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d85702cb627cdd6/Documents/Monthly accounts/"/>
    </mc:Choice>
  </mc:AlternateContent>
  <xr:revisionPtr revIDLastSave="0" documentId="14_{0E5C3794-2F23-46AF-ACDE-3663BE9DE567}" xr6:coauthVersionLast="47" xr6:coauthVersionMax="47" xr10:uidLastSave="{00000000-0000-0000-0000-000000000000}"/>
  <bookViews>
    <workbookView xWindow="0" yWindow="10" windowWidth="19200" windowHeight="10070" tabRatio="950" firstSheet="1" activeTab="1" xr2:uid="{00000000-000D-0000-FFFF-FFFF00000000}"/>
  </bookViews>
  <sheets>
    <sheet name="Accounts" sheetId="66" state="hidden" r:id="rId1"/>
    <sheet name="Payments" sheetId="63" r:id="rId2"/>
    <sheet name="TB" sheetId="3" state="hidden" r:id="rId3"/>
    <sheet name="Accruals" sheetId="59" state="hidden" r:id="rId4"/>
    <sheet name="Unity interest" sheetId="65" state="hidden" r:id="rId5"/>
    <sheet name="Stock" sheetId="60" state="hidden" r:id="rId6"/>
  </sheets>
  <definedNames>
    <definedName name="_xlnm.Print_Area" localSheetId="0">Accounts!$A$1:$G$321</definedName>
    <definedName name="_xlnm.Print_Area" localSheetId="3">Accruals!$B$1:$P$48</definedName>
    <definedName name="_xlnm.Print_Area" localSheetId="1">Payments!$A$1:$H$51</definedName>
    <definedName name="_xlnm.Print_Area" localSheetId="2">TB!$A$1:$M$396</definedName>
    <definedName name="_xlnm.Print_Titles" localSheetId="2">TB!$1:$3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0" i="63" l="1"/>
  <c r="J20" i="63" s="1"/>
  <c r="L20" i="63" s="1"/>
  <c r="F22" i="63"/>
  <c r="H23" i="63"/>
  <c r="G13" i="63"/>
  <c r="F13" i="63"/>
  <c r="F19" i="63"/>
  <c r="F18" i="63"/>
  <c r="F38" i="3"/>
  <c r="G210" i="3"/>
  <c r="G267" i="3"/>
  <c r="H15" i="59"/>
  <c r="H14" i="59"/>
  <c r="F333" i="3"/>
  <c r="F327" i="3"/>
  <c r="F35" i="3"/>
  <c r="H47" i="59"/>
  <c r="H43" i="59"/>
  <c r="H40" i="59"/>
  <c r="H33" i="59"/>
  <c r="H32" i="59"/>
  <c r="G24" i="59"/>
  <c r="H23" i="59"/>
  <c r="H18" i="59" l="1"/>
  <c r="H20" i="59" s="1"/>
  <c r="P23" i="59"/>
  <c r="P22" i="59"/>
  <c r="P21" i="59"/>
  <c r="P19" i="59"/>
  <c r="P18" i="59"/>
  <c r="P17" i="59"/>
  <c r="P13" i="59"/>
  <c r="P12" i="59"/>
  <c r="P9" i="59"/>
  <c r="P8" i="59"/>
  <c r="O14" i="59"/>
  <c r="P14" i="59" s="1"/>
  <c r="G10" i="59"/>
  <c r="G9" i="59"/>
  <c r="G8" i="59"/>
  <c r="G7" i="59"/>
  <c r="F156" i="3"/>
  <c r="H19" i="59" l="1"/>
  <c r="G283" i="66"/>
  <c r="C238" i="66"/>
  <c r="E239" i="66"/>
  <c r="D13" i="60"/>
  <c r="D12" i="60"/>
  <c r="D11" i="60"/>
  <c r="D10" i="60"/>
  <c r="D9" i="60"/>
  <c r="D8" i="60"/>
  <c r="D7" i="60"/>
  <c r="D6" i="60"/>
  <c r="D5" i="60"/>
  <c r="F4" i="63"/>
  <c r="H22" i="63"/>
  <c r="J22" i="63" s="1"/>
  <c r="H31" i="63"/>
  <c r="F31" i="63"/>
  <c r="H41" i="63"/>
  <c r="H33" i="63"/>
  <c r="F32" i="63"/>
  <c r="H32" i="63" s="1"/>
  <c r="H44" i="63"/>
  <c r="H43" i="63"/>
  <c r="H42" i="63"/>
  <c r="H40" i="63"/>
  <c r="F17" i="63"/>
  <c r="H17" i="63" s="1"/>
  <c r="J17" i="63" s="1"/>
  <c r="L17" i="63" s="1"/>
  <c r="F11" i="63"/>
  <c r="H11" i="63" s="1"/>
  <c r="J11" i="63" s="1"/>
  <c r="L11" i="63" s="1"/>
  <c r="F12" i="63"/>
  <c r="H10" i="63"/>
  <c r="J10" i="63" s="1"/>
  <c r="L10" i="63" s="1"/>
  <c r="G9" i="63"/>
  <c r="G49" i="63" s="1"/>
  <c r="F9" i="63"/>
  <c r="F8" i="63"/>
  <c r="H8" i="63" s="1"/>
  <c r="J8" i="63" s="1"/>
  <c r="L8" i="63" s="1"/>
  <c r="H4" i="63"/>
  <c r="J4" i="63" s="1"/>
  <c r="L4" i="63" s="1"/>
  <c r="H5" i="63"/>
  <c r="J5" i="63" s="1"/>
  <c r="L5" i="63" s="1"/>
  <c r="H6" i="63"/>
  <c r="J6" i="63" s="1"/>
  <c r="L6" i="63" s="1"/>
  <c r="H13" i="63"/>
  <c r="J13" i="63" s="1"/>
  <c r="L13" i="63" s="1"/>
  <c r="H14" i="63"/>
  <c r="J14" i="63" s="1"/>
  <c r="L14" i="63" s="1"/>
  <c r="H15" i="63"/>
  <c r="J15" i="63" s="1"/>
  <c r="L15" i="63" s="1"/>
  <c r="H16" i="63"/>
  <c r="J16" i="63" s="1"/>
  <c r="L16" i="63" s="1"/>
  <c r="H18" i="63"/>
  <c r="J18" i="63" s="1"/>
  <c r="L18" i="63" s="1"/>
  <c r="H19" i="63"/>
  <c r="J19" i="63" s="1"/>
  <c r="L19" i="63" s="1"/>
  <c r="H21" i="63"/>
  <c r="J21" i="63" s="1"/>
  <c r="H24" i="63"/>
  <c r="H25" i="63"/>
  <c r="H26" i="63"/>
  <c r="H27" i="63"/>
  <c r="H28" i="63"/>
  <c r="H29" i="63"/>
  <c r="H39" i="63"/>
  <c r="H34" i="63"/>
  <c r="H47" i="63"/>
  <c r="H48" i="63"/>
  <c r="C42" i="3"/>
  <c r="J7" i="63"/>
  <c r="L7" i="63" s="1"/>
  <c r="C97" i="66"/>
  <c r="C240" i="3"/>
  <c r="C236" i="3"/>
  <c r="P236" i="3" s="1"/>
  <c r="G28" i="59"/>
  <c r="P15" i="59"/>
  <c r="O10" i="59"/>
  <c r="P10" i="59" s="1"/>
  <c r="I236" i="3"/>
  <c r="F6" i="60"/>
  <c r="G6" i="60"/>
  <c r="G5" i="60"/>
  <c r="G7" i="60"/>
  <c r="G15" i="60" s="1"/>
  <c r="G19" i="60" s="1"/>
  <c r="G8" i="60"/>
  <c r="G9" i="60"/>
  <c r="G10" i="60"/>
  <c r="G11" i="60"/>
  <c r="G12" i="60"/>
  <c r="G13" i="60"/>
  <c r="J5" i="60"/>
  <c r="J7" i="60"/>
  <c r="J8" i="60"/>
  <c r="J9" i="60"/>
  <c r="J10" i="60"/>
  <c r="J11" i="60"/>
  <c r="J12" i="60"/>
  <c r="J13" i="60"/>
  <c r="J15" i="60"/>
  <c r="H38" i="63"/>
  <c r="H37" i="63"/>
  <c r="C265" i="66"/>
  <c r="C380" i="3"/>
  <c r="C381" i="3"/>
  <c r="P381" i="3" s="1"/>
  <c r="C382" i="3"/>
  <c r="P382" i="3" s="1"/>
  <c r="C383" i="3"/>
  <c r="C386" i="3"/>
  <c r="C385" i="3"/>
  <c r="C384" i="3"/>
  <c r="D261" i="66" s="1"/>
  <c r="C261" i="66" s="1"/>
  <c r="C257" i="66"/>
  <c r="C179" i="3"/>
  <c r="C178" i="3"/>
  <c r="I178" i="3" s="1"/>
  <c r="C245" i="66"/>
  <c r="C265" i="3"/>
  <c r="C263" i="3"/>
  <c r="C183" i="3"/>
  <c r="C182" i="3"/>
  <c r="C100" i="66"/>
  <c r="C78" i="3"/>
  <c r="C74" i="3"/>
  <c r="D95" i="66" s="1"/>
  <c r="C95" i="66" s="1"/>
  <c r="C75" i="3"/>
  <c r="C72" i="3"/>
  <c r="P72" i="3" s="1"/>
  <c r="C259" i="3"/>
  <c r="I259" i="3" s="1"/>
  <c r="C77" i="66"/>
  <c r="C76" i="66"/>
  <c r="C75" i="66"/>
  <c r="C70" i="66"/>
  <c r="C256" i="3"/>
  <c r="C257" i="3"/>
  <c r="C255" i="3"/>
  <c r="D67" i="66" s="1"/>
  <c r="C67" i="66" s="1"/>
  <c r="C66" i="66"/>
  <c r="C55" i="66"/>
  <c r="C54" i="66"/>
  <c r="C250" i="3"/>
  <c r="D52" i="66" s="1"/>
  <c r="C52" i="66" s="1"/>
  <c r="C51" i="66"/>
  <c r="C50" i="66"/>
  <c r="C49" i="66"/>
  <c r="C241" i="3"/>
  <c r="D48" i="66" s="1"/>
  <c r="C48" i="66" s="1"/>
  <c r="C239" i="3"/>
  <c r="C223" i="3"/>
  <c r="C45" i="66"/>
  <c r="C44" i="66"/>
  <c r="C248" i="3"/>
  <c r="D43" i="66" s="1"/>
  <c r="C43" i="66" s="1"/>
  <c r="C247" i="3"/>
  <c r="C246" i="3"/>
  <c r="C244" i="3"/>
  <c r="D40" i="66" s="1"/>
  <c r="C40" i="66" s="1"/>
  <c r="C243" i="3"/>
  <c r="D39" i="66" s="1"/>
  <c r="C39" i="66" s="1"/>
  <c r="C38" i="66"/>
  <c r="C37" i="66"/>
  <c r="C36" i="66"/>
  <c r="C225" i="3"/>
  <c r="C34" i="66"/>
  <c r="C33" i="66"/>
  <c r="C71" i="3"/>
  <c r="C70" i="3"/>
  <c r="D91" i="66" s="1"/>
  <c r="C91" i="66" s="1"/>
  <c r="C262" i="3"/>
  <c r="I262" i="3" s="1"/>
  <c r="O262" i="3" s="1"/>
  <c r="C261" i="3"/>
  <c r="C258" i="3"/>
  <c r="P258" i="3" s="1"/>
  <c r="C74" i="66"/>
  <c r="C73" i="66"/>
  <c r="C65" i="66"/>
  <c r="C252" i="3"/>
  <c r="C227" i="3"/>
  <c r="P227" i="3" s="1"/>
  <c r="C228" i="3"/>
  <c r="P228" i="3" s="1"/>
  <c r="C229" i="3"/>
  <c r="C230" i="3"/>
  <c r="P230" i="3" s="1"/>
  <c r="C231" i="3"/>
  <c r="C232" i="3"/>
  <c r="P232" i="3" s="1"/>
  <c r="C233" i="3"/>
  <c r="C234" i="3"/>
  <c r="P234" i="3" s="1"/>
  <c r="C218" i="3"/>
  <c r="I218" i="3" s="1"/>
  <c r="C219" i="3"/>
  <c r="P219" i="3" s="1"/>
  <c r="C214" i="3"/>
  <c r="D27" i="66" s="1"/>
  <c r="C27" i="66" s="1"/>
  <c r="C213" i="3"/>
  <c r="C216" i="3"/>
  <c r="I216" i="3" s="1"/>
  <c r="O216" i="3" s="1"/>
  <c r="C212" i="3"/>
  <c r="D24" i="66" s="1"/>
  <c r="C24" i="66" s="1"/>
  <c r="C211" i="3"/>
  <c r="C217" i="3"/>
  <c r="C210" i="3"/>
  <c r="D22" i="66" s="1"/>
  <c r="C22" i="66" s="1"/>
  <c r="C209" i="3"/>
  <c r="I209" i="3" s="1"/>
  <c r="O209" i="3" s="1"/>
  <c r="C207" i="3"/>
  <c r="C206" i="3"/>
  <c r="C205" i="3"/>
  <c r="I205" i="3" s="1"/>
  <c r="C204" i="3"/>
  <c r="D17" i="66" s="1"/>
  <c r="C17" i="66" s="1"/>
  <c r="C203" i="3"/>
  <c r="C198" i="3"/>
  <c r="D13" i="66" s="1"/>
  <c r="C13" i="66" s="1"/>
  <c r="C197" i="3"/>
  <c r="D12" i="66" s="1"/>
  <c r="C12" i="66" s="1"/>
  <c r="C11" i="66"/>
  <c r="C199" i="3"/>
  <c r="C200" i="3"/>
  <c r="C201" i="3"/>
  <c r="I201" i="3" s="1"/>
  <c r="C185" i="3"/>
  <c r="P185" i="3" s="1"/>
  <c r="C186" i="3"/>
  <c r="C187" i="3"/>
  <c r="C188" i="3"/>
  <c r="I188" i="3" s="1"/>
  <c r="O188" i="3" s="1"/>
  <c r="C189" i="3"/>
  <c r="I189" i="3" s="1"/>
  <c r="C191" i="3"/>
  <c r="P191" i="3" s="1"/>
  <c r="C193" i="3"/>
  <c r="P193" i="3" s="1"/>
  <c r="C194" i="3"/>
  <c r="I194" i="3" s="1"/>
  <c r="O194" i="3" s="1"/>
  <c r="E83" i="66"/>
  <c r="E79" i="66"/>
  <c r="E71" i="66"/>
  <c r="E30" i="66"/>
  <c r="E31" i="66"/>
  <c r="E32" i="66"/>
  <c r="E52" i="66"/>
  <c r="E19" i="66"/>
  <c r="E23" i="66"/>
  <c r="E9" i="66"/>
  <c r="E10" i="66"/>
  <c r="E92" i="66"/>
  <c r="E91" i="66"/>
  <c r="E101" i="66" s="1"/>
  <c r="F299" i="66"/>
  <c r="C273" i="3"/>
  <c r="C285" i="3"/>
  <c r="P285" i="3" s="1"/>
  <c r="C296" i="3"/>
  <c r="C309" i="3"/>
  <c r="P309" i="3" s="1"/>
  <c r="C372" i="3"/>
  <c r="C55" i="3"/>
  <c r="D300" i="66" s="1"/>
  <c r="C174" i="3"/>
  <c r="C175" i="3"/>
  <c r="C176" i="3"/>
  <c r="C177" i="3"/>
  <c r="C53" i="3"/>
  <c r="C4" i="3"/>
  <c r="G274" i="66" s="1"/>
  <c r="C48" i="3"/>
  <c r="F286" i="66" s="1"/>
  <c r="C5" i="3"/>
  <c r="G275" i="66" s="1"/>
  <c r="C52" i="3"/>
  <c r="M52" i="3" s="1"/>
  <c r="C6" i="3"/>
  <c r="C34" i="3"/>
  <c r="C94" i="3"/>
  <c r="I94" i="3" s="1"/>
  <c r="O94" i="3" s="1"/>
  <c r="C46" i="3"/>
  <c r="L46" i="3" s="1"/>
  <c r="O46" i="3" s="1"/>
  <c r="C143" i="3"/>
  <c r="C166" i="3"/>
  <c r="C23" i="3"/>
  <c r="P23" i="3" s="1"/>
  <c r="C24" i="3"/>
  <c r="C25" i="3"/>
  <c r="C19" i="3"/>
  <c r="C26" i="3"/>
  <c r="K26" i="3" s="1"/>
  <c r="C27" i="3"/>
  <c r="C28" i="3"/>
  <c r="K28" i="3" s="1"/>
  <c r="C29" i="3"/>
  <c r="C30" i="3"/>
  <c r="K30" i="3" s="1"/>
  <c r="C32" i="3"/>
  <c r="C387" i="3"/>
  <c r="K387" i="3" s="1"/>
  <c r="O387" i="3" s="1"/>
  <c r="C95" i="3"/>
  <c r="P95" i="3" s="1"/>
  <c r="C21" i="3"/>
  <c r="G280" i="66" s="1"/>
  <c r="C60" i="3"/>
  <c r="M60" i="3" s="1"/>
  <c r="O60" i="3" s="1"/>
  <c r="C7" i="3"/>
  <c r="G314" i="66" s="1"/>
  <c r="C54" i="3"/>
  <c r="C8" i="3"/>
  <c r="C9" i="3"/>
  <c r="G316" i="66" s="1"/>
  <c r="C49" i="3"/>
  <c r="C10" i="3"/>
  <c r="C96" i="3"/>
  <c r="C11" i="3"/>
  <c r="M11" i="3" s="1"/>
  <c r="C119" i="3"/>
  <c r="C12" i="3"/>
  <c r="G319" i="66" s="1"/>
  <c r="C13" i="3"/>
  <c r="G320" i="66" s="1"/>
  <c r="C93" i="3"/>
  <c r="C17" i="3"/>
  <c r="C64" i="3"/>
  <c r="C14" i="3"/>
  <c r="M14" i="3" s="1"/>
  <c r="O14" i="3" s="1"/>
  <c r="C15" i="3"/>
  <c r="C67" i="3"/>
  <c r="D306" i="66" s="1"/>
  <c r="G306" i="66" s="1"/>
  <c r="C18" i="3"/>
  <c r="P18" i="3" s="1"/>
  <c r="C20" i="3"/>
  <c r="L20" i="3" s="1"/>
  <c r="C33" i="3"/>
  <c r="L33" i="3" s="1"/>
  <c r="O33" i="3" s="1"/>
  <c r="C35" i="3"/>
  <c r="C36" i="3"/>
  <c r="L36" i="3" s="1"/>
  <c r="C37" i="3"/>
  <c r="L37" i="3" s="1"/>
  <c r="C39" i="3"/>
  <c r="C40" i="3"/>
  <c r="C41" i="3"/>
  <c r="C43" i="3"/>
  <c r="L43" i="3" s="1"/>
  <c r="O43" i="3" s="1"/>
  <c r="C44" i="3"/>
  <c r="C45" i="3"/>
  <c r="C47" i="3"/>
  <c r="L47" i="3" s="1"/>
  <c r="O47" i="3" s="1"/>
  <c r="C254" i="3"/>
  <c r="L254" i="3" s="1"/>
  <c r="C388" i="3"/>
  <c r="C38" i="3"/>
  <c r="F288" i="66" s="1"/>
  <c r="C371" i="3"/>
  <c r="M371" i="3" s="1"/>
  <c r="F300" i="66"/>
  <c r="F309" i="66" s="1"/>
  <c r="C156" i="3"/>
  <c r="I156" i="3" s="1"/>
  <c r="O156" i="3" s="1"/>
  <c r="C80" i="3"/>
  <c r="I80" i="3" s="1"/>
  <c r="O80" i="3" s="1"/>
  <c r="E302" i="66"/>
  <c r="C82" i="3"/>
  <c r="P82" i="3" s="1"/>
  <c r="C61" i="3"/>
  <c r="C169" i="3"/>
  <c r="C63" i="3"/>
  <c r="M63" i="3" s="1"/>
  <c r="C149" i="3"/>
  <c r="C62" i="3"/>
  <c r="C68" i="3"/>
  <c r="D307" i="66" s="1"/>
  <c r="E307" i="66"/>
  <c r="C66" i="3"/>
  <c r="D308" i="66" s="1"/>
  <c r="G308" i="66" s="1"/>
  <c r="C84" i="3"/>
  <c r="P84" i="3" s="1"/>
  <c r="C350" i="3"/>
  <c r="C343" i="3"/>
  <c r="C349" i="3"/>
  <c r="P349" i="3" s="1"/>
  <c r="C344" i="3"/>
  <c r="C336" i="3"/>
  <c r="P336" i="3" s="1"/>
  <c r="C340" i="3"/>
  <c r="C342" i="3"/>
  <c r="I342" i="3" s="1"/>
  <c r="C341" i="3"/>
  <c r="C280" i="3"/>
  <c r="D166" i="66" s="1"/>
  <c r="C166" i="66" s="1"/>
  <c r="C281" i="3"/>
  <c r="C294" i="3"/>
  <c r="I294" i="3" s="1"/>
  <c r="C295" i="3"/>
  <c r="I295" i="3" s="1"/>
  <c r="O295" i="3" s="1"/>
  <c r="C298" i="3"/>
  <c r="C302" i="3"/>
  <c r="C304" i="3"/>
  <c r="P304" i="3" s="1"/>
  <c r="C305" i="3"/>
  <c r="C306" i="3"/>
  <c r="C307" i="3"/>
  <c r="C320" i="3"/>
  <c r="P320" i="3" s="1"/>
  <c r="C292" i="3"/>
  <c r="P292" i="3" s="1"/>
  <c r="C324" i="3"/>
  <c r="C325" i="3"/>
  <c r="C329" i="3"/>
  <c r="P329" i="3" s="1"/>
  <c r="C330" i="3"/>
  <c r="C331" i="3"/>
  <c r="P331" i="3" s="1"/>
  <c r="C288" i="3"/>
  <c r="C318" i="3"/>
  <c r="D162" i="66" s="1"/>
  <c r="C322" i="3"/>
  <c r="D170" i="66" s="1"/>
  <c r="C170" i="66" s="1"/>
  <c r="C334" i="3"/>
  <c r="P334" i="3" s="1"/>
  <c r="C253" i="3"/>
  <c r="I253" i="3" s="1"/>
  <c r="O253" i="3" s="1"/>
  <c r="C260" i="3"/>
  <c r="P260" i="3" s="1"/>
  <c r="C264" i="3"/>
  <c r="C266" i="3"/>
  <c r="C272" i="3"/>
  <c r="C271" i="3"/>
  <c r="P271" i="3" s="1"/>
  <c r="C268" i="3"/>
  <c r="C269" i="3"/>
  <c r="C220" i="3"/>
  <c r="C221" i="3"/>
  <c r="I221" i="3" s="1"/>
  <c r="C222" i="3"/>
  <c r="C224" i="3"/>
  <c r="P224" i="3" s="1"/>
  <c r="C226" i="3"/>
  <c r="C238" i="3"/>
  <c r="P238" i="3" s="1"/>
  <c r="C242" i="3"/>
  <c r="C249" i="3"/>
  <c r="P249" i="3" s="1"/>
  <c r="C245" i="3"/>
  <c r="C105" i="3"/>
  <c r="I105" i="3" s="1"/>
  <c r="O105" i="3" s="1"/>
  <c r="C104" i="3"/>
  <c r="C31" i="3"/>
  <c r="C102" i="3"/>
  <c r="P102" i="3" s="1"/>
  <c r="C113" i="3"/>
  <c r="P113" i="3" s="1"/>
  <c r="C125" i="3"/>
  <c r="C103" i="3"/>
  <c r="C162" i="3"/>
  <c r="C79" i="3"/>
  <c r="P79" i="3" s="1"/>
  <c r="C51" i="3"/>
  <c r="D295" i="66" s="1"/>
  <c r="C328" i="3"/>
  <c r="C327" i="3"/>
  <c r="I327" i="3" s="1"/>
  <c r="O327" i="3" s="1"/>
  <c r="C164" i="3"/>
  <c r="I164" i="3" s="1"/>
  <c r="O164" i="3" s="1"/>
  <c r="C83" i="3"/>
  <c r="C163" i="3"/>
  <c r="P163" i="3" s="1"/>
  <c r="C81" i="3"/>
  <c r="P81" i="3" s="1"/>
  <c r="C167" i="3"/>
  <c r="I167" i="3" s="1"/>
  <c r="C16" i="3"/>
  <c r="P16" i="3" s="1"/>
  <c r="C50" i="3"/>
  <c r="P50" i="3" s="1"/>
  <c r="C56" i="3"/>
  <c r="C57" i="3"/>
  <c r="M57" i="3" s="1"/>
  <c r="O57" i="3" s="1"/>
  <c r="C58" i="3"/>
  <c r="P58" i="3" s="1"/>
  <c r="C59" i="3"/>
  <c r="P59" i="3" s="1"/>
  <c r="C65" i="3"/>
  <c r="C69" i="3"/>
  <c r="M69" i="3" s="1"/>
  <c r="O69" i="3" s="1"/>
  <c r="C73" i="3"/>
  <c r="C76" i="3"/>
  <c r="C77" i="3"/>
  <c r="P77" i="3" s="1"/>
  <c r="C85" i="3"/>
  <c r="P85" i="3" s="1"/>
  <c r="C86" i="3"/>
  <c r="P86" i="3" s="1"/>
  <c r="C87" i="3"/>
  <c r="C88" i="3"/>
  <c r="C89" i="3"/>
  <c r="I89" i="3" s="1"/>
  <c r="O89" i="3" s="1"/>
  <c r="C90" i="3"/>
  <c r="P90" i="3" s="1"/>
  <c r="C91" i="3"/>
  <c r="I91" i="3" s="1"/>
  <c r="O91" i="3" s="1"/>
  <c r="C92" i="3"/>
  <c r="P92" i="3" s="1"/>
  <c r="C97" i="3"/>
  <c r="I97" i="3" s="1"/>
  <c r="O97" i="3" s="1"/>
  <c r="C98" i="3"/>
  <c r="C99" i="3"/>
  <c r="C100" i="3"/>
  <c r="P100" i="3" s="1"/>
  <c r="C101" i="3"/>
  <c r="P101" i="3" s="1"/>
  <c r="C106" i="3"/>
  <c r="P106" i="3" s="1"/>
  <c r="C107" i="3"/>
  <c r="C108" i="3"/>
  <c r="P108" i="3" s="1"/>
  <c r="C109" i="3"/>
  <c r="P109" i="3" s="1"/>
  <c r="C110" i="3"/>
  <c r="C111" i="3"/>
  <c r="C112" i="3"/>
  <c r="P112" i="3" s="1"/>
  <c r="C114" i="3"/>
  <c r="I114" i="3" s="1"/>
  <c r="O114" i="3" s="1"/>
  <c r="C115" i="3"/>
  <c r="C116" i="3"/>
  <c r="P116" i="3" s="1"/>
  <c r="C117" i="3"/>
  <c r="P117" i="3" s="1"/>
  <c r="C118" i="3"/>
  <c r="I118" i="3" s="1"/>
  <c r="O118" i="3" s="1"/>
  <c r="C120" i="3"/>
  <c r="C121" i="3"/>
  <c r="I121" i="3" s="1"/>
  <c r="C122" i="3"/>
  <c r="P122" i="3" s="1"/>
  <c r="C123" i="3"/>
  <c r="I123" i="3" s="1"/>
  <c r="O123" i="3" s="1"/>
  <c r="C124" i="3"/>
  <c r="P124" i="3" s="1"/>
  <c r="C126" i="3"/>
  <c r="I126" i="3" s="1"/>
  <c r="C127" i="3"/>
  <c r="P127" i="3" s="1"/>
  <c r="C128" i="3"/>
  <c r="I128" i="3" s="1"/>
  <c r="O128" i="3" s="1"/>
  <c r="C129" i="3"/>
  <c r="C130" i="3"/>
  <c r="I130" i="3" s="1"/>
  <c r="O130" i="3" s="1"/>
  <c r="C131" i="3"/>
  <c r="P131" i="3" s="1"/>
  <c r="C132" i="3"/>
  <c r="I132" i="3" s="1"/>
  <c r="O132" i="3" s="1"/>
  <c r="C133" i="3"/>
  <c r="P133" i="3" s="1"/>
  <c r="C134" i="3"/>
  <c r="C135" i="3"/>
  <c r="P135" i="3" s="1"/>
  <c r="C136" i="3"/>
  <c r="P136" i="3" s="1"/>
  <c r="C137" i="3"/>
  <c r="C138" i="3"/>
  <c r="I138" i="3" s="1"/>
  <c r="O138" i="3" s="1"/>
  <c r="C139" i="3"/>
  <c r="P139" i="3" s="1"/>
  <c r="C140" i="3"/>
  <c r="P140" i="3" s="1"/>
  <c r="C141" i="3"/>
  <c r="C142" i="3"/>
  <c r="I142" i="3" s="1"/>
  <c r="C144" i="3"/>
  <c r="C145" i="3"/>
  <c r="P145" i="3" s="1"/>
  <c r="C146" i="3"/>
  <c r="C147" i="3"/>
  <c r="C148" i="3"/>
  <c r="P148" i="3" s="1"/>
  <c r="C150" i="3"/>
  <c r="I150" i="3" s="1"/>
  <c r="O150" i="3" s="1"/>
  <c r="C151" i="3"/>
  <c r="C152" i="3"/>
  <c r="P152" i="3" s="1"/>
  <c r="C153" i="3"/>
  <c r="P153" i="3" s="1"/>
  <c r="C154" i="3"/>
  <c r="P154" i="3" s="1"/>
  <c r="C155" i="3"/>
  <c r="C157" i="3"/>
  <c r="C158" i="3"/>
  <c r="C159" i="3"/>
  <c r="I159" i="3" s="1"/>
  <c r="O159" i="3" s="1"/>
  <c r="C160" i="3"/>
  <c r="C161" i="3"/>
  <c r="C165" i="3"/>
  <c r="C168" i="3"/>
  <c r="P168" i="3" s="1"/>
  <c r="C170" i="3"/>
  <c r="I170" i="3" s="1"/>
  <c r="C171" i="3"/>
  <c r="C172" i="3"/>
  <c r="C173" i="3"/>
  <c r="D193" i="66" s="1"/>
  <c r="C193" i="66" s="1"/>
  <c r="C180" i="3"/>
  <c r="I180" i="3" s="1"/>
  <c r="C181" i="3"/>
  <c r="I181" i="3" s="1"/>
  <c r="O181" i="3" s="1"/>
  <c r="C184" i="3"/>
  <c r="K184" i="3" s="1"/>
  <c r="C190" i="3"/>
  <c r="P190" i="3" s="1"/>
  <c r="C192" i="3"/>
  <c r="C195" i="3"/>
  <c r="I195" i="3" s="1"/>
  <c r="C196" i="3"/>
  <c r="P196" i="3" s="1"/>
  <c r="C202" i="3"/>
  <c r="I202" i="3" s="1"/>
  <c r="O202" i="3" s="1"/>
  <c r="C208" i="3"/>
  <c r="P208" i="3" s="1"/>
  <c r="C215" i="3"/>
  <c r="P215" i="3" s="1"/>
  <c r="C235" i="3"/>
  <c r="C237" i="3"/>
  <c r="P237" i="3" s="1"/>
  <c r="C251" i="3"/>
  <c r="P251" i="3" s="1"/>
  <c r="C267" i="3"/>
  <c r="C270" i="3"/>
  <c r="I270" i="3" s="1"/>
  <c r="O270" i="3" s="1"/>
  <c r="C274" i="3"/>
  <c r="P274" i="3" s="1"/>
  <c r="C275" i="3"/>
  <c r="C276" i="3"/>
  <c r="I276" i="3" s="1"/>
  <c r="O276" i="3" s="1"/>
  <c r="C277" i="3"/>
  <c r="P277" i="3" s="1"/>
  <c r="C278" i="3"/>
  <c r="I278" i="3" s="1"/>
  <c r="O278" i="3" s="1"/>
  <c r="C279" i="3"/>
  <c r="I279" i="3" s="1"/>
  <c r="C282" i="3"/>
  <c r="I282" i="3" s="1"/>
  <c r="O282" i="3" s="1"/>
  <c r="C283" i="3"/>
  <c r="P283" i="3" s="1"/>
  <c r="C284" i="3"/>
  <c r="P284" i="3" s="1"/>
  <c r="C286" i="3"/>
  <c r="C287" i="3"/>
  <c r="C289" i="3"/>
  <c r="C290" i="3"/>
  <c r="C291" i="3"/>
  <c r="C293" i="3"/>
  <c r="C297" i="3"/>
  <c r="I297" i="3" s="1"/>
  <c r="O297" i="3" s="1"/>
  <c r="C299" i="3"/>
  <c r="P299" i="3" s="1"/>
  <c r="C300" i="3"/>
  <c r="C301" i="3"/>
  <c r="C303" i="3"/>
  <c r="I303" i="3" s="1"/>
  <c r="O303" i="3" s="1"/>
  <c r="C308" i="3"/>
  <c r="I308" i="3" s="1"/>
  <c r="O308" i="3" s="1"/>
  <c r="C310" i="3"/>
  <c r="I310" i="3" s="1"/>
  <c r="C311" i="3"/>
  <c r="C312" i="3"/>
  <c r="C313" i="3"/>
  <c r="I313" i="3" s="1"/>
  <c r="C314" i="3"/>
  <c r="P314" i="3" s="1"/>
  <c r="C315" i="3"/>
  <c r="C316" i="3"/>
  <c r="P316" i="3" s="1"/>
  <c r="C317" i="3"/>
  <c r="C319" i="3"/>
  <c r="C321" i="3"/>
  <c r="P321" i="3" s="1"/>
  <c r="C323" i="3"/>
  <c r="P323" i="3" s="1"/>
  <c r="C326" i="3"/>
  <c r="I326" i="3" s="1"/>
  <c r="O326" i="3" s="1"/>
  <c r="C332" i="3"/>
  <c r="P332" i="3" s="1"/>
  <c r="C333" i="3"/>
  <c r="I333" i="3" s="1"/>
  <c r="C335" i="3"/>
  <c r="P335" i="3" s="1"/>
  <c r="C337" i="3"/>
  <c r="I337" i="3" s="1"/>
  <c r="C338" i="3"/>
  <c r="I338" i="3" s="1"/>
  <c r="O338" i="3" s="1"/>
  <c r="C339" i="3"/>
  <c r="I339" i="3" s="1"/>
  <c r="O339" i="3" s="1"/>
  <c r="C345" i="3"/>
  <c r="P345" i="3" s="1"/>
  <c r="C346" i="3"/>
  <c r="P346" i="3" s="1"/>
  <c r="C347" i="3"/>
  <c r="P347" i="3" s="1"/>
  <c r="C348" i="3"/>
  <c r="C351" i="3"/>
  <c r="P351" i="3" s="1"/>
  <c r="C352" i="3"/>
  <c r="D135" i="66" s="1"/>
  <c r="C135" i="66" s="1"/>
  <c r="C353" i="3"/>
  <c r="P353" i="3" s="1"/>
  <c r="C354" i="3"/>
  <c r="C355" i="3"/>
  <c r="P355" i="3" s="1"/>
  <c r="C356" i="3"/>
  <c r="D209" i="66" s="1"/>
  <c r="C209" i="66" s="1"/>
  <c r="C358" i="3"/>
  <c r="C359" i="3"/>
  <c r="P359" i="3" s="1"/>
  <c r="C360" i="3"/>
  <c r="D214" i="66" s="1"/>
  <c r="C214" i="66" s="1"/>
  <c r="C361" i="3"/>
  <c r="I361" i="3" s="1"/>
  <c r="C362" i="3"/>
  <c r="C363" i="3"/>
  <c r="C364" i="3"/>
  <c r="C365" i="3"/>
  <c r="P365" i="3" s="1"/>
  <c r="C366" i="3"/>
  <c r="C367" i="3"/>
  <c r="C368" i="3"/>
  <c r="C369" i="3"/>
  <c r="I369" i="3" s="1"/>
  <c r="O369" i="3" s="1"/>
  <c r="C370" i="3"/>
  <c r="P370" i="3" s="1"/>
  <c r="C373" i="3"/>
  <c r="C374" i="3"/>
  <c r="C375" i="3"/>
  <c r="M375" i="3" s="1"/>
  <c r="O375" i="3" s="1"/>
  <c r="C376" i="3"/>
  <c r="C377" i="3"/>
  <c r="C378" i="3"/>
  <c r="C379" i="3"/>
  <c r="P379" i="3" s="1"/>
  <c r="D163" i="66"/>
  <c r="C163" i="66" s="1"/>
  <c r="D173" i="66"/>
  <c r="C173" i="66" s="1"/>
  <c r="D205" i="66"/>
  <c r="C205" i="66" s="1"/>
  <c r="D296" i="66"/>
  <c r="P389" i="3"/>
  <c r="P387" i="3"/>
  <c r="P386" i="3"/>
  <c r="P384" i="3"/>
  <c r="P380" i="3"/>
  <c r="P378" i="3"/>
  <c r="P374" i="3"/>
  <c r="P368" i="3"/>
  <c r="P364" i="3"/>
  <c r="P360" i="3"/>
  <c r="P343" i="3"/>
  <c r="P340" i="3"/>
  <c r="P338" i="3"/>
  <c r="P325" i="3"/>
  <c r="P322" i="3"/>
  <c r="P307" i="3"/>
  <c r="P302" i="3"/>
  <c r="P295" i="3"/>
  <c r="P288" i="3"/>
  <c r="P281" i="3"/>
  <c r="P272" i="3"/>
  <c r="P270" i="3"/>
  <c r="P265" i="3"/>
  <c r="P263" i="3"/>
  <c r="P254" i="3"/>
  <c r="P253" i="3"/>
  <c r="P250" i="3"/>
  <c r="P245" i="3"/>
  <c r="P244" i="3"/>
  <c r="P243" i="3"/>
  <c r="P241" i="3"/>
  <c r="P239" i="3"/>
  <c r="P226" i="3"/>
  <c r="P220" i="3"/>
  <c r="P218" i="3"/>
  <c r="P217" i="3"/>
  <c r="P214" i="3"/>
  <c r="P206" i="3"/>
  <c r="P204" i="3"/>
  <c r="P199" i="3"/>
  <c r="P198" i="3"/>
  <c r="P186" i="3"/>
  <c r="P181" i="3"/>
  <c r="P177" i="3"/>
  <c r="P170" i="3"/>
  <c r="P162" i="3"/>
  <c r="P160" i="3"/>
  <c r="P158" i="3"/>
  <c r="P156" i="3"/>
  <c r="P151" i="3"/>
  <c r="P150" i="3"/>
  <c r="P146" i="3"/>
  <c r="P143" i="3"/>
  <c r="P141" i="3"/>
  <c r="P125" i="3"/>
  <c r="P123" i="3"/>
  <c r="P120" i="3"/>
  <c r="P104" i="3"/>
  <c r="P103" i="3"/>
  <c r="P98" i="3"/>
  <c r="P94" i="3"/>
  <c r="P93" i="3"/>
  <c r="P91" i="3"/>
  <c r="P83" i="3"/>
  <c r="P67" i="3"/>
  <c r="P65" i="3"/>
  <c r="P55" i="3"/>
  <c r="P54" i="3"/>
  <c r="P51" i="3"/>
  <c r="P43" i="3"/>
  <c r="P37" i="3"/>
  <c r="P33" i="3"/>
  <c r="P28" i="3"/>
  <c r="P20" i="3"/>
  <c r="P12" i="3"/>
  <c r="P10" i="3"/>
  <c r="P7" i="3"/>
  <c r="P6" i="3"/>
  <c r="P4" i="3"/>
  <c r="M5" i="60"/>
  <c r="M7" i="60"/>
  <c r="M15" i="60" s="1"/>
  <c r="M8" i="60"/>
  <c r="M9" i="60"/>
  <c r="M10" i="60"/>
  <c r="M11" i="60"/>
  <c r="M12" i="60"/>
  <c r="M13" i="60"/>
  <c r="G299" i="66"/>
  <c r="F297" i="66"/>
  <c r="E266" i="66"/>
  <c r="E258" i="66"/>
  <c r="E268" i="66" s="1"/>
  <c r="E246" i="66"/>
  <c r="E196" i="66"/>
  <c r="E226" i="66" s="1"/>
  <c r="C158" i="66"/>
  <c r="D49" i="65"/>
  <c r="D48" i="65"/>
  <c r="C211" i="66"/>
  <c r="C204" i="66"/>
  <c r="C191" i="66"/>
  <c r="C182" i="66"/>
  <c r="C181" i="66"/>
  <c r="C179" i="66"/>
  <c r="C178" i="66"/>
  <c r="C177" i="66"/>
  <c r="C176" i="66"/>
  <c r="C175" i="66"/>
  <c r="C168" i="66"/>
  <c r="C155" i="66"/>
  <c r="E218" i="66"/>
  <c r="E228" i="66" s="1"/>
  <c r="E183" i="66"/>
  <c r="E159" i="66"/>
  <c r="E143" i="66"/>
  <c r="E119" i="66"/>
  <c r="E145" i="66" s="1"/>
  <c r="E224" i="66" s="1"/>
  <c r="D95" i="65"/>
  <c r="D94" i="65"/>
  <c r="D93" i="65"/>
  <c r="D92" i="65"/>
  <c r="D91" i="65"/>
  <c r="D90" i="65"/>
  <c r="D89" i="65"/>
  <c r="D88" i="65"/>
  <c r="D87" i="65"/>
  <c r="D86" i="65"/>
  <c r="D85" i="65"/>
  <c r="D84" i="65"/>
  <c r="D83" i="65"/>
  <c r="D82" i="65"/>
  <c r="D81" i="65"/>
  <c r="D80" i="65"/>
  <c r="D79" i="65"/>
  <c r="D78" i="65"/>
  <c r="D77" i="65"/>
  <c r="D76" i="65"/>
  <c r="D75" i="65"/>
  <c r="D74" i="65"/>
  <c r="D73" i="65"/>
  <c r="D72" i="65"/>
  <c r="D71" i="65"/>
  <c r="D70" i="65"/>
  <c r="D69" i="65"/>
  <c r="D68" i="65"/>
  <c r="D67" i="65"/>
  <c r="D66" i="65"/>
  <c r="D65" i="65"/>
  <c r="D64" i="65"/>
  <c r="D63" i="65"/>
  <c r="D62" i="65"/>
  <c r="D61" i="65"/>
  <c r="D60" i="65"/>
  <c r="D59" i="65"/>
  <c r="D58" i="65"/>
  <c r="D57" i="65"/>
  <c r="D56" i="65"/>
  <c r="D55" i="65"/>
  <c r="D54" i="65"/>
  <c r="D53" i="65"/>
  <c r="D52" i="65"/>
  <c r="D51" i="65"/>
  <c r="D50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8" i="65"/>
  <c r="D7" i="65"/>
  <c r="D6" i="65"/>
  <c r="D5" i="65"/>
  <c r="D4" i="65"/>
  <c r="E4" i="65"/>
  <c r="H46" i="63"/>
  <c r="H35" i="63"/>
  <c r="I214" i="3"/>
  <c r="H27" i="59"/>
  <c r="I343" i="3"/>
  <c r="O343" i="3" s="1"/>
  <c r="G11" i="59"/>
  <c r="H45" i="63"/>
  <c r="H36" i="63"/>
  <c r="H26" i="59"/>
  <c r="H25" i="59"/>
  <c r="O24" i="59"/>
  <c r="O389" i="3"/>
  <c r="I217" i="3"/>
  <c r="O217" i="3" s="1"/>
  <c r="I251" i="3"/>
  <c r="O251" i="3" s="1"/>
  <c r="M25" i="3"/>
  <c r="K392" i="3"/>
  <c r="I380" i="3"/>
  <c r="O380" i="3" s="1"/>
  <c r="M58" i="3"/>
  <c r="O58" i="3" s="1"/>
  <c r="O378" i="3"/>
  <c r="M377" i="3"/>
  <c r="M374" i="3"/>
  <c r="O374" i="3" s="1"/>
  <c r="C169" i="66"/>
  <c r="O28" i="3"/>
  <c r="G390" i="3"/>
  <c r="I206" i="3"/>
  <c r="M54" i="3"/>
  <c r="O54" i="3" s="1"/>
  <c r="M55" i="3"/>
  <c r="M12" i="3"/>
  <c r="O12" i="3" s="1"/>
  <c r="M51" i="3"/>
  <c r="O51" i="3" s="1"/>
  <c r="O37" i="3"/>
  <c r="M67" i="3"/>
  <c r="O67" i="3" s="1"/>
  <c r="I226" i="3"/>
  <c r="O226" i="3" s="1"/>
  <c r="I77" i="3"/>
  <c r="O77" i="3" s="1"/>
  <c r="I230" i="3"/>
  <c r="O230" i="3" s="1"/>
  <c r="I84" i="3"/>
  <c r="O84" i="3" s="1"/>
  <c r="I86" i="3"/>
  <c r="O86" i="3" s="1"/>
  <c r="I239" i="3"/>
  <c r="O239" i="3" s="1"/>
  <c r="I320" i="3"/>
  <c r="O320" i="3" s="1"/>
  <c r="I244" i="3"/>
  <c r="O244" i="3" s="1"/>
  <c r="I245" i="3"/>
  <c r="O245" i="3" s="1"/>
  <c r="I250" i="3"/>
  <c r="O250" i="3" s="1"/>
  <c r="I336" i="3"/>
  <c r="O336" i="3" s="1"/>
  <c r="I255" i="3"/>
  <c r="O255" i="3" s="1"/>
  <c r="I263" i="3"/>
  <c r="O263" i="3" s="1"/>
  <c r="I364" i="3"/>
  <c r="O364" i="3" s="1"/>
  <c r="I124" i="3"/>
  <c r="O124" i="3" s="1"/>
  <c r="I272" i="3"/>
  <c r="O272" i="3" s="1"/>
  <c r="I127" i="3"/>
  <c r="O127" i="3" s="1"/>
  <c r="I131" i="3"/>
  <c r="O131" i="3" s="1"/>
  <c r="I281" i="3"/>
  <c r="O281" i="3" s="1"/>
  <c r="I135" i="3"/>
  <c r="O135" i="3" s="1"/>
  <c r="I283" i="3"/>
  <c r="O283" i="3" s="1"/>
  <c r="I139" i="3"/>
  <c r="O139" i="3" s="1"/>
  <c r="I148" i="3"/>
  <c r="O148" i="3" s="1"/>
  <c r="I153" i="3"/>
  <c r="O153" i="3" s="1"/>
  <c r="I307" i="3"/>
  <c r="O307" i="3" s="1"/>
  <c r="I323" i="3"/>
  <c r="O323" i="3" s="1"/>
  <c r="I179" i="3"/>
  <c r="I332" i="3"/>
  <c r="O332" i="3" s="1"/>
  <c r="I185" i="3"/>
  <c r="I186" i="3"/>
  <c r="O186" i="3" s="1"/>
  <c r="I191" i="3"/>
  <c r="O191" i="3" s="1"/>
  <c r="I193" i="3"/>
  <c r="O193" i="3" s="1"/>
  <c r="I196" i="3"/>
  <c r="O196" i="3" s="1"/>
  <c r="I198" i="3"/>
  <c r="O198" i="3" s="1"/>
  <c r="I351" i="3"/>
  <c r="O351" i="3" s="1"/>
  <c r="I143" i="3"/>
  <c r="O143" i="3" s="1"/>
  <c r="I220" i="3"/>
  <c r="O220" i="3" s="1"/>
  <c r="I146" i="3"/>
  <c r="O146" i="3" s="1"/>
  <c r="I122" i="3"/>
  <c r="O122" i="3" s="1"/>
  <c r="I316" i="3"/>
  <c r="O316" i="3" s="1"/>
  <c r="I199" i="3"/>
  <c r="O199" i="3" s="1"/>
  <c r="M10" i="3"/>
  <c r="I95" i="3"/>
  <c r="O95" i="3" s="1"/>
  <c r="I93" i="3"/>
  <c r="O93" i="3" s="1"/>
  <c r="O214" i="3"/>
  <c r="I234" i="3"/>
  <c r="O234" i="3" s="1"/>
  <c r="I82" i="3"/>
  <c r="O82" i="3" s="1"/>
  <c r="I292" i="3"/>
  <c r="I288" i="3"/>
  <c r="O288" i="3" s="1"/>
  <c r="I163" i="3"/>
  <c r="O163" i="3" s="1"/>
  <c r="I177" i="3"/>
  <c r="O177" i="3" s="1"/>
  <c r="M65" i="3"/>
  <c r="O65" i="3" s="1"/>
  <c r="I172" i="3"/>
  <c r="O172" i="3" s="1"/>
  <c r="I268" i="3"/>
  <c r="O268" i="3" s="1"/>
  <c r="I92" i="3"/>
  <c r="O92" i="3" s="1"/>
  <c r="I291" i="3"/>
  <c r="C180" i="66"/>
  <c r="I312" i="3"/>
  <c r="O312" i="3" s="1"/>
  <c r="I277" i="3"/>
  <c r="O277" i="3" s="1"/>
  <c r="I112" i="3"/>
  <c r="O112" i="3" s="1"/>
  <c r="I289" i="3"/>
  <c r="O289" i="3" s="1"/>
  <c r="I360" i="3"/>
  <c r="O360" i="3" s="1"/>
  <c r="I345" i="3"/>
  <c r="O345" i="3" s="1"/>
  <c r="I368" i="3"/>
  <c r="O368" i="3" s="1"/>
  <c r="I314" i="3"/>
  <c r="O314" i="3" s="1"/>
  <c r="I165" i="3"/>
  <c r="I175" i="3"/>
  <c r="O175" i="3" s="1"/>
  <c r="C157" i="66"/>
  <c r="E390" i="3"/>
  <c r="I322" i="3"/>
  <c r="O322" i="3" s="1"/>
  <c r="I110" i="3"/>
  <c r="E5" i="65"/>
  <c r="E6" i="65"/>
  <c r="E7" i="65"/>
  <c r="E8" i="65"/>
  <c r="E9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I273" i="3"/>
  <c r="I208" i="3"/>
  <c r="O208" i="3" s="1"/>
  <c r="O206" i="3"/>
  <c r="I169" i="3"/>
  <c r="I340" i="3"/>
  <c r="O340" i="3" s="1"/>
  <c r="I325" i="3"/>
  <c r="O325" i="3" s="1"/>
  <c r="I261" i="3"/>
  <c r="O310" i="3"/>
  <c r="I144" i="3"/>
  <c r="O144" i="3" s="1"/>
  <c r="I162" i="3"/>
  <c r="O162" i="3" s="1"/>
  <c r="I160" i="3"/>
  <c r="O160" i="3" s="1"/>
  <c r="I158" i="3"/>
  <c r="O158" i="3" s="1"/>
  <c r="I133" i="3"/>
  <c r="O133" i="3" s="1"/>
  <c r="I125" i="3"/>
  <c r="O125" i="3" s="1"/>
  <c r="I119" i="3"/>
  <c r="O119" i="3" s="1"/>
  <c r="I117" i="3"/>
  <c r="O117" i="3" s="1"/>
  <c r="O254" i="3"/>
  <c r="I104" i="3"/>
  <c r="O104" i="3" s="1"/>
  <c r="I243" i="3"/>
  <c r="O243" i="3" s="1"/>
  <c r="I241" i="3"/>
  <c r="O241" i="3" s="1"/>
  <c r="M16" i="3"/>
  <c r="O16" i="3" s="1"/>
  <c r="O292" i="3"/>
  <c r="I300" i="3"/>
  <c r="O300" i="3" s="1"/>
  <c r="I88" i="3"/>
  <c r="O88" i="3" s="1"/>
  <c r="M23" i="3"/>
  <c r="O23" i="3" s="1"/>
  <c r="I98" i="3"/>
  <c r="O98" i="3"/>
  <c r="I106" i="3"/>
  <c r="O106" i="3" s="1"/>
  <c r="I100" i="3"/>
  <c r="O100" i="3" s="1"/>
  <c r="I90" i="3"/>
  <c r="O90" i="3" s="1"/>
  <c r="I108" i="3"/>
  <c r="O108" i="3" s="1"/>
  <c r="O10" i="3"/>
  <c r="I386" i="3"/>
  <c r="O386" i="3" s="1"/>
  <c r="O170" i="3"/>
  <c r="O259" i="3"/>
  <c r="O291" i="3"/>
  <c r="E28" i="66"/>
  <c r="M7" i="3"/>
  <c r="O7" i="3" s="1"/>
  <c r="L42" i="3"/>
  <c r="O42" i="3" s="1"/>
  <c r="P42" i="3"/>
  <c r="P119" i="3"/>
  <c r="I355" i="3" l="1"/>
  <c r="O355" i="3" s="1"/>
  <c r="I81" i="3"/>
  <c r="O81" i="3" s="1"/>
  <c r="I102" i="3"/>
  <c r="O102" i="3" s="1"/>
  <c r="I72" i="3"/>
  <c r="O72" i="3" s="1"/>
  <c r="G45" i="59"/>
  <c r="P24" i="59"/>
  <c r="H12" i="59" s="1"/>
  <c r="H45" i="59" s="1"/>
  <c r="H48" i="59" s="1"/>
  <c r="G47" i="59"/>
  <c r="P38" i="3"/>
  <c r="O36" i="3"/>
  <c r="I74" i="3"/>
  <c r="O74" i="3" s="1"/>
  <c r="I215" i="3"/>
  <c r="O215" i="3" s="1"/>
  <c r="M59" i="3"/>
  <c r="P14" i="3"/>
  <c r="P68" i="3"/>
  <c r="P282" i="3"/>
  <c r="D133" i="66"/>
  <c r="C133" i="66" s="1"/>
  <c r="I152" i="3"/>
  <c r="O152" i="3" s="1"/>
  <c r="O236" i="3"/>
  <c r="I331" i="3"/>
  <c r="O331" i="3" s="1"/>
  <c r="I50" i="3"/>
  <c r="O50" i="3" s="1"/>
  <c r="P9" i="3"/>
  <c r="P130" i="3"/>
  <c r="P212" i="3"/>
  <c r="O59" i="3"/>
  <c r="I249" i="3"/>
  <c r="O249" i="3" s="1"/>
  <c r="I204" i="3"/>
  <c r="O204" i="3" s="1"/>
  <c r="I228" i="3"/>
  <c r="O228" i="3" s="1"/>
  <c r="M68" i="3"/>
  <c r="O68" i="3" s="1"/>
  <c r="I212" i="3"/>
  <c r="O212" i="3" s="1"/>
  <c r="P138" i="3"/>
  <c r="P278" i="3"/>
  <c r="D69" i="66"/>
  <c r="C69" i="66" s="1"/>
  <c r="O218" i="3"/>
  <c r="I256" i="3"/>
  <c r="O256" i="3" s="1"/>
  <c r="O30" i="3"/>
  <c r="I346" i="3"/>
  <c r="O346" i="3" s="1"/>
  <c r="I136" i="3"/>
  <c r="O136" i="3" s="1"/>
  <c r="O26" i="3"/>
  <c r="M38" i="3"/>
  <c r="O38" i="3" s="1"/>
  <c r="P30" i="3"/>
  <c r="P57" i="3"/>
  <c r="P70" i="3"/>
  <c r="P89" i="3"/>
  <c r="P97" i="3"/>
  <c r="P114" i="3"/>
  <c r="P375" i="3"/>
  <c r="D208" i="66"/>
  <c r="C208" i="66" s="1"/>
  <c r="G317" i="66"/>
  <c r="D19" i="66"/>
  <c r="C19" i="66" s="1"/>
  <c r="D47" i="66"/>
  <c r="C47" i="66" s="1"/>
  <c r="D242" i="66"/>
  <c r="C242" i="66" s="1"/>
  <c r="D255" i="66"/>
  <c r="C255" i="66" s="1"/>
  <c r="D262" i="66"/>
  <c r="C262" i="66" s="1"/>
  <c r="D301" i="66"/>
  <c r="G301" i="66" s="1"/>
  <c r="I173" i="3"/>
  <c r="O173" i="3" s="1"/>
  <c r="I299" i="3"/>
  <c r="O299" i="3" s="1"/>
  <c r="I109" i="3"/>
  <c r="O109" i="3" s="1"/>
  <c r="I274" i="3"/>
  <c r="O274" i="3" s="1"/>
  <c r="I113" i="3"/>
  <c r="O113" i="3" s="1"/>
  <c r="I382" i="3"/>
  <c r="I145" i="3"/>
  <c r="O145" i="3" s="1"/>
  <c r="I284" i="3"/>
  <c r="O284" i="3" s="1"/>
  <c r="P5" i="3"/>
  <c r="P342" i="3"/>
  <c r="D32" i="66"/>
  <c r="C32" i="66" s="1"/>
  <c r="D93" i="66"/>
  <c r="C93" i="66" s="1"/>
  <c r="D263" i="66"/>
  <c r="C263" i="66" s="1"/>
  <c r="O382" i="3"/>
  <c r="I227" i="3"/>
  <c r="O227" i="3" s="1"/>
  <c r="O55" i="3"/>
  <c r="M5" i="3"/>
  <c r="O5" i="3" s="1"/>
  <c r="I379" i="3"/>
  <c r="O379" i="3" s="1"/>
  <c r="I70" i="3"/>
  <c r="O70" i="3" s="1"/>
  <c r="I190" i="3"/>
  <c r="O190" i="3" s="1"/>
  <c r="P26" i="3"/>
  <c r="P74" i="3"/>
  <c r="P132" i="3"/>
  <c r="P188" i="3"/>
  <c r="P205" i="3"/>
  <c r="P256" i="3"/>
  <c r="P337" i="3"/>
  <c r="D114" i="66"/>
  <c r="C114" i="66" s="1"/>
  <c r="D86" i="66"/>
  <c r="C86" i="66" s="1"/>
  <c r="D41" i="66"/>
  <c r="C41" i="66" s="1"/>
  <c r="D98" i="66"/>
  <c r="D236" i="66"/>
  <c r="D243" i="66"/>
  <c r="C243" i="66" s="1"/>
  <c r="E248" i="66"/>
  <c r="E56" i="66"/>
  <c r="E185" i="66"/>
  <c r="E225" i="66" s="1"/>
  <c r="E14" i="66"/>
  <c r="E88" i="66" s="1"/>
  <c r="E103" i="66" s="1"/>
  <c r="E227" i="66"/>
  <c r="E229" i="66" s="1"/>
  <c r="P352" i="3"/>
  <c r="D134" i="66"/>
  <c r="C134" i="66" s="1"/>
  <c r="P339" i="3"/>
  <c r="P310" i="3"/>
  <c r="I285" i="3"/>
  <c r="O285" i="3" s="1"/>
  <c r="P276" i="3"/>
  <c r="P255" i="3"/>
  <c r="P248" i="3"/>
  <c r="I248" i="3"/>
  <c r="O248" i="3" s="1"/>
  <c r="O180" i="3"/>
  <c r="P180" i="3"/>
  <c r="O337" i="3"/>
  <c r="I246" i="3"/>
  <c r="O246" i="3" s="1"/>
  <c r="I79" i="3"/>
  <c r="O79" i="3" s="1"/>
  <c r="I356" i="3"/>
  <c r="O356" i="3" s="1"/>
  <c r="I309" i="3"/>
  <c r="O309" i="3" s="1"/>
  <c r="O178" i="3"/>
  <c r="I317" i="3"/>
  <c r="O317" i="3" s="1"/>
  <c r="I304" i="3"/>
  <c r="O304" i="3" s="1"/>
  <c r="I238" i="3"/>
  <c r="O238" i="3" s="1"/>
  <c r="I197" i="3"/>
  <c r="I329" i="3"/>
  <c r="O329" i="3" s="1"/>
  <c r="I168" i="3"/>
  <c r="O168" i="3" s="1"/>
  <c r="I154" i="3"/>
  <c r="O154" i="3" s="1"/>
  <c r="I140" i="3"/>
  <c r="O140" i="3" s="1"/>
  <c r="I260" i="3"/>
  <c r="O260" i="3" s="1"/>
  <c r="I232" i="3"/>
  <c r="O232" i="3" s="1"/>
  <c r="M66" i="3"/>
  <c r="O66" i="3" s="1"/>
  <c r="M4" i="3"/>
  <c r="O4" i="3" s="1"/>
  <c r="M9" i="3"/>
  <c r="O9" i="3" s="1"/>
  <c r="P52" i="3"/>
  <c r="P69" i="3"/>
  <c r="P105" i="3"/>
  <c r="P159" i="3"/>
  <c r="P164" i="3"/>
  <c r="P173" i="3"/>
  <c r="P262" i="3"/>
  <c r="P290" i="3"/>
  <c r="P313" i="3"/>
  <c r="P361" i="3"/>
  <c r="P369" i="3"/>
  <c r="D215" i="66"/>
  <c r="C215" i="66" s="1"/>
  <c r="O167" i="3"/>
  <c r="O313" i="3"/>
  <c r="I352" i="3"/>
  <c r="O352" i="3" s="1"/>
  <c r="I101" i="3"/>
  <c r="O101" i="3" s="1"/>
  <c r="I384" i="3"/>
  <c r="O384" i="3" s="1"/>
  <c r="I182" i="3"/>
  <c r="O182" i="3" s="1"/>
  <c r="I271" i="3"/>
  <c r="O271" i="3" s="1"/>
  <c r="I290" i="3"/>
  <c r="O290" i="3" s="1"/>
  <c r="M13" i="3"/>
  <c r="O13" i="3" s="1"/>
  <c r="P66" i="3"/>
  <c r="P118" i="3"/>
  <c r="P128" i="3"/>
  <c r="P167" i="3"/>
  <c r="P182" i="3"/>
  <c r="P194" i="3"/>
  <c r="P202" i="3"/>
  <c r="P210" i="3"/>
  <c r="P246" i="3"/>
  <c r="P308" i="3"/>
  <c r="P317" i="3"/>
  <c r="P326" i="3"/>
  <c r="P356" i="3"/>
  <c r="P371" i="3"/>
  <c r="D142" i="66"/>
  <c r="C142" i="66" s="1"/>
  <c r="D116" i="66"/>
  <c r="C116" i="66" s="1"/>
  <c r="O361" i="3"/>
  <c r="I210" i="3"/>
  <c r="O210" i="3" s="1"/>
  <c r="O52" i="3"/>
  <c r="I237" i="3"/>
  <c r="O237" i="3" s="1"/>
  <c r="I365" i="3"/>
  <c r="O365" i="3" s="1"/>
  <c r="O197" i="3"/>
  <c r="I349" i="3"/>
  <c r="O349" i="3" s="1"/>
  <c r="I85" i="3"/>
  <c r="O85" i="3" s="1"/>
  <c r="O294" i="3"/>
  <c r="P13" i="3"/>
  <c r="P36" i="3"/>
  <c r="P47" i="3"/>
  <c r="P178" i="3"/>
  <c r="P197" i="3"/>
  <c r="E303" i="66"/>
  <c r="P61" i="3"/>
  <c r="M61" i="3"/>
  <c r="K32" i="3"/>
  <c r="O32" i="3" s="1"/>
  <c r="P32" i="3"/>
  <c r="P24" i="3"/>
  <c r="D68" i="66"/>
  <c r="C68" i="66" s="1"/>
  <c r="I257" i="3"/>
  <c r="O257" i="3" s="1"/>
  <c r="I383" i="3"/>
  <c r="O383" i="3" s="1"/>
  <c r="P383" i="3"/>
  <c r="P46" i="3"/>
  <c r="I149" i="3"/>
  <c r="O149" i="3" s="1"/>
  <c r="D113" i="66"/>
  <c r="C113" i="66" s="1"/>
  <c r="L45" i="3"/>
  <c r="L392" i="3" s="1"/>
  <c r="P45" i="3"/>
  <c r="O45" i="3"/>
  <c r="L40" i="3"/>
  <c r="O40" i="3" s="1"/>
  <c r="P40" i="3"/>
  <c r="L35" i="3"/>
  <c r="O35" i="3" s="1"/>
  <c r="P35" i="3"/>
  <c r="D302" i="66"/>
  <c r="G302" i="66" s="1"/>
  <c r="P64" i="3"/>
  <c r="M64" i="3"/>
  <c r="O64" i="3" s="1"/>
  <c r="D244" i="66"/>
  <c r="I265" i="3"/>
  <c r="O265" i="3" s="1"/>
  <c r="D256" i="66"/>
  <c r="P179" i="3"/>
  <c r="O179" i="3"/>
  <c r="P257" i="3"/>
  <c r="O377" i="3"/>
  <c r="P377" i="3"/>
  <c r="P373" i="3"/>
  <c r="I373" i="3"/>
  <c r="O373" i="3" s="1"/>
  <c r="P367" i="3"/>
  <c r="I367" i="3"/>
  <c r="O367" i="3" s="1"/>
  <c r="P363" i="3"/>
  <c r="I363" i="3"/>
  <c r="O363" i="3" s="1"/>
  <c r="D140" i="66"/>
  <c r="C140" i="66" s="1"/>
  <c r="I354" i="3"/>
  <c r="O354" i="3" s="1"/>
  <c r="P354" i="3"/>
  <c r="P348" i="3"/>
  <c r="D206" i="66"/>
  <c r="C206" i="66" s="1"/>
  <c r="I348" i="3"/>
  <c r="O348" i="3" s="1"/>
  <c r="P333" i="3"/>
  <c r="O333" i="3"/>
  <c r="D132" i="66"/>
  <c r="C132" i="66" s="1"/>
  <c r="D130" i="66"/>
  <c r="C130" i="66" s="1"/>
  <c r="I321" i="3"/>
  <c r="O321" i="3" s="1"/>
  <c r="P315" i="3"/>
  <c r="D164" i="66"/>
  <c r="C164" i="66" s="1"/>
  <c r="I311" i="3"/>
  <c r="O311" i="3" s="1"/>
  <c r="D123" i="66"/>
  <c r="C123" i="66" s="1"/>
  <c r="P301" i="3"/>
  <c r="I301" i="3"/>
  <c r="O301" i="3" s="1"/>
  <c r="I293" i="3"/>
  <c r="O293" i="3" s="1"/>
  <c r="P293" i="3"/>
  <c r="P287" i="3"/>
  <c r="I287" i="3"/>
  <c r="O287" i="3" s="1"/>
  <c r="P267" i="3"/>
  <c r="I267" i="3"/>
  <c r="O267" i="3" s="1"/>
  <c r="O195" i="3"/>
  <c r="I171" i="3"/>
  <c r="O171" i="3" s="1"/>
  <c r="P171" i="3"/>
  <c r="I161" i="3"/>
  <c r="O161" i="3" s="1"/>
  <c r="P161" i="3"/>
  <c r="D154" i="66"/>
  <c r="C154" i="66" s="1"/>
  <c r="P157" i="3"/>
  <c r="I157" i="3"/>
  <c r="O157" i="3" s="1"/>
  <c r="P147" i="3"/>
  <c r="I147" i="3"/>
  <c r="O147" i="3" s="1"/>
  <c r="P142" i="3"/>
  <c r="O142" i="3"/>
  <c r="P134" i="3"/>
  <c r="I134" i="3"/>
  <c r="O134" i="3" s="1"/>
  <c r="O126" i="3"/>
  <c r="P126" i="3"/>
  <c r="P121" i="3"/>
  <c r="O121" i="3"/>
  <c r="I116" i="3"/>
  <c r="O116" i="3" s="1"/>
  <c r="P111" i="3"/>
  <c r="I111" i="3"/>
  <c r="P107" i="3"/>
  <c r="I107" i="3"/>
  <c r="O107" i="3" s="1"/>
  <c r="I99" i="3"/>
  <c r="O99" i="3" s="1"/>
  <c r="P99" i="3"/>
  <c r="I87" i="3"/>
  <c r="P87" i="3"/>
  <c r="I76" i="3"/>
  <c r="O76" i="3" s="1"/>
  <c r="P76" i="3"/>
  <c r="D171" i="66"/>
  <c r="C171" i="66" s="1"/>
  <c r="P328" i="3"/>
  <c r="I328" i="3"/>
  <c r="O328" i="3" s="1"/>
  <c r="I103" i="3"/>
  <c r="O103" i="3" s="1"/>
  <c r="M31" i="3"/>
  <c r="O31" i="3" s="1"/>
  <c r="P31" i="3"/>
  <c r="I224" i="3"/>
  <c r="O224" i="3" s="1"/>
  <c r="P269" i="3"/>
  <c r="I269" i="3"/>
  <c r="O269" i="3" s="1"/>
  <c r="I266" i="3"/>
  <c r="O266" i="3" s="1"/>
  <c r="P266" i="3"/>
  <c r="I334" i="3"/>
  <c r="O334" i="3" s="1"/>
  <c r="D172" i="66"/>
  <c r="C172" i="66" s="1"/>
  <c r="P324" i="3"/>
  <c r="I324" i="3"/>
  <c r="O324" i="3" s="1"/>
  <c r="P306" i="3"/>
  <c r="I306" i="3"/>
  <c r="O306" i="3" s="1"/>
  <c r="P298" i="3"/>
  <c r="I298" i="3"/>
  <c r="O298" i="3" s="1"/>
  <c r="P280" i="3"/>
  <c r="I280" i="3"/>
  <c r="O280" i="3" s="1"/>
  <c r="P350" i="3"/>
  <c r="I350" i="3"/>
  <c r="O350" i="3" s="1"/>
  <c r="G307" i="66"/>
  <c r="L388" i="3"/>
  <c r="O388" i="3" s="1"/>
  <c r="P388" i="3"/>
  <c r="D64" i="66"/>
  <c r="C64" i="66" s="1"/>
  <c r="P252" i="3"/>
  <c r="I252" i="3"/>
  <c r="O252" i="3" s="1"/>
  <c r="D92" i="66"/>
  <c r="C92" i="66" s="1"/>
  <c r="I71" i="3"/>
  <c r="O71" i="3" s="1"/>
  <c r="P71" i="3"/>
  <c r="D35" i="66"/>
  <c r="C35" i="66" s="1"/>
  <c r="I225" i="3"/>
  <c r="O225" i="3" s="1"/>
  <c r="P225" i="3"/>
  <c r="D99" i="66"/>
  <c r="C99" i="66" s="1"/>
  <c r="P78" i="3"/>
  <c r="I78" i="3"/>
  <c r="O78" i="3" s="1"/>
  <c r="P96" i="3"/>
  <c r="I96" i="3"/>
  <c r="O96" i="3" s="1"/>
  <c r="M24" i="3"/>
  <c r="O24" i="3" s="1"/>
  <c r="I75" i="3"/>
  <c r="M21" i="3"/>
  <c r="O21" i="3" s="1"/>
  <c r="P21" i="3"/>
  <c r="P149" i="3"/>
  <c r="P195" i="3"/>
  <c r="P311" i="3"/>
  <c r="E300" i="66"/>
  <c r="O371" i="3"/>
  <c r="G276" i="66"/>
  <c r="G277" i="66" s="1"/>
  <c r="M6" i="3"/>
  <c r="O6" i="3" s="1"/>
  <c r="M48" i="3"/>
  <c r="O48" i="3" s="1"/>
  <c r="P48" i="3"/>
  <c r="P176" i="3"/>
  <c r="I176" i="3"/>
  <c r="O176" i="3" s="1"/>
  <c r="P273" i="3"/>
  <c r="O273" i="3"/>
  <c r="O189" i="3"/>
  <c r="P189" i="3"/>
  <c r="D127" i="66"/>
  <c r="C127" i="66" s="1"/>
  <c r="G282" i="66"/>
  <c r="P17" i="3"/>
  <c r="M17" i="3"/>
  <c r="O17" i="3" s="1"/>
  <c r="G315" i="66"/>
  <c r="M8" i="3"/>
  <c r="O8" i="3" s="1"/>
  <c r="P8" i="3"/>
  <c r="D26" i="66"/>
  <c r="C26" i="66" s="1"/>
  <c r="P213" i="3"/>
  <c r="I213" i="3"/>
  <c r="O213" i="3" s="1"/>
  <c r="P15" i="3"/>
  <c r="M15" i="3"/>
  <c r="O15" i="3" s="1"/>
  <c r="M49" i="3"/>
  <c r="O49" i="3" s="1"/>
  <c r="P49" i="3"/>
  <c r="D293" i="66"/>
  <c r="I203" i="3"/>
  <c r="O203" i="3" s="1"/>
  <c r="D23" i="66"/>
  <c r="C23" i="66" s="1"/>
  <c r="I211" i="3"/>
  <c r="O211" i="3" s="1"/>
  <c r="P211" i="3"/>
  <c r="D81" i="66"/>
  <c r="C81" i="66" s="1"/>
  <c r="I258" i="3"/>
  <c r="M376" i="3"/>
  <c r="O376" i="3" s="1"/>
  <c r="P366" i="3"/>
  <c r="D213" i="66"/>
  <c r="C213" i="66" s="1"/>
  <c r="P362" i="3"/>
  <c r="D216" i="66"/>
  <c r="C216" i="66" s="1"/>
  <c r="D210" i="66"/>
  <c r="C210" i="66" s="1"/>
  <c r="P358" i="3"/>
  <c r="I358" i="3"/>
  <c r="O358" i="3" s="1"/>
  <c r="I353" i="3"/>
  <c r="O353" i="3" s="1"/>
  <c r="D136" i="66"/>
  <c r="C136" i="66" s="1"/>
  <c r="I347" i="3"/>
  <c r="O347" i="3" s="1"/>
  <c r="D174" i="66"/>
  <c r="C174" i="66" s="1"/>
  <c r="P319" i="3"/>
  <c r="D203" i="66"/>
  <c r="C203" i="66" s="1"/>
  <c r="I319" i="3"/>
  <c r="O319" i="3" s="1"/>
  <c r="D167" i="66"/>
  <c r="C167" i="66" s="1"/>
  <c r="P291" i="3"/>
  <c r="P286" i="3"/>
  <c r="I286" i="3"/>
  <c r="O286" i="3" s="1"/>
  <c r="O279" i="3"/>
  <c r="D128" i="66"/>
  <c r="C128" i="66" s="1"/>
  <c r="P275" i="3"/>
  <c r="I275" i="3"/>
  <c r="O275" i="3" s="1"/>
  <c r="P192" i="3"/>
  <c r="I192" i="3"/>
  <c r="O192" i="3" s="1"/>
  <c r="P155" i="3"/>
  <c r="I155" i="3"/>
  <c r="O155" i="3" s="1"/>
  <c r="I151" i="3"/>
  <c r="O151" i="3" s="1"/>
  <c r="I141" i="3"/>
  <c r="O141" i="3" s="1"/>
  <c r="P137" i="3"/>
  <c r="I137" i="3"/>
  <c r="O137" i="3" s="1"/>
  <c r="P129" i="3"/>
  <c r="I129" i="3"/>
  <c r="O129" i="3" s="1"/>
  <c r="I120" i="3"/>
  <c r="O120" i="3" s="1"/>
  <c r="I115" i="3"/>
  <c r="O115" i="3" s="1"/>
  <c r="P115" i="3"/>
  <c r="O110" i="3"/>
  <c r="P110" i="3"/>
  <c r="P73" i="3"/>
  <c r="I73" i="3"/>
  <c r="O73" i="3" s="1"/>
  <c r="I83" i="3"/>
  <c r="O83" i="3" s="1"/>
  <c r="P242" i="3"/>
  <c r="I242" i="3"/>
  <c r="O242" i="3" s="1"/>
  <c r="P222" i="3"/>
  <c r="I222" i="3"/>
  <c r="O222" i="3" s="1"/>
  <c r="P268" i="3"/>
  <c r="D165" i="66"/>
  <c r="C165" i="66" s="1"/>
  <c r="P264" i="3"/>
  <c r="I264" i="3"/>
  <c r="O264" i="3" s="1"/>
  <c r="P330" i="3"/>
  <c r="I330" i="3"/>
  <c r="O330" i="3" s="1"/>
  <c r="P305" i="3"/>
  <c r="I305" i="3"/>
  <c r="O305" i="3" s="1"/>
  <c r="P341" i="3"/>
  <c r="I341" i="3"/>
  <c r="O341" i="3" s="1"/>
  <c r="P344" i="3"/>
  <c r="I344" i="3"/>
  <c r="O344" i="3" s="1"/>
  <c r="L18" i="3"/>
  <c r="O18" i="3" s="1"/>
  <c r="G318" i="66"/>
  <c r="O11" i="3"/>
  <c r="P11" i="3"/>
  <c r="D21" i="66"/>
  <c r="C21" i="66" s="1"/>
  <c r="P209" i="3"/>
  <c r="P233" i="3"/>
  <c r="I233" i="3"/>
  <c r="O233" i="3" s="1"/>
  <c r="P229" i="3"/>
  <c r="D31" i="66"/>
  <c r="C31" i="66" s="1"/>
  <c r="I229" i="3"/>
  <c r="O229" i="3" s="1"/>
  <c r="P279" i="3"/>
  <c r="P300" i="3"/>
  <c r="D192" i="66"/>
  <c r="C192" i="66" s="1"/>
  <c r="D124" i="66"/>
  <c r="C124" i="66" s="1"/>
  <c r="P169" i="3"/>
  <c r="O169" i="3"/>
  <c r="D118" i="66"/>
  <c r="C118" i="66" s="1"/>
  <c r="D303" i="66"/>
  <c r="P60" i="3"/>
  <c r="K19" i="3"/>
  <c r="P19" i="3"/>
  <c r="P174" i="3"/>
  <c r="I174" i="3"/>
  <c r="O174" i="3" s="1"/>
  <c r="P296" i="3"/>
  <c r="I296" i="3"/>
  <c r="O296" i="3" s="1"/>
  <c r="I187" i="3"/>
  <c r="O187" i="3" s="1"/>
  <c r="P187" i="3"/>
  <c r="I200" i="3"/>
  <c r="O200" i="3" s="1"/>
  <c r="P200" i="3"/>
  <c r="D18" i="66"/>
  <c r="C18" i="66" s="1"/>
  <c r="O205" i="3"/>
  <c r="D30" i="66"/>
  <c r="C30" i="66" s="1"/>
  <c r="I219" i="3"/>
  <c r="O219" i="3" s="1"/>
  <c r="P183" i="3"/>
  <c r="I183" i="3"/>
  <c r="O183" i="3" s="1"/>
  <c r="D115" i="66"/>
  <c r="C115" i="66" s="1"/>
  <c r="D138" i="66"/>
  <c r="C138" i="66" s="1"/>
  <c r="I370" i="3"/>
  <c r="O370" i="3" s="1"/>
  <c r="I362" i="3"/>
  <c r="O362" i="3" s="1"/>
  <c r="I385" i="3"/>
  <c r="O385" i="3" s="1"/>
  <c r="I381" i="3"/>
  <c r="O381" i="3" s="1"/>
  <c r="I372" i="3"/>
  <c r="O372" i="3" s="1"/>
  <c r="P372" i="3"/>
  <c r="P376" i="3"/>
  <c r="D264" i="66"/>
  <c r="C264" i="66" s="1"/>
  <c r="I366" i="3"/>
  <c r="O366" i="3" s="1"/>
  <c r="P385" i="3"/>
  <c r="D217" i="66"/>
  <c r="C217" i="66" s="1"/>
  <c r="I359" i="3"/>
  <c r="O359" i="3" s="1"/>
  <c r="L44" i="3"/>
  <c r="O44" i="3" s="1"/>
  <c r="P44" i="3"/>
  <c r="L39" i="3"/>
  <c r="O39" i="3" s="1"/>
  <c r="P39" i="3"/>
  <c r="K29" i="3"/>
  <c r="O29" i="3" s="1"/>
  <c r="P29" i="3"/>
  <c r="P53" i="3"/>
  <c r="M53" i="3"/>
  <c r="O53" i="3" s="1"/>
  <c r="D294" i="66"/>
  <c r="C162" i="66"/>
  <c r="F357" i="3"/>
  <c r="D117" i="66"/>
  <c r="C117" i="66" s="1"/>
  <c r="P166" i="3"/>
  <c r="I166" i="3"/>
  <c r="O166" i="3" s="1"/>
  <c r="L34" i="3"/>
  <c r="O34" i="3" s="1"/>
  <c r="P34" i="3"/>
  <c r="O185" i="3"/>
  <c r="D42" i="66"/>
  <c r="I247" i="3"/>
  <c r="O247" i="3" s="1"/>
  <c r="P247" i="3"/>
  <c r="D46" i="66"/>
  <c r="C46" i="66" s="1"/>
  <c r="P223" i="3"/>
  <c r="I223" i="3"/>
  <c r="O223" i="3" s="1"/>
  <c r="D82" i="66"/>
  <c r="P261" i="3"/>
  <c r="O261" i="3"/>
  <c r="D212" i="66"/>
  <c r="C212" i="66" s="1"/>
  <c r="P312" i="3"/>
  <c r="D129" i="66"/>
  <c r="C129" i="66" s="1"/>
  <c r="P303" i="3"/>
  <c r="D139" i="66"/>
  <c r="C139" i="66" s="1"/>
  <c r="P297" i="3"/>
  <c r="P289" i="3"/>
  <c r="D126" i="66"/>
  <c r="C126" i="66" s="1"/>
  <c r="P235" i="3"/>
  <c r="I235" i="3"/>
  <c r="O235" i="3" s="1"/>
  <c r="P184" i="3"/>
  <c r="O184" i="3"/>
  <c r="D194" i="66"/>
  <c r="P172" i="3"/>
  <c r="P165" i="3"/>
  <c r="D156" i="66"/>
  <c r="C156" i="66" s="1"/>
  <c r="P144" i="3"/>
  <c r="D153" i="66"/>
  <c r="C153" i="66" s="1"/>
  <c r="P88" i="3"/>
  <c r="D152" i="66"/>
  <c r="P56" i="3"/>
  <c r="M56" i="3"/>
  <c r="O56" i="3" s="1"/>
  <c r="D131" i="66"/>
  <c r="C131" i="66" s="1"/>
  <c r="P327" i="3"/>
  <c r="P221" i="3"/>
  <c r="O221" i="3"/>
  <c r="O342" i="3"/>
  <c r="D305" i="66"/>
  <c r="G305" i="66" s="1"/>
  <c r="M62" i="3"/>
  <c r="O62" i="3" s="1"/>
  <c r="P62" i="3"/>
  <c r="O25" i="3"/>
  <c r="P25" i="3"/>
  <c r="D10" i="66"/>
  <c r="C10" i="66" s="1"/>
  <c r="P201" i="3"/>
  <c r="O201" i="3"/>
  <c r="D20" i="66"/>
  <c r="C20" i="66" s="1"/>
  <c r="I207" i="3"/>
  <c r="O207" i="3" s="1"/>
  <c r="P207" i="3"/>
  <c r="P231" i="3"/>
  <c r="I231" i="3"/>
  <c r="O231" i="3" s="1"/>
  <c r="D78" i="66"/>
  <c r="P259" i="3"/>
  <c r="I335" i="3"/>
  <c r="O335" i="3" s="1"/>
  <c r="P318" i="3"/>
  <c r="D125" i="66"/>
  <c r="C125" i="66" s="1"/>
  <c r="D122" i="66"/>
  <c r="L41" i="3"/>
  <c r="O41" i="3" s="1"/>
  <c r="P41" i="3"/>
  <c r="K27" i="3"/>
  <c r="O27" i="3" s="1"/>
  <c r="P27" i="3"/>
  <c r="D16" i="66"/>
  <c r="P203" i="3"/>
  <c r="D25" i="66"/>
  <c r="C25" i="66" s="1"/>
  <c r="P216" i="3"/>
  <c r="P294" i="3"/>
  <c r="D304" i="66"/>
  <c r="O63" i="3"/>
  <c r="P63" i="3"/>
  <c r="P80" i="3"/>
  <c r="D112" i="66"/>
  <c r="D195" i="66"/>
  <c r="C195" i="66" s="1"/>
  <c r="P175" i="3"/>
  <c r="D9" i="66"/>
  <c r="D94" i="66"/>
  <c r="C94" i="66" s="1"/>
  <c r="P75" i="3"/>
  <c r="O75" i="3"/>
  <c r="P240" i="3"/>
  <c r="I240" i="3"/>
  <c r="O240" i="3" s="1"/>
  <c r="O20" i="3"/>
  <c r="D15" i="60"/>
  <c r="D19" i="60" s="1"/>
  <c r="H9" i="63"/>
  <c r="J9" i="63" s="1"/>
  <c r="E23" i="65"/>
  <c r="E24" i="65" s="1"/>
  <c r="E25" i="65" s="1"/>
  <c r="E26" i="65" s="1"/>
  <c r="E27" i="65" s="1"/>
  <c r="E28" i="65" s="1"/>
  <c r="E29" i="65" s="1"/>
  <c r="E30" i="65" s="1"/>
  <c r="E31" i="65" s="1"/>
  <c r="E32" i="65" s="1"/>
  <c r="E33" i="65" s="1"/>
  <c r="E34" i="65" s="1"/>
  <c r="E35" i="65" s="1"/>
  <c r="E36" i="65" s="1"/>
  <c r="E37" i="65" s="1"/>
  <c r="E38" i="65" s="1"/>
  <c r="E39" i="65" s="1"/>
  <c r="E40" i="65" s="1"/>
  <c r="E41" i="65" s="1"/>
  <c r="E42" i="65" s="1"/>
  <c r="E43" i="65" s="1"/>
  <c r="E44" i="65" s="1"/>
  <c r="E45" i="65" s="1"/>
  <c r="E46" i="65" s="1"/>
  <c r="E47" i="65" s="1"/>
  <c r="E48" i="65" s="1"/>
  <c r="E49" i="65" s="1"/>
  <c r="E50" i="65" s="1"/>
  <c r="E51" i="65" s="1"/>
  <c r="E52" i="65" s="1"/>
  <c r="E53" i="65" s="1"/>
  <c r="E54" i="65" s="1"/>
  <c r="E55" i="65" s="1"/>
  <c r="E56" i="65" s="1"/>
  <c r="E57" i="65" s="1"/>
  <c r="E58" i="65" s="1"/>
  <c r="E59" i="65" s="1"/>
  <c r="E60" i="65" s="1"/>
  <c r="E61" i="65" s="1"/>
  <c r="E62" i="65" s="1"/>
  <c r="E63" i="65" s="1"/>
  <c r="E64" i="65" s="1"/>
  <c r="E65" i="65" s="1"/>
  <c r="E66" i="65" s="1"/>
  <c r="E67" i="65" s="1"/>
  <c r="E68" i="65" s="1"/>
  <c r="E69" i="65" s="1"/>
  <c r="E70" i="65" s="1"/>
  <c r="E71" i="65" s="1"/>
  <c r="E72" i="65" s="1"/>
  <c r="E73" i="65" s="1"/>
  <c r="E74" i="65" s="1"/>
  <c r="E75" i="65" s="1"/>
  <c r="E76" i="65" s="1"/>
  <c r="E77" i="65" s="1"/>
  <c r="E78" i="65" s="1"/>
  <c r="E79" i="65" s="1"/>
  <c r="E80" i="65" s="1"/>
  <c r="E81" i="65" s="1"/>
  <c r="E82" i="65" s="1"/>
  <c r="E83" i="65" s="1"/>
  <c r="E84" i="65" s="1"/>
  <c r="E85" i="65" s="1"/>
  <c r="E86" i="65" s="1"/>
  <c r="E87" i="65" s="1"/>
  <c r="E88" i="65" s="1"/>
  <c r="E89" i="65" s="1"/>
  <c r="E90" i="65" s="1"/>
  <c r="E91" i="65" s="1"/>
  <c r="E92" i="65" s="1"/>
  <c r="E93" i="65" s="1"/>
  <c r="E94" i="65" s="1"/>
  <c r="E95" i="65" s="1"/>
  <c r="F49" i="63"/>
  <c r="H12" i="63"/>
  <c r="J12" i="63" s="1"/>
  <c r="L12" i="63" s="1"/>
  <c r="G48" i="59" l="1"/>
  <c r="C266" i="66"/>
  <c r="E309" i="66"/>
  <c r="D53" i="66"/>
  <c r="C53" i="66" s="1"/>
  <c r="G303" i="66"/>
  <c r="C236" i="66"/>
  <c r="C239" i="66" s="1"/>
  <c r="D239" i="66"/>
  <c r="C71" i="66"/>
  <c r="G300" i="66"/>
  <c r="C183" i="66"/>
  <c r="C196" i="66"/>
  <c r="C226" i="66" s="1"/>
  <c r="D183" i="66"/>
  <c r="D71" i="66"/>
  <c r="K390" i="3"/>
  <c r="G279" i="66" s="1"/>
  <c r="C256" i="66"/>
  <c r="C258" i="66" s="1"/>
  <c r="D258" i="66"/>
  <c r="L390" i="3"/>
  <c r="L394" i="3" s="1"/>
  <c r="L393" i="3" s="1"/>
  <c r="G321" i="66"/>
  <c r="G281" i="66" s="1"/>
  <c r="C268" i="66"/>
  <c r="C101" i="66"/>
  <c r="C244" i="66"/>
  <c r="C246" i="66" s="1"/>
  <c r="D246" i="66"/>
  <c r="O19" i="3"/>
  <c r="D266" i="66"/>
  <c r="D268" i="66" s="1"/>
  <c r="E296" i="66" s="1"/>
  <c r="G296" i="66" s="1"/>
  <c r="C237" i="66"/>
  <c r="I393" i="3"/>
  <c r="I395" i="3"/>
  <c r="D196" i="66"/>
  <c r="D226" i="66" s="1"/>
  <c r="C122" i="66"/>
  <c r="C152" i="66"/>
  <c r="C159" i="66" s="1"/>
  <c r="C185" i="66" s="1"/>
  <c r="C225" i="66" s="1"/>
  <c r="D159" i="66"/>
  <c r="D185" i="66" s="1"/>
  <c r="D225" i="66" s="1"/>
  <c r="C42" i="66"/>
  <c r="C56" i="66" s="1"/>
  <c r="D56" i="66"/>
  <c r="I392" i="3"/>
  <c r="C357" i="3"/>
  <c r="D207" i="66" s="1"/>
  <c r="F22" i="3"/>
  <c r="D101" i="66"/>
  <c r="D119" i="66"/>
  <c r="C112" i="66"/>
  <c r="C119" i="66" s="1"/>
  <c r="G304" i="66"/>
  <c r="D309" i="66"/>
  <c r="D14" i="66"/>
  <c r="C9" i="66"/>
  <c r="C14" i="66" s="1"/>
  <c r="C16" i="66"/>
  <c r="C28" i="66" s="1"/>
  <c r="D28" i="66"/>
  <c r="C207" i="66"/>
  <c r="C218" i="66" s="1"/>
  <c r="C228" i="66" s="1"/>
  <c r="D218" i="66"/>
  <c r="D228" i="66" s="1"/>
  <c r="C78" i="66"/>
  <c r="C79" i="66" s="1"/>
  <c r="D79" i="66"/>
  <c r="C82" i="66"/>
  <c r="C83" i="66" s="1"/>
  <c r="D83" i="66"/>
  <c r="D297" i="66"/>
  <c r="H49" i="63"/>
  <c r="J24" i="63"/>
  <c r="L9" i="63"/>
  <c r="L24" i="63" s="1"/>
  <c r="L28" i="63" s="1"/>
  <c r="G309" i="66" l="1"/>
  <c r="C248" i="66"/>
  <c r="D248" i="66"/>
  <c r="E295" i="66" s="1"/>
  <c r="G295" i="66" s="1"/>
  <c r="K394" i="3"/>
  <c r="K393" i="3" s="1"/>
  <c r="F287" i="66"/>
  <c r="G288" i="66" s="1"/>
  <c r="C88" i="66"/>
  <c r="C103" i="66" s="1"/>
  <c r="D88" i="66"/>
  <c r="D103" i="66" s="1"/>
  <c r="E293" i="66" s="1"/>
  <c r="F390" i="3"/>
  <c r="C22" i="3"/>
  <c r="D141" i="66" s="1"/>
  <c r="C141" i="66" s="1"/>
  <c r="P357" i="3"/>
  <c r="I357" i="3"/>
  <c r="O357" i="3" s="1"/>
  <c r="D137" i="66"/>
  <c r="I394" i="3" l="1"/>
  <c r="I396" i="3" s="1"/>
  <c r="I390" i="3"/>
  <c r="M22" i="3"/>
  <c r="M390" i="3" s="1"/>
  <c r="G278" i="66"/>
  <c r="G284" i="66" s="1"/>
  <c r="G289" i="66" s="1"/>
  <c r="C390" i="3"/>
  <c r="P22" i="3"/>
  <c r="G293" i="66"/>
  <c r="C137" i="66"/>
  <c r="C143" i="66" s="1"/>
  <c r="C145" i="66" s="1"/>
  <c r="C224" i="66" s="1"/>
  <c r="C227" i="66" s="1"/>
  <c r="C229" i="66" s="1"/>
  <c r="D143" i="66"/>
  <c r="D145" i="66" s="1"/>
  <c r="D224" i="66" s="1"/>
  <c r="D227" i="66" s="1"/>
  <c r="D229" i="66" s="1"/>
  <c r="E294" i="66" s="1"/>
  <c r="G294" i="66" s="1"/>
  <c r="G297" i="66" l="1"/>
  <c r="G311" i="66" s="1"/>
  <c r="I311" i="66" s="1"/>
  <c r="E297" i="66"/>
  <c r="O22" i="3"/>
  <c r="O39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ChrisC</author>
  </authors>
  <commentList>
    <comment ref="F20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ChrisC:</t>
        </r>
        <r>
          <rPr>
            <sz val="9"/>
            <color indexed="81"/>
            <rFont val="Tahoma"/>
            <family val="2"/>
          </rPr>
          <t xml:space="preserve">
+26</t>
        </r>
      </text>
    </comment>
    <comment ref="F25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ChrisC:</t>
        </r>
        <r>
          <rPr>
            <sz val="9"/>
            <color indexed="81"/>
            <rFont val="Tahoma"/>
            <family val="2"/>
          </rPr>
          <t xml:space="preserve">
RM 1st aid at work
</t>
        </r>
      </text>
    </comment>
    <comment ref="F25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ChrisC:</t>
        </r>
        <r>
          <rPr>
            <sz val="9"/>
            <color indexed="81"/>
            <rFont val="Tahoma"/>
            <family val="2"/>
          </rPr>
          <t xml:space="preserve">
RM 1st aid at work
</t>
        </r>
      </text>
    </comment>
  </commentList>
</comments>
</file>

<file path=xl/sharedStrings.xml><?xml version="1.0" encoding="utf-8"?>
<sst xmlns="http://schemas.openxmlformats.org/spreadsheetml/2006/main" count="964" uniqueCount="679">
  <si>
    <t>Admin</t>
  </si>
  <si>
    <t>Telephone</t>
  </si>
  <si>
    <t>Insurance</t>
  </si>
  <si>
    <t>Room hire</t>
  </si>
  <si>
    <t>Annual report</t>
  </si>
  <si>
    <t>Stationery</t>
  </si>
  <si>
    <t>Postage</t>
  </si>
  <si>
    <t>Bank charges</t>
  </si>
  <si>
    <t>Village</t>
  </si>
  <si>
    <t>Caretaker</t>
  </si>
  <si>
    <t>Memorial lamp</t>
  </si>
  <si>
    <t>Maintenance</t>
  </si>
  <si>
    <t>Bus shelter</t>
  </si>
  <si>
    <t>Other</t>
  </si>
  <si>
    <t>Public lands</t>
  </si>
  <si>
    <t>Leisure</t>
  </si>
  <si>
    <t>Repairs</t>
  </si>
  <si>
    <t>Mowing</t>
  </si>
  <si>
    <t>Electricity</t>
  </si>
  <si>
    <t>Footpaths</t>
  </si>
  <si>
    <t>Seats</t>
  </si>
  <si>
    <t>Salt</t>
  </si>
  <si>
    <t>Churchyard</t>
  </si>
  <si>
    <t>Community Transport</t>
  </si>
  <si>
    <t>Other donations</t>
  </si>
  <si>
    <t>Salaries &amp; allowances</t>
  </si>
  <si>
    <t>Audit</t>
  </si>
  <si>
    <t>Website</t>
  </si>
  <si>
    <t>Legal advice</t>
  </si>
  <si>
    <t>Parish room</t>
  </si>
  <si>
    <t>Rates</t>
  </si>
  <si>
    <t>Grit/refuse/dog bins</t>
  </si>
  <si>
    <t>Other expenses</t>
  </si>
  <si>
    <t>Band concerts</t>
  </si>
  <si>
    <t>Sundries</t>
  </si>
  <si>
    <t>Reserves</t>
  </si>
  <si>
    <t>Precept</t>
  </si>
  <si>
    <t>Rents</t>
  </si>
  <si>
    <t>Interest</t>
  </si>
  <si>
    <t>Grants</t>
  </si>
  <si>
    <t>Salary</t>
  </si>
  <si>
    <t>Wages</t>
  </si>
  <si>
    <t>Holiday pay</t>
  </si>
  <si>
    <t>Gas</t>
  </si>
  <si>
    <t>Water</t>
  </si>
  <si>
    <t>Chemicals</t>
  </si>
  <si>
    <t>Consumable stores</t>
  </si>
  <si>
    <t>Training</t>
  </si>
  <si>
    <t>Publicity</t>
  </si>
  <si>
    <t>Debit cards</t>
  </si>
  <si>
    <t>Teaching costs</t>
  </si>
  <si>
    <t>Sponsorship</t>
  </si>
  <si>
    <t>Season tickets</t>
  </si>
  <si>
    <t>Daily admissions</t>
  </si>
  <si>
    <t>Teaching</t>
  </si>
  <si>
    <t>Merchandise</t>
  </si>
  <si>
    <t>HPBC</t>
  </si>
  <si>
    <t>Income</t>
  </si>
  <si>
    <t>Expenditure</t>
  </si>
  <si>
    <t>Allowances</t>
  </si>
  <si>
    <t>Subscriptions</t>
  </si>
  <si>
    <t>Donations</t>
  </si>
  <si>
    <t>Playing Field</t>
  </si>
  <si>
    <t>Parish Room</t>
  </si>
  <si>
    <t>Advertising</t>
  </si>
  <si>
    <t>Service contracts</t>
  </si>
  <si>
    <t>Plot sales</t>
  </si>
  <si>
    <t>Burial fees</t>
  </si>
  <si>
    <t>Memorial fees</t>
  </si>
  <si>
    <t>Grave opening</t>
  </si>
  <si>
    <t>Clerk's salary</t>
  </si>
  <si>
    <t>Post dated cheques</t>
  </si>
  <si>
    <t>Pool petty cash</t>
  </si>
  <si>
    <t>Debtors</t>
  </si>
  <si>
    <t>Prepayments</t>
  </si>
  <si>
    <t>Input VAT</t>
  </si>
  <si>
    <t>Stock</t>
  </si>
  <si>
    <t>Creditors</t>
  </si>
  <si>
    <t>Accruals</t>
  </si>
  <si>
    <t>Output VAT</t>
  </si>
  <si>
    <t>VAT creditor</t>
  </si>
  <si>
    <t>Rent in advance</t>
  </si>
  <si>
    <t>DDDC re rates</t>
  </si>
  <si>
    <t>General capital</t>
  </si>
  <si>
    <t>Burial capital</t>
  </si>
  <si>
    <t>Pool capital</t>
  </si>
  <si>
    <t>Playing Field reserve</t>
  </si>
  <si>
    <t>Café reserve</t>
  </si>
  <si>
    <t>Parish Room reserve</t>
  </si>
  <si>
    <t>Pool refurb't reserve</t>
  </si>
  <si>
    <t>Bandstand reserve</t>
  </si>
  <si>
    <t>Cremation tablets</t>
  </si>
  <si>
    <t>HATHERSAGE PARISH COUNCIL</t>
  </si>
  <si>
    <t>Total</t>
  </si>
  <si>
    <t>Café</t>
  </si>
  <si>
    <t>Cleaning</t>
  </si>
  <si>
    <t>Uniforms</t>
  </si>
  <si>
    <t>Budget</t>
  </si>
  <si>
    <t>Balance</t>
  </si>
  <si>
    <t>Surplus/deficit (-)</t>
  </si>
  <si>
    <t>Hire fees</t>
  </si>
  <si>
    <t>SWIMMING POOL ACCOUNT</t>
  </si>
  <si>
    <t>BURIAL GROUND ACCOUNT</t>
  </si>
  <si>
    <t>Cash</t>
  </si>
  <si>
    <t>Cash in hand</t>
  </si>
  <si>
    <t>Net assets</t>
  </si>
  <si>
    <t>Capital accounts</t>
  </si>
  <si>
    <t>General</t>
  </si>
  <si>
    <t>Pool revenue</t>
  </si>
  <si>
    <t>Pool refurbishment</t>
  </si>
  <si>
    <t>Burial Ground</t>
  </si>
  <si>
    <t>Bandstand</t>
  </si>
  <si>
    <t>Memorial Lamp</t>
  </si>
  <si>
    <t>Surplus/deficit(-)</t>
  </si>
  <si>
    <t>Parish Room rates</t>
  </si>
  <si>
    <t>Trial</t>
  </si>
  <si>
    <t>balance</t>
  </si>
  <si>
    <t>Adverts in advance</t>
  </si>
  <si>
    <t>Office expenses</t>
  </si>
  <si>
    <t>Legal &amp; professional</t>
  </si>
  <si>
    <t>Public lands - maintenance</t>
  </si>
  <si>
    <t>Public lands - weedkilling</t>
  </si>
  <si>
    <t>Public lands - planters</t>
  </si>
  <si>
    <t>Public lands - bus shelter</t>
  </si>
  <si>
    <t>Public lands - Millennium Garden</t>
  </si>
  <si>
    <t>Public lands - other</t>
  </si>
  <si>
    <t>Parish Room repairs</t>
  </si>
  <si>
    <t>Footpaths - minor maintenance</t>
  </si>
  <si>
    <t>Footpaths - HPC</t>
  </si>
  <si>
    <t>Playing field - repairs</t>
  </si>
  <si>
    <t>Playing field - playbark raking</t>
  </si>
  <si>
    <t>Playing field - mowing</t>
  </si>
  <si>
    <t>Cash differences</t>
  </si>
  <si>
    <t>Banking differences</t>
  </si>
  <si>
    <t>Rounding differences</t>
  </si>
  <si>
    <t>Consumables stores</t>
  </si>
  <si>
    <t>Income &amp;</t>
  </si>
  <si>
    <t>expenditure</t>
  </si>
  <si>
    <t>Bal Sheet</t>
  </si>
  <si>
    <t>KGF current account</t>
  </si>
  <si>
    <t>Minor Maintenance</t>
  </si>
  <si>
    <t>Footpath minor maint'ce</t>
  </si>
  <si>
    <t>Playing Field mowing</t>
  </si>
  <si>
    <t>Café repairs</t>
  </si>
  <si>
    <t>Staff</t>
  </si>
  <si>
    <t>Property repairs</t>
  </si>
  <si>
    <t>Aquafit</t>
  </si>
  <si>
    <t>Pool subsidy reserve</t>
  </si>
  <si>
    <t>Toilets</t>
  </si>
  <si>
    <t>Unity Trust current</t>
  </si>
  <si>
    <t>Unity Trust deposit</t>
  </si>
  <si>
    <t>Other income</t>
  </si>
  <si>
    <t>Election expenses</t>
  </si>
  <si>
    <t>Village centre</t>
  </si>
  <si>
    <t>Defibrillators</t>
  </si>
  <si>
    <t>Aquafit costs</t>
  </si>
  <si>
    <t>Ground maintenance</t>
  </si>
  <si>
    <t>Playing field - equipment</t>
  </si>
  <si>
    <t>Playing Field - ground maint'ce</t>
  </si>
  <si>
    <t>Transfers</t>
  </si>
  <si>
    <t>Councillors</t>
  </si>
  <si>
    <t>Notice boards</t>
  </si>
  <si>
    <t>Equipment</t>
  </si>
  <si>
    <t>PWLB</t>
  </si>
  <si>
    <t>DBS reports</t>
  </si>
  <si>
    <t>Pensions</t>
  </si>
  <si>
    <t>Village projects</t>
  </si>
  <si>
    <t>CCTV</t>
  </si>
  <si>
    <t>PWLB interest</t>
  </si>
  <si>
    <t>Nationwide</t>
  </si>
  <si>
    <t>PWLB loan</t>
  </si>
  <si>
    <t>Assets</t>
  </si>
  <si>
    <t>Liabilities</t>
  </si>
  <si>
    <t>Bins</t>
  </si>
  <si>
    <t>Heart of Hathersage</t>
  </si>
  <si>
    <t>Iris</t>
  </si>
  <si>
    <t>Travel</t>
  </si>
  <si>
    <t>Everflow</t>
  </si>
  <si>
    <t>Hampshire Trust</t>
  </si>
  <si>
    <t>Bank (see below)</t>
  </si>
  <si>
    <t>MUGA electricity</t>
  </si>
  <si>
    <t>Toilets electricity</t>
  </si>
  <si>
    <t>Clerk salary</t>
  </si>
  <si>
    <t>RFO salary</t>
  </si>
  <si>
    <t>VC salary</t>
  </si>
  <si>
    <t>Payroll bureau</t>
  </si>
  <si>
    <t>Suspense</t>
  </si>
  <si>
    <t>Schools swimming</t>
  </si>
  <si>
    <t>Toilets donations</t>
  </si>
  <si>
    <t>Toilets water</t>
  </si>
  <si>
    <t>Salaries</t>
  </si>
  <si>
    <t>VAT</t>
  </si>
  <si>
    <t>VC holiday pay</t>
  </si>
  <si>
    <t>Property</t>
  </si>
  <si>
    <t>Nat West current</t>
  </si>
  <si>
    <t>Pool cash float</t>
  </si>
  <si>
    <t>Bank</t>
  </si>
  <si>
    <t>PAYE</t>
  </si>
  <si>
    <t>Wages creditor</t>
  </si>
  <si>
    <t>MUGA capital</t>
  </si>
  <si>
    <t>Adult admissions Nov</t>
  </si>
  <si>
    <t>Adult admissions Dec</t>
  </si>
  <si>
    <t>Adult admissions Jan</t>
  </si>
  <si>
    <t>Adult admissions Feb</t>
  </si>
  <si>
    <t>Conc'n admissions high season</t>
  </si>
  <si>
    <t>Conc'n admissions low season</t>
  </si>
  <si>
    <t>Conc'n admissions Nov</t>
  </si>
  <si>
    <t>Conc'n admissions Dec</t>
  </si>
  <si>
    <t>Conc'n admissions Jan</t>
  </si>
  <si>
    <t>Conc'n admissions Feb</t>
  </si>
  <si>
    <t>Student admissions high season</t>
  </si>
  <si>
    <t>Student admissions low season</t>
  </si>
  <si>
    <t>Student admissions Nov</t>
  </si>
  <si>
    <t>Student admissions Dec</t>
  </si>
  <si>
    <t>Student admissions Jan</t>
  </si>
  <si>
    <t>Student admissions Feb</t>
  </si>
  <si>
    <t>Disabled admissions high season</t>
  </si>
  <si>
    <t>Disabled admissions low season</t>
  </si>
  <si>
    <t>Disabled admissions Nov</t>
  </si>
  <si>
    <t>Disabled admissions Dec</t>
  </si>
  <si>
    <t>Disabled admissions Jan</t>
  </si>
  <si>
    <t>Disabled admissions Feb</t>
  </si>
  <si>
    <t>Family admissions high season</t>
  </si>
  <si>
    <t>Family admissions low season</t>
  </si>
  <si>
    <t>Family admissions Nov</t>
  </si>
  <si>
    <t>Family admissions Dec</t>
  </si>
  <si>
    <t>Family admissions Jan</t>
  </si>
  <si>
    <t>Family admissions Feb</t>
  </si>
  <si>
    <t>Spectators high season</t>
  </si>
  <si>
    <t>Spectators low season</t>
  </si>
  <si>
    <t>Spectators Nov</t>
  </si>
  <si>
    <t>Spectators Dec</t>
  </si>
  <si>
    <t>Spectators Jan</t>
  </si>
  <si>
    <t>Spectators Feb</t>
  </si>
  <si>
    <t>Private hire high season</t>
  </si>
  <si>
    <t>Private hire low season</t>
  </si>
  <si>
    <t>Private hire Nov</t>
  </si>
  <si>
    <t>Private hire Dec</t>
  </si>
  <si>
    <t>Private hire Jan</t>
  </si>
  <si>
    <t>Private hire Feb</t>
  </si>
  <si>
    <t>HPBC subsidy</t>
  </si>
  <si>
    <t>Playing field - playbark renewal</t>
  </si>
  <si>
    <t>MUGA equipment</t>
  </si>
  <si>
    <t>MUGA repairs</t>
  </si>
  <si>
    <t>MUGA sundries</t>
  </si>
  <si>
    <t>Wages high season</t>
  </si>
  <si>
    <t>Wages low season</t>
  </si>
  <si>
    <t>Wages Nov</t>
  </si>
  <si>
    <t>Wages Dec</t>
  </si>
  <si>
    <t>Wages Jan</t>
  </si>
  <si>
    <t>Wages Feb</t>
  </si>
  <si>
    <t>Wages Teaching</t>
  </si>
  <si>
    <t>Wages Aquafit</t>
  </si>
  <si>
    <t>Wages Training</t>
  </si>
  <si>
    <t>Wages Admin</t>
  </si>
  <si>
    <t>Wages Swimming Club</t>
  </si>
  <si>
    <t>Holiday pay high season</t>
  </si>
  <si>
    <t>Holiday pay low season</t>
  </si>
  <si>
    <t>Holiday pay Nov</t>
  </si>
  <si>
    <t>Holiday pay Dec</t>
  </si>
  <si>
    <t>Holiday pay Jan</t>
  </si>
  <si>
    <t>Holiday pay Feb</t>
  </si>
  <si>
    <t>Holiday pay Teaching</t>
  </si>
  <si>
    <t>Chemicals Dec</t>
  </si>
  <si>
    <t>Chemicals Jan</t>
  </si>
  <si>
    <t>Chemicals Feb</t>
  </si>
  <si>
    <t>Service contracts high season</t>
  </si>
  <si>
    <t>Service contracts low season</t>
  </si>
  <si>
    <t>Service contracts Dec</t>
  </si>
  <si>
    <t>Service contracts Jan</t>
  </si>
  <si>
    <t>Service contracts Feb</t>
  </si>
  <si>
    <t>Debit cards high season</t>
  </si>
  <si>
    <t>Debit cards low season</t>
  </si>
  <si>
    <t>Debit cards Jan</t>
  </si>
  <si>
    <t>Debit cards Feb</t>
  </si>
  <si>
    <t>Refurbishment costs</t>
  </si>
  <si>
    <t>Training costs</t>
  </si>
  <si>
    <t>BG clerk's salary</t>
  </si>
  <si>
    <t>BG clerk's holiday pay</t>
  </si>
  <si>
    <t>BG clerk's NIC</t>
  </si>
  <si>
    <t>BG clerk's pension</t>
  </si>
  <si>
    <t>MUGA reserve</t>
  </si>
  <si>
    <t>Property reserve</t>
  </si>
  <si>
    <t>Junior HPC season tickets</t>
  </si>
  <si>
    <t>Junior DDDC season tickets</t>
  </si>
  <si>
    <t>Junior HPBC season tickets</t>
  </si>
  <si>
    <t>Junior OOA season tickets</t>
  </si>
  <si>
    <t>Junior 1/2 HPC season tickets</t>
  </si>
  <si>
    <t>Junior 1/2 DDDC season tickets</t>
  </si>
  <si>
    <t>Junior 1/2 HPBC season tickets</t>
  </si>
  <si>
    <t>Junior 1/2 OOA season tickets</t>
  </si>
  <si>
    <t>Junior membership Feb</t>
  </si>
  <si>
    <t>Adult HPC season tickets</t>
  </si>
  <si>
    <t>Adult DDDC season tickets</t>
  </si>
  <si>
    <t>Adult HPBC season tickets</t>
  </si>
  <si>
    <t>Adult OOA season tickets</t>
  </si>
  <si>
    <t>Conc'n HPC season tickets</t>
  </si>
  <si>
    <t>Conc'n DDDC season tickets</t>
  </si>
  <si>
    <t>Conc'n HPBC season tickets</t>
  </si>
  <si>
    <t>Conc'n OOA season tickets</t>
  </si>
  <si>
    <t>Junior admissions high season</t>
  </si>
  <si>
    <t>Junior admissions low season</t>
  </si>
  <si>
    <t>Junior admissions Nov</t>
  </si>
  <si>
    <t>Junior admissions Dec</t>
  </si>
  <si>
    <t>Junior admissions Jan</t>
  </si>
  <si>
    <t>Junior admissions Feb</t>
  </si>
  <si>
    <t>Adult admissions high season</t>
  </si>
  <si>
    <t>Adult admissions low season</t>
  </si>
  <si>
    <t>MUGA takings</t>
  </si>
  <si>
    <t>Muga electricity</t>
  </si>
  <si>
    <t>Clerk holiday pay</t>
  </si>
  <si>
    <t>RFO holiday pay</t>
  </si>
  <si>
    <t>Clerk NIC</t>
  </si>
  <si>
    <t>RFO NIC</t>
  </si>
  <si>
    <t xml:space="preserve">Training  </t>
  </si>
  <si>
    <t>Payroll bureau &amp; accounts package</t>
  </si>
  <si>
    <t>VC NIC</t>
  </si>
  <si>
    <t>VC costs</t>
  </si>
  <si>
    <t>Memorial Lamp electricity</t>
  </si>
  <si>
    <t>Memorial Lamp repairs</t>
  </si>
  <si>
    <t>Toilets cleaning</t>
  </si>
  <si>
    <t>Toilets service contracts</t>
  </si>
  <si>
    <t>Toilets soap etc</t>
  </si>
  <si>
    <t>Toilets toilet tissue</t>
  </si>
  <si>
    <t>Toilets insurance</t>
  </si>
  <si>
    <t>Toilets repairs</t>
  </si>
  <si>
    <t>Holiday pay Aquafit</t>
  </si>
  <si>
    <t>Holiday pay Training</t>
  </si>
  <si>
    <t>Holiday pay Admin</t>
  </si>
  <si>
    <t>NIC high season</t>
  </si>
  <si>
    <t>NIC low season</t>
  </si>
  <si>
    <t>NIC Nov</t>
  </si>
  <si>
    <t>NIC Dec</t>
  </si>
  <si>
    <t>NIC Jan</t>
  </si>
  <si>
    <t>NIC Teaching</t>
  </si>
  <si>
    <t>NIC Aquafit</t>
  </si>
  <si>
    <t>NIC Training</t>
  </si>
  <si>
    <t>NIC Admin</t>
  </si>
  <si>
    <t>Pensions  high season</t>
  </si>
  <si>
    <t>Pensions  low season</t>
  </si>
  <si>
    <t>Pensions  Nov</t>
  </si>
  <si>
    <t>Pensions  Dec</t>
  </si>
  <si>
    <t>Pensions  Jan</t>
  </si>
  <si>
    <t>Pensions  Feb</t>
  </si>
  <si>
    <t>Pensions  Teaching</t>
  </si>
  <si>
    <t>Pensions Aquafit</t>
  </si>
  <si>
    <t>Pensions Training</t>
  </si>
  <si>
    <t>Pensions  Admin</t>
  </si>
  <si>
    <t>Gas high season</t>
  </si>
  <si>
    <t>Gas low season</t>
  </si>
  <si>
    <t>Gas Nov</t>
  </si>
  <si>
    <t>Gas Dec</t>
  </si>
  <si>
    <t>Gas Jan</t>
  </si>
  <si>
    <t>Gas Feb</t>
  </si>
  <si>
    <t>Electricity high season</t>
  </si>
  <si>
    <t>Electricity low season</t>
  </si>
  <si>
    <t>Electricity Nov</t>
  </si>
  <si>
    <t>Electricity Dec</t>
  </si>
  <si>
    <t>Electricity Jan</t>
  </si>
  <si>
    <t>Electricity Feb</t>
  </si>
  <si>
    <t>Water high season</t>
  </si>
  <si>
    <t>Water low season</t>
  </si>
  <si>
    <t>Water Nov</t>
  </si>
  <si>
    <t>Water Dec</t>
  </si>
  <si>
    <t>Water Jan</t>
  </si>
  <si>
    <t>Water Feb</t>
  </si>
  <si>
    <t>Chemicals high season</t>
  </si>
  <si>
    <t>Chemicals low season</t>
  </si>
  <si>
    <t>Chemicals Nov</t>
  </si>
  <si>
    <t>MUGA</t>
  </si>
  <si>
    <t>Memorial Lamp reserve</t>
  </si>
  <si>
    <t>Prpay/accls</t>
  </si>
  <si>
    <t>Drs/Crs</t>
  </si>
  <si>
    <t>Toilets sundries</t>
  </si>
  <si>
    <t>Sales ledgar cash</t>
  </si>
  <si>
    <t>Pre 31/3/19 debtors</t>
  </si>
  <si>
    <t>Solar panels</t>
  </si>
  <si>
    <t>Holiday pay Swimming Club</t>
  </si>
  <si>
    <t>NIC Swimming Club</t>
  </si>
  <si>
    <t>NIC dec</t>
  </si>
  <si>
    <t>Pensions Swimming Club</t>
  </si>
  <si>
    <t>MUGA precept</t>
  </si>
  <si>
    <t>Reserves precept</t>
  </si>
  <si>
    <t>GENERAL ACCOUNT</t>
  </si>
  <si>
    <t>MUGA ACCOUNT</t>
  </si>
  <si>
    <t>Payment</t>
  </si>
  <si>
    <t>method</t>
  </si>
  <si>
    <t>Transfer</t>
  </si>
  <si>
    <t>Payee</t>
  </si>
  <si>
    <t>Details</t>
  </si>
  <si>
    <t>Goods</t>
  </si>
  <si>
    <t>Paid since last meeting</t>
  </si>
  <si>
    <t>DD</t>
  </si>
  <si>
    <t>Sage</t>
  </si>
  <si>
    <t>Accounts package</t>
  </si>
  <si>
    <t>Pool gas</t>
  </si>
  <si>
    <t>ACCRUALS</t>
  </si>
  <si>
    <t>Unity</t>
  </si>
  <si>
    <t>Hampshire</t>
  </si>
  <si>
    <t>Room Hire</t>
  </si>
  <si>
    <t>Pool electricity</t>
  </si>
  <si>
    <t>Pool phone</t>
  </si>
  <si>
    <t>Card terminal</t>
  </si>
  <si>
    <t>Minor maint'ce</t>
  </si>
  <si>
    <t>JD @ £250 pa</t>
  </si>
  <si>
    <t>Reading</t>
  </si>
  <si>
    <t>Drs &amp;</t>
  </si>
  <si>
    <t>Per'payts</t>
  </si>
  <si>
    <t>Crs &amp;</t>
  </si>
  <si>
    <t>accruals</t>
  </si>
  <si>
    <t>Last</t>
  </si>
  <si>
    <t>reading</t>
  </si>
  <si>
    <t>PPU</t>
  </si>
  <si>
    <t xml:space="preserve">Total </t>
  </si>
  <si>
    <t>Prior year items</t>
  </si>
  <si>
    <t>Invoice creditors</t>
  </si>
  <si>
    <t>Sundry debtors</t>
  </si>
  <si>
    <t>NEST</t>
  </si>
  <si>
    <t>Pension contributions</t>
  </si>
  <si>
    <t>SSP</t>
  </si>
  <si>
    <t>Shut down NIC</t>
  </si>
  <si>
    <t>Shut down wages</t>
  </si>
  <si>
    <t>Shut down holiday pay</t>
  </si>
  <si>
    <t>Shut down pensions</t>
  </si>
  <si>
    <t>Pool</t>
  </si>
  <si>
    <t>BG</t>
  </si>
  <si>
    <t xml:space="preserve"> -do- DDDC grant</t>
  </si>
  <si>
    <t xml:space="preserve"> -do- Sport England</t>
  </si>
  <si>
    <t>Ass clerk salary</t>
  </si>
  <si>
    <t>Ass clerk holiday pay</t>
  </si>
  <si>
    <t>Home working</t>
  </si>
  <si>
    <t>HR advice</t>
  </si>
  <si>
    <t>Snow warden</t>
  </si>
  <si>
    <t>Property repayment reserve</t>
  </si>
  <si>
    <t>Capital expenditure reserve</t>
  </si>
  <si>
    <t>HMRC</t>
  </si>
  <si>
    <t>Private hire deposits</t>
  </si>
  <si>
    <t>Clerk home working all'ce</t>
  </si>
  <si>
    <t>RFO home working all'ce</t>
  </si>
  <si>
    <t>Ass clerk home working all'ce</t>
  </si>
  <si>
    <t>Property reserve precept</t>
  </si>
  <si>
    <t>Pool refurb't reserve precept</t>
  </si>
  <si>
    <t>HR consultants</t>
  </si>
  <si>
    <t>Loan repayment reserve</t>
  </si>
  <si>
    <t>Ass Clerk NIC</t>
  </si>
  <si>
    <t>HR Consultants</t>
  </si>
  <si>
    <t>Month</t>
  </si>
  <si>
    <t>Half hour swims</t>
  </si>
  <si>
    <t>Covid 19 costs</t>
  </si>
  <si>
    <t>Post &amp; packing</t>
  </si>
  <si>
    <t>Covid 19 small business grant</t>
  </si>
  <si>
    <t>DDDC grant</t>
  </si>
  <si>
    <t>Stock - Merchandise</t>
  </si>
  <si>
    <t>Stock - Chemicals</t>
  </si>
  <si>
    <t>Stock - Cons stores</t>
  </si>
  <si>
    <t>Stock - Cleaning</t>
  </si>
  <si>
    <t>Bulk buy discounts</t>
  </si>
  <si>
    <t>Debtors/creditors</t>
  </si>
  <si>
    <t>Prepayments/accruals</t>
  </si>
  <si>
    <t>Cambridge BS</t>
  </si>
  <si>
    <t>Equipment repairs</t>
  </si>
  <si>
    <t>MH Sorensen</t>
  </si>
  <si>
    <t>NL 2103</t>
  </si>
  <si>
    <t>DDDC</t>
  </si>
  <si>
    <t>Burial ground wall repair</t>
  </si>
  <si>
    <t>Heating consultancy</t>
  </si>
  <si>
    <t>Memberships</t>
  </si>
  <si>
    <t>Junior</t>
  </si>
  <si>
    <t>Adult</t>
  </si>
  <si>
    <t>Concession</t>
  </si>
  <si>
    <t>Bicarb</t>
  </si>
  <si>
    <t>P.A.C.</t>
  </si>
  <si>
    <t>Quantity</t>
  </si>
  <si>
    <t>Price</t>
  </si>
  <si>
    <t>Value</t>
  </si>
  <si>
    <t>One price junior memberships</t>
  </si>
  <si>
    <t>One price adult memberships</t>
  </si>
  <si>
    <t>One price conc'n mermberships</t>
  </si>
  <si>
    <t>Boiler breakdown refunds</t>
  </si>
  <si>
    <t>NIC Management salaries</t>
  </si>
  <si>
    <t>Pensions Management salaries</t>
  </si>
  <si>
    <t>Memberships in advance</t>
  </si>
  <si>
    <t>Hathersage</t>
  </si>
  <si>
    <t>OOA</t>
  </si>
  <si>
    <t>income</t>
  </si>
  <si>
    <t>Net</t>
  </si>
  <si>
    <t>Prepaid</t>
  </si>
  <si>
    <t>Café water</t>
  </si>
  <si>
    <t>Café elecxtricity</t>
  </si>
  <si>
    <t xml:space="preserve">Stock </t>
  </si>
  <si>
    <t>CF Cave</t>
  </si>
  <si>
    <t xml:space="preserve">Junior HPC winter season </t>
  </si>
  <si>
    <t>Junior DDDC winter season</t>
  </si>
  <si>
    <t>Junior HPBC winter season</t>
  </si>
  <si>
    <t>Junior OOA winter season</t>
  </si>
  <si>
    <t>Adult HPC winter season</t>
  </si>
  <si>
    <t>Adult DDDC winter season</t>
  </si>
  <si>
    <t>Adult OOA winter season</t>
  </si>
  <si>
    <t>Conc'n HPC winter season</t>
  </si>
  <si>
    <t>Conc'n DDDC winter season</t>
  </si>
  <si>
    <t>Conc'n HPBC winter season</t>
  </si>
  <si>
    <t>Conc'n OOA winter season</t>
  </si>
  <si>
    <t>Aquafit low season</t>
  </si>
  <si>
    <t>Aquafit high season</t>
  </si>
  <si>
    <t>Winter season tickets (Nov - Mar)</t>
  </si>
  <si>
    <t>NL</t>
  </si>
  <si>
    <t>Adult HPBC winter season</t>
  </si>
  <si>
    <t>PAYE &amp; NIC</t>
  </si>
  <si>
    <t>Lifeguards</t>
  </si>
  <si>
    <t>Supervisors</t>
  </si>
  <si>
    <t>NIC</t>
  </si>
  <si>
    <t>Bhayani - general</t>
  </si>
  <si>
    <t>Bhayani - pool</t>
  </si>
  <si>
    <t>27 March 2022</t>
  </si>
  <si>
    <t>New meter</t>
  </si>
  <si>
    <t>Date</t>
  </si>
  <si>
    <t>Rate</t>
  </si>
  <si>
    <t>Day</t>
  </si>
  <si>
    <t>Cum</t>
  </si>
  <si>
    <t>Unity interest</t>
  </si>
  <si>
    <t>T&amp;CW</t>
  </si>
  <si>
    <t>Crown Gas</t>
  </si>
  <si>
    <t>Direct income</t>
  </si>
  <si>
    <t>Season tockets</t>
  </si>
  <si>
    <t>Private Hire</t>
  </si>
  <si>
    <t>Direct costs</t>
  </si>
  <si>
    <t>Pension</t>
  </si>
  <si>
    <t>Training wages</t>
  </si>
  <si>
    <t>Surplus</t>
  </si>
  <si>
    <t>Cum've</t>
  </si>
  <si>
    <t>SUMMER SEASON</t>
  </si>
  <si>
    <t>WINTER SEASON</t>
  </si>
  <si>
    <t>INDIRECT COSTS</t>
  </si>
  <si>
    <t>DBS</t>
  </si>
  <si>
    <t>Training courses</t>
  </si>
  <si>
    <t>Admin salaries</t>
  </si>
  <si>
    <t>HR consultancy</t>
  </si>
  <si>
    <t>INDIRECT INCOME</t>
  </si>
  <si>
    <t>Sponsorships</t>
  </si>
  <si>
    <t>SUMMARY</t>
  </si>
  <si>
    <t>Summer surplus</t>
  </si>
  <si>
    <t>Winter surplus</t>
  </si>
  <si>
    <t>Indirect income</t>
  </si>
  <si>
    <t>Indirect costs</t>
  </si>
  <si>
    <t>Surplus/Deficit (-)</t>
  </si>
  <si>
    <t>C Staves</t>
  </si>
  <si>
    <t>Management salaries - summer</t>
  </si>
  <si>
    <t>Management salaries - winter</t>
  </si>
  <si>
    <t>Bhayani</t>
  </si>
  <si>
    <t xml:space="preserve">  Electricity</t>
  </si>
  <si>
    <t xml:space="preserve">  Repairs</t>
  </si>
  <si>
    <t xml:space="preserve">  Maintenance</t>
  </si>
  <si>
    <t xml:space="preserve">  Weedkilling</t>
  </si>
  <si>
    <t xml:space="preserve">  Bus shelter</t>
  </si>
  <si>
    <t xml:space="preserve">  Millennium garden</t>
  </si>
  <si>
    <t xml:space="preserve">  Other</t>
  </si>
  <si>
    <t xml:space="preserve">  Rates</t>
  </si>
  <si>
    <t xml:space="preserve">  Minor maintenance</t>
  </si>
  <si>
    <t xml:space="preserve">  HPC cost</t>
  </si>
  <si>
    <t xml:space="preserve">  Playbark renewal</t>
  </si>
  <si>
    <t xml:space="preserve">  Playbark raking</t>
  </si>
  <si>
    <t xml:space="preserve">  Ground maintenance</t>
  </si>
  <si>
    <t xml:space="preserve">  Mowing</t>
  </si>
  <si>
    <t xml:space="preserve">  Wall repair</t>
  </si>
  <si>
    <t>1 Apl 22</t>
  </si>
  <si>
    <t>To date</t>
  </si>
  <si>
    <t>Bank balances</t>
  </si>
  <si>
    <t>Unity Trust instant access deposit account</t>
  </si>
  <si>
    <t>NatWest current account</t>
  </si>
  <si>
    <t>Cambridge Building Society</t>
  </si>
  <si>
    <t>Item</t>
  </si>
  <si>
    <t>Co2</t>
  </si>
  <si>
    <t>Cynauric acid</t>
  </si>
  <si>
    <t>Floculant</t>
  </si>
  <si>
    <t>Algeacide</t>
  </si>
  <si>
    <t>1 April</t>
  </si>
  <si>
    <t>30 May</t>
  </si>
  <si>
    <t>Wallgate</t>
  </si>
  <si>
    <t>June/Sept as opposite</t>
  </si>
  <si>
    <t>1/2 junior</t>
  </si>
  <si>
    <t xml:space="preserve">  Inspections</t>
  </si>
  <si>
    <t>Stanage Hall accoustics</t>
  </si>
  <si>
    <t>Lunch Club</t>
  </si>
  <si>
    <t>Jubilee</t>
  </si>
  <si>
    <t>All Bright &amp; Clean</t>
  </si>
  <si>
    <t>Bus stop cleaning</t>
  </si>
  <si>
    <t>Home working allowance £26.00</t>
  </si>
  <si>
    <t>Service contracts annual</t>
  </si>
  <si>
    <t>KGF</t>
  </si>
  <si>
    <t>Pool rates</t>
  </si>
  <si>
    <t>Pool water</t>
  </si>
  <si>
    <t>B.online</t>
  </si>
  <si>
    <t>Night swim band (recoverable from KGF)</t>
  </si>
  <si>
    <t>May</t>
  </si>
  <si>
    <t>30 June 22</t>
  </si>
  <si>
    <t>PF inspection</t>
  </si>
  <si>
    <t>30 June</t>
  </si>
  <si>
    <t>Chlorine - 45kg</t>
  </si>
  <si>
    <t>Chlorine - 25kg</t>
  </si>
  <si>
    <t>P7342</t>
  </si>
  <si>
    <t>NL1031</t>
  </si>
  <si>
    <t>TJV</t>
  </si>
  <si>
    <t>Fasthosts July/May £61</t>
  </si>
  <si>
    <t xml:space="preserve">Reading </t>
  </si>
  <si>
    <t>Apl/June @ £75 pm</t>
  </si>
  <si>
    <t xml:space="preserve">  Donations</t>
  </si>
  <si>
    <t>Unity Trust current account</t>
  </si>
  <si>
    <t>Kingfisher</t>
  </si>
  <si>
    <t>ACCOUNTS FOR PAYMENT 9 AUGUST 2022</t>
  </si>
  <si>
    <t>Sterling Hydrotech</t>
  </si>
  <si>
    <t>Chlorine pump repair</t>
  </si>
  <si>
    <t>Redwood Landscapes</t>
  </si>
  <si>
    <t>Gravestone inspection £50.00; playing field mowing £680.00; millenium garden mowing £125.00;</t>
  </si>
  <si>
    <t>tidd area around fallen wall £25.00; mow burial ground £275.00</t>
  </si>
  <si>
    <t>ACCOUNTS FOR THE PERIOD 1 APRIL 2022 TO 31 JULY 2022</t>
  </si>
  <si>
    <t>BALANCE SHEET AT 31 JULY 2022</t>
  </si>
  <si>
    <t>Brenntag</t>
  </si>
  <si>
    <t>Chemicals £424.66; carriage £93.00</t>
  </si>
  <si>
    <t>Shedstore</t>
  </si>
  <si>
    <t>MUGA storage box</t>
  </si>
  <si>
    <t>Descale &amp; Chlorination</t>
  </si>
  <si>
    <t>Water temperature monitoring May &amp; June £170.00; quarterly shower clean &amp; disinfect £33.50</t>
  </si>
  <si>
    <t>W Allen</t>
  </si>
  <si>
    <t>Cleaning toilets £386.25; toilet rolls £123.92</t>
  </si>
  <si>
    <t>Peak Advertiser</t>
  </si>
  <si>
    <t>Advert</t>
  </si>
  <si>
    <t>HR consultancy - August</t>
  </si>
  <si>
    <t>JP Lennard</t>
  </si>
  <si>
    <t>Shampoo £176.40; disinfectant £52.00; tennis net £125.85; carriage £54.47</t>
  </si>
  <si>
    <t>E.on</t>
  </si>
  <si>
    <t>Stremline (Worldpay)</t>
  </si>
  <si>
    <t>Debit card charges</t>
  </si>
  <si>
    <t>Unity Trust</t>
  </si>
  <si>
    <t>Southern Electric</t>
  </si>
  <si>
    <t>HoH broadband</t>
  </si>
  <si>
    <t>Pool electricity ! March - 2 June £3,535.29; recharged to pool café £2,445.32</t>
  </si>
  <si>
    <t>Loan repayment £2,784.93; loan interest £1,986.09</t>
  </si>
  <si>
    <t>Toilets electricity 11 Feb to 16 June</t>
  </si>
  <si>
    <t>Month ended 31 July (Gross £8,035.99)</t>
  </si>
  <si>
    <t>Week ended 28 July (Gross £3,474.31)</t>
  </si>
  <si>
    <t>Week ended 21 July (Gross £3,966.14 including £163.84 KGF)</t>
  </si>
  <si>
    <t>Week ended 14 July (Gross £3,862.59)</t>
  </si>
  <si>
    <t>Umbrella stand £33.32; gloves £19.64; toilet rolls £13.33; wristbands £10.71; chlorine £49.80;</t>
  </si>
  <si>
    <t>postage £4.45; key rings £4.91; cord pull £1.66</t>
  </si>
  <si>
    <t>Homeworking allowance £66.50 less paid through payroll £40.50; Ink £3.74</t>
  </si>
  <si>
    <t>1 August</t>
  </si>
  <si>
    <t>Chlorine shock</t>
  </si>
  <si>
    <t>31 July 2022</t>
  </si>
  <si>
    <t>1 Apl/31 July - 0.4% - 87543</t>
  </si>
  <si>
    <t>1 Jan/31 July - 0.1% - £75,062</t>
  </si>
  <si>
    <t>8 Feb/31 July - 0.25%% - £26,113</t>
  </si>
  <si>
    <t>10 Jun/31 July - 0.5% - 40223</t>
  </si>
  <si>
    <t>Per Unity interest tab</t>
  </si>
  <si>
    <t>Aug/Sept</t>
  </si>
  <si>
    <t>99.5 hours</t>
  </si>
  <si>
    <t>24 hours</t>
  </si>
  <si>
    <t>1 hour</t>
  </si>
  <si>
    <t>Jan/July</t>
  </si>
  <si>
    <t>Dec/July @ £975pa</t>
  </si>
  <si>
    <t>Invoices</t>
  </si>
  <si>
    <t xml:space="preserve">Kingfisher </t>
  </si>
  <si>
    <t>Jewell - Pool</t>
  </si>
  <si>
    <t xml:space="preserve">             HoH</t>
  </si>
  <si>
    <t>HMH - Room hire</t>
  </si>
  <si>
    <t xml:space="preserve">            Jubilee</t>
  </si>
  <si>
    <t>Holdsworth - Consumables</t>
  </si>
  <si>
    <t xml:space="preserve">                      Cleaning</t>
  </si>
  <si>
    <t>Jewell Gardening</t>
  </si>
  <si>
    <t>Gardening - HoH £77.00; pool £128.75</t>
  </si>
  <si>
    <t>Hath Memorial Hall</t>
  </si>
  <si>
    <t>Room hire, June &amp; July - Jubilee £1,425; HPC meetings £94.50</t>
  </si>
  <si>
    <t>Bacti sampling, June &amp; July</t>
  </si>
  <si>
    <t>Week ended 4 August (Gross £3,570.87)</t>
  </si>
  <si>
    <t>June night swimm income £1,190.00 less wages £172.78 &amp; band £100.00</t>
  </si>
  <si>
    <t>Defib Store</t>
  </si>
  <si>
    <t>Defib battery</t>
  </si>
  <si>
    <t>*</t>
  </si>
  <si>
    <t>#</t>
  </si>
  <si>
    <t>Amounts marked * are not included in the monthly accounts. Amounts marked  # are pro forma invoices.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</si>
</sst>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_ ;\-#,##0\ "/>
    <numFmt numFmtId="167" formatCode="[$-809]General"/>
    <numFmt numFmtId="168" formatCode="d\.m\.yy;@"/>
  </numFmts>
  <fonts count="30" x14ac:knownFonts="1">
    <font>
      <sz val="11"/>
      <color theme="1"/>
      <name val="Calibri"/>
      <family val="2"/>
      <scheme val="minor"/>
    </font>
    <font>
      <u/>
      <sz val="10"/>
      <color theme="1"/>
      <name val="Trebuchet MS"/>
      <family val="2"/>
    </font>
    <font>
      <sz val="10"/>
      <color theme="1"/>
      <name val="Trebuchet MS"/>
      <family val="2"/>
    </font>
    <font>
      <sz val="11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alibri"/>
      <family val="2"/>
      <scheme val="minor"/>
    </font>
    <font>
      <u val="singleAccounting"/>
      <sz val="10"/>
      <color theme="1"/>
      <name val="Trebuchet MS"/>
      <family val="2"/>
    </font>
    <font>
      <u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Segoe UI Light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rgb="FFFF0000"/>
      <name val="Arial"/>
      <family val="2"/>
    </font>
    <font>
      <sz val="10"/>
      <color rgb="FFFF0000"/>
      <name val="Segoe UI Light"/>
      <family val="2"/>
    </font>
    <font>
      <sz val="10"/>
      <color rgb="FF0070C0"/>
      <name val="Arial"/>
      <family val="2"/>
    </font>
    <font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0"/>
      <color rgb="FF00B0F0"/>
      <name val="Arial"/>
      <family val="2"/>
    </font>
    <font>
      <u/>
      <sz val="10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u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0"/>
      <color rgb="FFFF0000"/>
      <name val="Calibri"/>
      <family val="2"/>
      <scheme val="minor"/>
    </font>
    <font>
      <sz val="10"/>
      <color theme="1"/>
      <name val="Abadi"/>
      <family val="2"/>
    </font>
    <font>
      <sz val="11"/>
      <color theme="1"/>
      <name val="Abadi"/>
      <family val="2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7" fontId="11" fillId="0" borderId="0" applyBorder="0" applyProtection="0"/>
  </cellStyleXfs>
  <cellXfs count="26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165" fontId="4" fillId="0" borderId="0" xfId="0" applyNumberFormat="1" applyFont="1"/>
    <xf numFmtId="0" fontId="8" fillId="0" borderId="0" xfId="0" applyFont="1"/>
    <xf numFmtId="0" fontId="9" fillId="0" borderId="0" xfId="0" applyFont="1"/>
    <xf numFmtId="0" fontId="9" fillId="2" borderId="0" xfId="0" applyFont="1" applyFill="1"/>
    <xf numFmtId="0" fontId="2" fillId="2" borderId="0" xfId="0" applyFont="1" applyFill="1"/>
    <xf numFmtId="164" fontId="2" fillId="2" borderId="2" xfId="0" applyNumberFormat="1" applyFont="1" applyFill="1" applyBorder="1"/>
    <xf numFmtId="164" fontId="2" fillId="2" borderId="0" xfId="0" applyNumberFormat="1" applyFont="1" applyFill="1"/>
    <xf numFmtId="164" fontId="2" fillId="2" borderId="3" xfId="0" applyNumberFormat="1" applyFont="1" applyFill="1" applyBorder="1"/>
    <xf numFmtId="164" fontId="2" fillId="2" borderId="4" xfId="0" applyNumberFormat="1" applyFont="1" applyFill="1" applyBorder="1"/>
    <xf numFmtId="164" fontId="2" fillId="2" borderId="1" xfId="0" applyNumberFormat="1" applyFont="1" applyFill="1" applyBorder="1"/>
    <xf numFmtId="164" fontId="2" fillId="2" borderId="5" xfId="0" applyNumberFormat="1" applyFont="1" applyFill="1" applyBorder="1"/>
    <xf numFmtId="164" fontId="2" fillId="2" borderId="6" xfId="0" applyNumberFormat="1" applyFont="1" applyFill="1" applyBorder="1"/>
    <xf numFmtId="164" fontId="2" fillId="2" borderId="9" xfId="0" applyNumberFormat="1" applyFont="1" applyFill="1" applyBorder="1"/>
    <xf numFmtId="164" fontId="2" fillId="2" borderId="10" xfId="0" applyNumberFormat="1" applyFont="1" applyFill="1" applyBorder="1"/>
    <xf numFmtId="164" fontId="2" fillId="2" borderId="8" xfId="0" applyNumberFormat="1" applyFont="1" applyFill="1" applyBorder="1"/>
    <xf numFmtId="164" fontId="2" fillId="2" borderId="6" xfId="0" quotePrefix="1" applyNumberFormat="1" applyFont="1" applyFill="1" applyBorder="1"/>
    <xf numFmtId="166" fontId="2" fillId="2" borderId="9" xfId="0" applyNumberFormat="1" applyFont="1" applyFill="1" applyBorder="1"/>
    <xf numFmtId="165" fontId="2" fillId="2" borderId="0" xfId="0" applyNumberFormat="1" applyFont="1" applyFill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165" fontId="8" fillId="2" borderId="3" xfId="0" applyNumberFormat="1" applyFont="1" applyFill="1" applyBorder="1"/>
    <xf numFmtId="165" fontId="8" fillId="2" borderId="0" xfId="0" applyNumberFormat="1" applyFont="1" applyFill="1"/>
    <xf numFmtId="165" fontId="8" fillId="2" borderId="2" xfId="0" applyNumberFormat="1" applyFont="1" applyFill="1" applyBorder="1"/>
    <xf numFmtId="165" fontId="10" fillId="2" borderId="3" xfId="0" applyNumberFormat="1" applyFont="1" applyFill="1" applyBorder="1"/>
    <xf numFmtId="165" fontId="8" fillId="2" borderId="4" xfId="0" applyNumberFormat="1" applyFont="1" applyFill="1" applyBorder="1"/>
    <xf numFmtId="165" fontId="8" fillId="2" borderId="1" xfId="0" applyNumberFormat="1" applyFont="1" applyFill="1" applyBorder="1"/>
    <xf numFmtId="164" fontId="2" fillId="2" borderId="2" xfId="0" quotePrefix="1" applyNumberFormat="1" applyFont="1" applyFill="1" applyBorder="1" applyAlignment="1">
      <alignment horizontal="center"/>
    </xf>
    <xf numFmtId="164" fontId="2" fillId="2" borderId="1" xfId="0" quotePrefix="1" applyNumberFormat="1" applyFont="1" applyFill="1" applyBorder="1" applyAlignment="1">
      <alignment horizontal="center"/>
    </xf>
    <xf numFmtId="165" fontId="12" fillId="2" borderId="3" xfId="0" applyNumberFormat="1" applyFont="1" applyFill="1" applyBorder="1"/>
    <xf numFmtId="165" fontId="12" fillId="2" borderId="0" xfId="0" applyNumberFormat="1" applyFont="1" applyFill="1"/>
    <xf numFmtId="0" fontId="13" fillId="0" borderId="0" xfId="0" applyFont="1"/>
    <xf numFmtId="165" fontId="14" fillId="2" borderId="3" xfId="0" applyNumberFormat="1" applyFont="1" applyFill="1" applyBorder="1"/>
    <xf numFmtId="0" fontId="4" fillId="2" borderId="0" xfId="0" applyFont="1" applyFill="1"/>
    <xf numFmtId="0" fontId="8" fillId="2" borderId="6" xfId="0" applyFont="1" applyFill="1" applyBorder="1" applyAlignment="1">
      <alignment horizontal="center"/>
    </xf>
    <xf numFmtId="13" fontId="8" fillId="2" borderId="3" xfId="0" quotePrefix="1" applyNumberFormat="1" applyFont="1" applyFill="1" applyBorder="1" applyAlignment="1">
      <alignment horizontal="center"/>
    </xf>
    <xf numFmtId="0" fontId="15" fillId="0" borderId="0" xfId="0" applyFont="1"/>
    <xf numFmtId="0" fontId="7" fillId="2" borderId="0" xfId="0" applyFont="1" applyFill="1"/>
    <xf numFmtId="0" fontId="8" fillId="2" borderId="2" xfId="0" applyFont="1" applyFill="1" applyBorder="1" applyAlignment="1">
      <alignment horizontal="center"/>
    </xf>
    <xf numFmtId="0" fontId="8" fillId="2" borderId="6" xfId="0" applyFont="1" applyFill="1" applyBorder="1"/>
    <xf numFmtId="165" fontId="8" fillId="2" borderId="4" xfId="0" applyNumberFormat="1" applyFont="1" applyFill="1" applyBorder="1" applyAlignment="1">
      <alignment horizontal="center"/>
    </xf>
    <xf numFmtId="165" fontId="8" fillId="2" borderId="8" xfId="0" applyNumberFormat="1" applyFont="1" applyFill="1" applyBorder="1" applyAlignment="1">
      <alignment horizontal="center"/>
    </xf>
    <xf numFmtId="165" fontId="8" fillId="2" borderId="4" xfId="0" quotePrefix="1" applyNumberFormat="1" applyFont="1" applyFill="1" applyBorder="1" applyAlignment="1">
      <alignment horizontal="center"/>
    </xf>
    <xf numFmtId="165" fontId="8" fillId="2" borderId="10" xfId="0" applyNumberFormat="1" applyFont="1" applyFill="1" applyBorder="1" applyAlignment="1">
      <alignment horizontal="center"/>
    </xf>
    <xf numFmtId="165" fontId="8" fillId="2" borderId="3" xfId="0" quotePrefix="1" applyNumberFormat="1" applyFont="1" applyFill="1" applyBorder="1" applyAlignment="1">
      <alignment horizontal="center"/>
    </xf>
    <xf numFmtId="165" fontId="14" fillId="2" borderId="0" xfId="0" applyNumberFormat="1" applyFont="1" applyFill="1"/>
    <xf numFmtId="0" fontId="12" fillId="2" borderId="0" xfId="0" applyFont="1" applyFill="1"/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19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left"/>
    </xf>
    <xf numFmtId="0" fontId="18" fillId="2" borderId="0" xfId="0" applyFont="1" applyFill="1" applyBorder="1" applyAlignment="1">
      <alignment horizontal="center"/>
    </xf>
    <xf numFmtId="165" fontId="8" fillId="2" borderId="0" xfId="0" quotePrefix="1" applyNumberFormat="1" applyFont="1" applyFill="1" applyBorder="1" applyAlignment="1">
      <alignment horizontal="center"/>
    </xf>
    <xf numFmtId="165" fontId="8" fillId="2" borderId="9" xfId="0" applyNumberFormat="1" applyFont="1" applyFill="1" applyBorder="1"/>
    <xf numFmtId="165" fontId="8" fillId="2" borderId="12" xfId="0" applyNumberFormat="1" applyFont="1" applyFill="1" applyBorder="1"/>
    <xf numFmtId="0" fontId="8" fillId="2" borderId="0" xfId="0" applyFont="1" applyFill="1" applyBorder="1" applyAlignment="1">
      <alignment horizontal="center"/>
    </xf>
    <xf numFmtId="165" fontId="8" fillId="2" borderId="0" xfId="0" applyNumberFormat="1" applyFont="1" applyFill="1" applyBorder="1"/>
    <xf numFmtId="165" fontId="12" fillId="2" borderId="0" xfId="0" applyNumberFormat="1" applyFont="1" applyFill="1" applyBorder="1"/>
    <xf numFmtId="165" fontId="14" fillId="2" borderId="0" xfId="0" applyNumberFormat="1" applyFont="1" applyFill="1" applyBorder="1"/>
    <xf numFmtId="0" fontId="8" fillId="2" borderId="0" xfId="0" applyFont="1" applyFill="1" applyBorder="1"/>
    <xf numFmtId="0" fontId="9" fillId="2" borderId="0" xfId="0" applyFont="1" applyFill="1" applyBorder="1"/>
    <xf numFmtId="13" fontId="8" fillId="2" borderId="4" xfId="0" quotePrefix="1" applyNumberFormat="1" applyFont="1" applyFill="1" applyBorder="1" applyAlignment="1">
      <alignment horizontal="center"/>
    </xf>
    <xf numFmtId="165" fontId="8" fillId="2" borderId="5" xfId="0" applyNumberFormat="1" applyFont="1" applyFill="1" applyBorder="1"/>
    <xf numFmtId="165" fontId="21" fillId="2" borderId="3" xfId="0" applyNumberFormat="1" applyFont="1" applyFill="1" applyBorder="1"/>
    <xf numFmtId="0" fontId="10" fillId="2" borderId="0" xfId="0" quotePrefix="1" applyFont="1" applyFill="1" applyBorder="1" applyAlignment="1">
      <alignment horizontal="left"/>
    </xf>
    <xf numFmtId="165" fontId="5" fillId="0" borderId="0" xfId="0" applyNumberFormat="1" applyFont="1"/>
    <xf numFmtId="0" fontId="18" fillId="2" borderId="0" xfId="0" quotePrefix="1" applyFont="1" applyFill="1" applyBorder="1" applyAlignment="1">
      <alignment horizontal="center"/>
    </xf>
    <xf numFmtId="0" fontId="18" fillId="2" borderId="0" xfId="0" applyFont="1" applyFill="1" applyBorder="1"/>
    <xf numFmtId="0" fontId="20" fillId="2" borderId="0" xfId="0" quotePrefix="1" applyFont="1" applyFill="1" applyBorder="1" applyAlignment="1">
      <alignment horizontal="center"/>
    </xf>
    <xf numFmtId="0" fontId="20" fillId="2" borderId="0" xfId="0" applyFont="1" applyFill="1" applyBorder="1"/>
    <xf numFmtId="0" fontId="24" fillId="0" borderId="0" xfId="0" applyFont="1"/>
    <xf numFmtId="0" fontId="25" fillId="0" borderId="0" xfId="0" applyFont="1"/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0" xfId="0" quotePrefix="1" applyFont="1"/>
    <xf numFmtId="0" fontId="25" fillId="0" borderId="2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164" fontId="25" fillId="0" borderId="0" xfId="0" applyNumberFormat="1" applyFont="1"/>
    <xf numFmtId="0" fontId="25" fillId="0" borderId="3" xfId="0" applyFont="1" applyBorder="1"/>
    <xf numFmtId="164" fontId="25" fillId="0" borderId="3" xfId="0" applyNumberFormat="1" applyFont="1" applyBorder="1"/>
    <xf numFmtId="164" fontId="25" fillId="0" borderId="1" xfId="0" applyNumberFormat="1" applyFont="1" applyBorder="1"/>
    <xf numFmtId="0" fontId="24" fillId="0" borderId="0" xfId="0" quotePrefix="1" applyFont="1" applyAlignment="1">
      <alignment horizontal="right"/>
    </xf>
    <xf numFmtId="0" fontId="25" fillId="0" borderId="2" xfId="0" applyFont="1" applyBorder="1"/>
    <xf numFmtId="0" fontId="25" fillId="0" borderId="4" xfId="0" applyFont="1" applyBorder="1"/>
    <xf numFmtId="164" fontId="2" fillId="2" borderId="5" xfId="0" quotePrefix="1" applyNumberFormat="1" applyFont="1" applyFill="1" applyBorder="1"/>
    <xf numFmtId="43" fontId="5" fillId="0" borderId="0" xfId="0" applyNumberFormat="1" applyFont="1"/>
    <xf numFmtId="165" fontId="8" fillId="2" borderId="0" xfId="0" quotePrefix="1" applyNumberFormat="1" applyFont="1" applyFill="1" applyAlignment="1">
      <alignment horizontal="center"/>
    </xf>
    <xf numFmtId="0" fontId="13" fillId="2" borderId="0" xfId="0" applyFont="1" applyFill="1"/>
    <xf numFmtId="0" fontId="25" fillId="0" borderId="10" xfId="0" applyFont="1" applyBorder="1"/>
    <xf numFmtId="164" fontId="25" fillId="0" borderId="10" xfId="0" applyNumberFormat="1" applyFont="1" applyBorder="1"/>
    <xf numFmtId="0" fontId="25" fillId="0" borderId="9" xfId="0" applyFont="1" applyBorder="1" applyAlignment="1">
      <alignment horizontal="center"/>
    </xf>
    <xf numFmtId="164" fontId="25" fillId="0" borderId="4" xfId="0" applyNumberFormat="1" applyFont="1" applyBorder="1"/>
    <xf numFmtId="164" fontId="25" fillId="2" borderId="3" xfId="0" applyNumberFormat="1" applyFont="1" applyFill="1" applyBorder="1"/>
    <xf numFmtId="165" fontId="5" fillId="2" borderId="10" xfId="0" applyNumberFormat="1" applyFont="1" applyFill="1" applyBorder="1"/>
    <xf numFmtId="0" fontId="5" fillId="2" borderId="9" xfId="0" applyFont="1" applyFill="1" applyBorder="1"/>
    <xf numFmtId="165" fontId="5" fillId="2" borderId="3" xfId="0" applyNumberFormat="1" applyFont="1" applyFill="1" applyBorder="1"/>
    <xf numFmtId="0" fontId="5" fillId="2" borderId="9" xfId="0" quotePrefix="1" applyFont="1" applyFill="1" applyBorder="1"/>
    <xf numFmtId="0" fontId="5" fillId="2" borderId="0" xfId="0" applyFont="1" applyFill="1"/>
    <xf numFmtId="0" fontId="5" fillId="2" borderId="12" xfId="0" applyFont="1" applyFill="1" applyBorder="1"/>
    <xf numFmtId="0" fontId="5" fillId="2" borderId="13" xfId="0" applyFont="1" applyFill="1" applyBorder="1"/>
    <xf numFmtId="165" fontId="5" fillId="2" borderId="1" xfId="0" applyNumberFormat="1" applyFont="1" applyFill="1" applyBorder="1"/>
    <xf numFmtId="165" fontId="5" fillId="2" borderId="0" xfId="0" applyNumberFormat="1" applyFont="1" applyFill="1"/>
    <xf numFmtId="15" fontId="7" fillId="2" borderId="0" xfId="0" quotePrefix="1" applyNumberFormat="1" applyFont="1" applyFill="1" applyAlignment="1">
      <alignment horizontal="left"/>
    </xf>
    <xf numFmtId="0" fontId="25" fillId="0" borderId="0" xfId="0" applyFont="1" applyAlignment="1">
      <alignment horizontal="left"/>
    </xf>
    <xf numFmtId="164" fontId="0" fillId="2" borderId="0" xfId="0" applyNumberFormat="1" applyFill="1"/>
    <xf numFmtId="0" fontId="0" fillId="2" borderId="0" xfId="0" applyFill="1"/>
    <xf numFmtId="0" fontId="5" fillId="2" borderId="3" xfId="0" applyFont="1" applyFill="1" applyBorder="1" applyAlignment="1">
      <alignment horizontal="center"/>
    </xf>
    <xf numFmtId="0" fontId="23" fillId="2" borderId="3" xfId="0" applyFont="1" applyFill="1" applyBorder="1"/>
    <xf numFmtId="0" fontId="25" fillId="2" borderId="0" xfId="0" applyFont="1" applyFill="1"/>
    <xf numFmtId="0" fontId="5" fillId="2" borderId="2" xfId="0" applyFont="1" applyFill="1" applyBorder="1" applyAlignment="1">
      <alignment horizontal="center"/>
    </xf>
    <xf numFmtId="0" fontId="26" fillId="2" borderId="0" xfId="0" applyFont="1" applyFill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5" xfId="0" applyFont="1" applyFill="1" applyBorder="1"/>
    <xf numFmtId="165" fontId="5" fillId="2" borderId="2" xfId="0" applyNumberFormat="1" applyFont="1" applyFill="1" applyBorder="1"/>
    <xf numFmtId="165" fontId="5" fillId="2" borderId="6" xfId="0" applyNumberFormat="1" applyFont="1" applyFill="1" applyBorder="1"/>
    <xf numFmtId="0" fontId="0" fillId="0" borderId="1" xfId="0" applyBorder="1" applyAlignment="1">
      <alignment horizontal="center"/>
    </xf>
    <xf numFmtId="43" fontId="0" fillId="0" borderId="0" xfId="0" applyNumberFormat="1"/>
    <xf numFmtId="43" fontId="0" fillId="0" borderId="1" xfId="0" applyNumberFormat="1" applyBorder="1"/>
    <xf numFmtId="165" fontId="4" fillId="2" borderId="0" xfId="0" applyNumberFormat="1" applyFont="1" applyFill="1"/>
    <xf numFmtId="43" fontId="5" fillId="2" borderId="3" xfId="0" applyNumberFormat="1" applyFont="1" applyFill="1" applyBorder="1"/>
    <xf numFmtId="41" fontId="0" fillId="0" borderId="0" xfId="0" applyNumberFormat="1"/>
    <xf numFmtId="41" fontId="0" fillId="0" borderId="0" xfId="0" applyNumberFormat="1" applyAlignment="1">
      <alignment vertical="center"/>
    </xf>
    <xf numFmtId="41" fontId="0" fillId="0" borderId="5" xfId="0" applyNumberFormat="1" applyBorder="1" applyAlignment="1">
      <alignment vertical="center"/>
    </xf>
    <xf numFmtId="41" fontId="0" fillId="0" borderId="12" xfId="0" applyNumberFormat="1" applyBorder="1" applyAlignment="1">
      <alignment vertical="center"/>
    </xf>
    <xf numFmtId="41" fontId="0" fillId="0" borderId="7" xfId="0" applyNumberFormat="1" applyBorder="1" applyAlignment="1">
      <alignment vertical="center"/>
    </xf>
    <xf numFmtId="0" fontId="0" fillId="0" borderId="0" xfId="0" applyFont="1"/>
    <xf numFmtId="43" fontId="25" fillId="0" borderId="1" xfId="0" applyNumberFormat="1" applyFont="1" applyBorder="1"/>
    <xf numFmtId="165" fontId="8" fillId="2" borderId="3" xfId="0" applyNumberFormat="1" applyFont="1" applyFill="1" applyBorder="1" applyAlignment="1">
      <alignment horizontal="center"/>
    </xf>
    <xf numFmtId="43" fontId="25" fillId="0" borderId="0" xfId="0" applyNumberFormat="1" applyFont="1" applyBorder="1"/>
    <xf numFmtId="165" fontId="5" fillId="2" borderId="9" xfId="0" applyNumberFormat="1" applyFont="1" applyFill="1" applyBorder="1"/>
    <xf numFmtId="41" fontId="2" fillId="2" borderId="1" xfId="0" applyNumberFormat="1" applyFont="1" applyFill="1" applyBorder="1"/>
    <xf numFmtId="0" fontId="5" fillId="2" borderId="12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43" fontId="5" fillId="2" borderId="1" xfId="0" applyNumberFormat="1" applyFont="1" applyFill="1" applyBorder="1"/>
    <xf numFmtId="165" fontId="10" fillId="2" borderId="0" xfId="0" applyNumberFormat="1" applyFont="1" applyFill="1" applyBorder="1" applyAlignment="1">
      <alignment horizontal="left"/>
    </xf>
    <xf numFmtId="41" fontId="0" fillId="0" borderId="1" xfId="0" applyNumberFormat="1" applyBorder="1"/>
    <xf numFmtId="41" fontId="0" fillId="0" borderId="2" xfId="0" applyNumberFormat="1" applyBorder="1"/>
    <xf numFmtId="41" fontId="0" fillId="0" borderId="3" xfId="0" applyNumberFormat="1" applyBorder="1"/>
    <xf numFmtId="0" fontId="2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43" fontId="5" fillId="2" borderId="0" xfId="0" applyNumberFormat="1" applyFont="1" applyFill="1"/>
    <xf numFmtId="0" fontId="5" fillId="2" borderId="0" xfId="0" applyFont="1" applyFill="1" applyAlignment="1">
      <alignment horizontal="left"/>
    </xf>
    <xf numFmtId="0" fontId="5" fillId="2" borderId="13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164" fontId="25" fillId="2" borderId="10" xfId="0" applyNumberFormat="1" applyFont="1" applyFill="1" applyBorder="1"/>
    <xf numFmtId="0" fontId="5" fillId="2" borderId="13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Alignment="1">
      <alignment horizontal="center"/>
    </xf>
    <xf numFmtId="16" fontId="0" fillId="0" borderId="0" xfId="0" applyNumberFormat="1"/>
    <xf numFmtId="0" fontId="8" fillId="2" borderId="12" xfId="0" applyFont="1" applyFill="1" applyBorder="1" applyAlignment="1">
      <alignment horizontal="center"/>
    </xf>
    <xf numFmtId="0" fontId="27" fillId="0" borderId="0" xfId="0" applyFont="1"/>
    <xf numFmtId="41" fontId="0" fillId="0" borderId="5" xfId="0" applyNumberFormat="1" applyBorder="1"/>
    <xf numFmtId="41" fontId="0" fillId="0" borderId="6" xfId="0" applyNumberFormat="1" applyBorder="1"/>
    <xf numFmtId="41" fontId="0" fillId="0" borderId="9" xfId="0" applyNumberFormat="1" applyBorder="1"/>
    <xf numFmtId="41" fontId="0" fillId="0" borderId="10" xfId="0" applyNumberFormat="1" applyBorder="1"/>
    <xf numFmtId="41" fontId="0" fillId="0" borderId="4" xfId="0" applyNumberFormat="1" applyBorder="1"/>
    <xf numFmtId="41" fontId="0" fillId="0" borderId="8" xfId="0" applyNumberFormat="1" applyBorder="1"/>
    <xf numFmtId="41" fontId="0" fillId="0" borderId="1" xfId="0" applyNumberFormat="1" applyBorder="1" applyAlignment="1">
      <alignment horizontal="center"/>
    </xf>
    <xf numFmtId="41" fontId="0" fillId="0" borderId="0" xfId="0" applyNumberFormat="1" applyBorder="1"/>
    <xf numFmtId="41" fontId="27" fillId="0" borderId="0" xfId="0" applyNumberFormat="1" applyFont="1"/>
    <xf numFmtId="165" fontId="5" fillId="2" borderId="0" xfId="0" applyNumberFormat="1" applyFont="1" applyFill="1" applyBorder="1"/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center"/>
    </xf>
    <xf numFmtId="41" fontId="0" fillId="0" borderId="12" xfId="0" applyNumberFormat="1" applyBorder="1" applyAlignment="1">
      <alignment horizontal="center"/>
    </xf>
    <xf numFmtId="41" fontId="0" fillId="0" borderId="11" xfId="0" applyNumberFormat="1" applyBorder="1" applyAlignment="1">
      <alignment horizontal="center"/>
    </xf>
    <xf numFmtId="41" fontId="2" fillId="2" borderId="0" xfId="0" applyNumberFormat="1" applyFont="1" applyFill="1"/>
    <xf numFmtId="41" fontId="0" fillId="0" borderId="0" xfId="0" applyNumberFormat="1" applyBorder="1" applyAlignment="1">
      <alignment horizontal="center"/>
    </xf>
    <xf numFmtId="41" fontId="1" fillId="2" borderId="0" xfId="0" applyNumberFormat="1" applyFont="1" applyFill="1"/>
    <xf numFmtId="41" fontId="2" fillId="2" borderId="0" xfId="0" applyNumberFormat="1" applyFont="1" applyFill="1" applyBorder="1"/>
    <xf numFmtId="165" fontId="12" fillId="3" borderId="3" xfId="0" applyNumberFormat="1" applyFont="1" applyFill="1" applyBorder="1"/>
    <xf numFmtId="41" fontId="27" fillId="2" borderId="0" xfId="0" applyNumberFormat="1" applyFont="1" applyFill="1"/>
    <xf numFmtId="0" fontId="27" fillId="2" borderId="0" xfId="0" applyFont="1" applyFill="1"/>
    <xf numFmtId="41" fontId="0" fillId="2" borderId="0" xfId="0" applyNumberFormat="1" applyFill="1"/>
    <xf numFmtId="41" fontId="0" fillId="2" borderId="2" xfId="0" applyNumberFormat="1" applyFill="1" applyBorder="1"/>
    <xf numFmtId="41" fontId="0" fillId="2" borderId="3" xfId="0" applyNumberFormat="1" applyFill="1" applyBorder="1"/>
    <xf numFmtId="0" fontId="6" fillId="2" borderId="0" xfId="0" applyNumberFormat="1" applyFont="1" applyFill="1"/>
    <xf numFmtId="0" fontId="1" fillId="2" borderId="0" xfId="0" applyNumberFormat="1" applyFont="1" applyFill="1"/>
    <xf numFmtId="0" fontId="0" fillId="0" borderId="0" xfId="0" applyNumberFormat="1"/>
    <xf numFmtId="0" fontId="15" fillId="0" borderId="0" xfId="0" applyNumberFormat="1" applyFont="1"/>
    <xf numFmtId="0" fontId="28" fillId="0" borderId="1" xfId="0" applyFont="1" applyBorder="1" applyAlignment="1">
      <alignment horizontal="center"/>
    </xf>
    <xf numFmtId="0" fontId="28" fillId="0" borderId="0" xfId="0" applyFont="1"/>
    <xf numFmtId="0" fontId="28" fillId="0" borderId="5" xfId="0" applyFont="1" applyBorder="1"/>
    <xf numFmtId="43" fontId="28" fillId="0" borderId="2" xfId="0" applyNumberFormat="1" applyFont="1" applyBorder="1"/>
    <xf numFmtId="43" fontId="28" fillId="0" borderId="6" xfId="0" applyNumberFormat="1" applyFont="1" applyBorder="1"/>
    <xf numFmtId="0" fontId="28" fillId="0" borderId="9" xfId="0" applyFont="1" applyBorder="1"/>
    <xf numFmtId="43" fontId="28" fillId="0" borderId="3" xfId="0" applyNumberFormat="1" applyFont="1" applyBorder="1"/>
    <xf numFmtId="43" fontId="28" fillId="0" borderId="10" xfId="0" applyNumberFormat="1" applyFont="1" applyBorder="1"/>
    <xf numFmtId="0" fontId="28" fillId="0" borderId="7" xfId="0" applyFont="1" applyBorder="1"/>
    <xf numFmtId="0" fontId="28" fillId="0" borderId="4" xfId="0" applyFont="1" applyBorder="1"/>
    <xf numFmtId="0" fontId="28" fillId="0" borderId="8" xfId="0" applyFont="1" applyBorder="1"/>
    <xf numFmtId="43" fontId="28" fillId="0" borderId="4" xfId="0" applyNumberFormat="1" applyFont="1" applyBorder="1"/>
    <xf numFmtId="0" fontId="28" fillId="0" borderId="4" xfId="0" applyFont="1" applyBorder="1" applyAlignment="1">
      <alignment horizontal="center"/>
    </xf>
    <xf numFmtId="43" fontId="0" fillId="0" borderId="0" xfId="0" applyNumberFormat="1" applyBorder="1"/>
    <xf numFmtId="41" fontId="0" fillId="0" borderId="1" xfId="0" quotePrefix="1" applyNumberFormat="1" applyBorder="1" applyAlignment="1">
      <alignment vertical="center"/>
    </xf>
    <xf numFmtId="0" fontId="25" fillId="0" borderId="0" xfId="0" applyFont="1" applyBorder="1"/>
    <xf numFmtId="41" fontId="2" fillId="2" borderId="5" xfId="0" applyNumberFormat="1" applyFont="1" applyFill="1" applyBorder="1"/>
    <xf numFmtId="41" fontId="2" fillId="2" borderId="9" xfId="0" applyNumberFormat="1" applyFont="1" applyFill="1" applyBorder="1"/>
    <xf numFmtId="41" fontId="2" fillId="2" borderId="2" xfId="0" applyNumberFormat="1" applyFont="1" applyFill="1" applyBorder="1"/>
    <xf numFmtId="41" fontId="2" fillId="2" borderId="3" xfId="0" applyNumberFormat="1" applyFont="1" applyFill="1" applyBorder="1"/>
    <xf numFmtId="41" fontId="2" fillId="2" borderId="4" xfId="0" applyNumberFormat="1" applyFont="1" applyFill="1" applyBorder="1"/>
    <xf numFmtId="41" fontId="2" fillId="2" borderId="6" xfId="0" applyNumberFormat="1" applyFont="1" applyFill="1" applyBorder="1"/>
    <xf numFmtId="41" fontId="2" fillId="2" borderId="10" xfId="0" applyNumberFormat="1" applyFont="1" applyFill="1" applyBorder="1"/>
    <xf numFmtId="41" fontId="2" fillId="2" borderId="8" xfId="0" applyNumberFormat="1" applyFont="1" applyFill="1" applyBorder="1"/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center"/>
    </xf>
    <xf numFmtId="43" fontId="4" fillId="2" borderId="0" xfId="0" applyNumberFormat="1" applyFont="1" applyFill="1"/>
    <xf numFmtId="41" fontId="0" fillId="2" borderId="6" xfId="0" applyNumberFormat="1" applyFill="1" applyBorder="1"/>
    <xf numFmtId="164" fontId="2" fillId="2" borderId="2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41" fontId="0" fillId="4" borderId="10" xfId="0" applyNumberFormat="1" applyFill="1" applyBorder="1"/>
    <xf numFmtId="43" fontId="28" fillId="0" borderId="8" xfId="0" applyNumberFormat="1" applyFont="1" applyBorder="1"/>
    <xf numFmtId="0" fontId="28" fillId="0" borderId="0" xfId="0" applyFont="1" applyFill="1" applyBorder="1"/>
    <xf numFmtId="0" fontId="0" fillId="0" borderId="0" xfId="0" applyNumberFormat="1" applyFont="1" applyBorder="1" applyAlignment="1">
      <alignment horizontal="center"/>
    </xf>
    <xf numFmtId="41" fontId="0" fillId="2" borderId="9" xfId="0" applyNumberFormat="1" applyFill="1" applyBorder="1"/>
    <xf numFmtId="41" fontId="0" fillId="2" borderId="5" xfId="0" applyNumberFormat="1" applyFill="1" applyBorder="1"/>
    <xf numFmtId="165" fontId="29" fillId="2" borderId="3" xfId="0" applyNumberFormat="1" applyFont="1" applyFill="1" applyBorder="1"/>
    <xf numFmtId="165" fontId="29" fillId="2" borderId="10" xfId="0" applyNumberFormat="1" applyFont="1" applyFill="1" applyBorder="1"/>
    <xf numFmtId="0" fontId="29" fillId="0" borderId="0" xfId="0" applyFont="1"/>
    <xf numFmtId="0" fontId="29" fillId="0" borderId="0" xfId="0" applyFont="1" applyBorder="1"/>
    <xf numFmtId="0" fontId="0" fillId="0" borderId="0" xfId="0" applyBorder="1" applyAlignment="1">
      <alignment horizontal="center"/>
    </xf>
    <xf numFmtId="41" fontId="0" fillId="2" borderId="0" xfId="0" applyNumberFormat="1" applyFill="1" applyBorder="1"/>
    <xf numFmtId="41" fontId="0" fillId="0" borderId="0" xfId="0" applyNumberFormat="1" applyFont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/>
    <xf numFmtId="0" fontId="5" fillId="2" borderId="4" xfId="0" applyFont="1" applyFill="1" applyBorder="1"/>
    <xf numFmtId="0" fontId="5" fillId="2" borderId="0" xfId="0" applyNumberFormat="1" applyFont="1" applyFill="1"/>
    <xf numFmtId="41" fontId="27" fillId="0" borderId="12" xfId="0" applyNumberFormat="1" applyFont="1" applyBorder="1" applyAlignment="1">
      <alignment horizontal="center"/>
    </xf>
    <xf numFmtId="41" fontId="27" fillId="0" borderId="13" xfId="0" applyNumberFormat="1" applyFont="1" applyBorder="1" applyAlignment="1">
      <alignment horizontal="center"/>
    </xf>
    <xf numFmtId="41" fontId="27" fillId="0" borderId="11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41" fontId="0" fillId="0" borderId="12" xfId="0" applyNumberFormat="1" applyBorder="1" applyAlignment="1">
      <alignment horizontal="center"/>
    </xf>
    <xf numFmtId="41" fontId="0" fillId="0" borderId="13" xfId="0" applyNumberFormat="1" applyBorder="1" applyAlignment="1">
      <alignment horizontal="center"/>
    </xf>
    <xf numFmtId="41" fontId="0" fillId="0" borderId="11" xfId="0" applyNumberFormat="1" applyBorder="1" applyAlignment="1">
      <alignment horizontal="center"/>
    </xf>
    <xf numFmtId="41" fontId="0" fillId="0" borderId="12" xfId="0" applyNumberFormat="1" applyFont="1" applyBorder="1" applyAlignment="1">
      <alignment horizontal="center"/>
    </xf>
    <xf numFmtId="41" fontId="0" fillId="0" borderId="13" xfId="0" applyNumberFormat="1" applyFont="1" applyBorder="1" applyAlignment="1">
      <alignment horizontal="center"/>
    </xf>
    <xf numFmtId="41" fontId="0" fillId="0" borderId="11" xfId="0" applyNumberFormat="1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22" fillId="2" borderId="0" xfId="0" applyFont="1" applyFill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0" borderId="13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</cellXfs>
  <cellStyles count="2">
    <cellStyle name="Excel Built-in Normal" xfId="1" xr:uid="{00000000-0005-0000-0000-000000000000}"/>
    <cellStyle name="Normal" xfId="0" builtinId="0"/>
  </cellStyles>
  <dxfs count="0"/>
  <tableStyles count="0" defaultTableStyle="TableStyleMedium2" defaultPivotStyle="PivotStyleLight16"/>
  <colors>
    <mruColors>
      <color rgb="FFCCFFFF"/>
      <color rgb="FFFFCCFF"/>
      <color rgb="FFC8EAE8"/>
      <color rgb="FFE2CBE7"/>
      <color rgb="FF66FF33"/>
      <color rgb="FFFF99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E349"/>
  <sheetViews>
    <sheetView workbookViewId="0">
      <selection sqref="A1:E1"/>
    </sheetView>
  </sheetViews>
  <sheetFormatPr defaultRowHeight="14.5" x14ac:dyDescent="0.35"/>
  <cols>
    <col min="1" max="1" width="1.54296875" customWidth="1"/>
    <col min="2" max="2" width="22.81640625" bestFit="1" customWidth="1"/>
    <col min="3" max="3" width="12.54296875" customWidth="1"/>
    <col min="4" max="7" width="11.54296875" customWidth="1"/>
    <col min="8" max="8" width="9.1796875" hidden="1" customWidth="1"/>
    <col min="9" max="9" width="9.08984375" hidden="1" customWidth="1"/>
    <col min="10" max="12" width="8.7265625" hidden="1" customWidth="1"/>
    <col min="13" max="13" width="8.7265625" customWidth="1"/>
  </cols>
  <sheetData>
    <row r="1" spans="1:9" x14ac:dyDescent="0.35">
      <c r="A1" s="239" t="s">
        <v>614</v>
      </c>
      <c r="B1" s="240"/>
      <c r="C1" s="240"/>
      <c r="D1" s="240"/>
      <c r="E1" s="241"/>
      <c r="F1" s="229"/>
      <c r="G1" s="229"/>
    </row>
    <row r="2" spans="1:9" ht="6" customHeight="1" x14ac:dyDescent="0.35"/>
    <row r="3" spans="1:9" x14ac:dyDescent="0.35">
      <c r="A3" s="248" t="s">
        <v>383</v>
      </c>
      <c r="B3" s="249"/>
      <c r="C3" s="249"/>
      <c r="D3" s="249"/>
      <c r="E3" s="250"/>
      <c r="F3" s="217"/>
      <c r="G3" s="217"/>
    </row>
    <row r="4" spans="1:9" ht="6" customHeight="1" x14ac:dyDescent="0.35"/>
    <row r="5" spans="1:9" x14ac:dyDescent="0.35">
      <c r="C5" s="168" t="s">
        <v>446</v>
      </c>
      <c r="D5" s="170" t="s">
        <v>529</v>
      </c>
      <c r="E5" s="169" t="s">
        <v>97</v>
      </c>
      <c r="F5" s="229"/>
      <c r="G5" s="229"/>
      <c r="I5" s="218" t="s">
        <v>593</v>
      </c>
    </row>
    <row r="6" spans="1:9" ht="6" customHeight="1" x14ac:dyDescent="0.35">
      <c r="A6" s="125"/>
      <c r="B6" s="125"/>
      <c r="C6" s="125"/>
      <c r="D6" s="125"/>
      <c r="E6" s="125"/>
      <c r="F6" s="125"/>
      <c r="G6" s="125"/>
    </row>
    <row r="7" spans="1:9" ht="14.5" customHeight="1" x14ac:dyDescent="0.35">
      <c r="A7" s="186" t="s">
        <v>58</v>
      </c>
      <c r="B7" s="125"/>
      <c r="C7" s="158"/>
      <c r="D7" s="141"/>
      <c r="E7" s="141"/>
      <c r="F7" s="165"/>
      <c r="G7" s="165"/>
    </row>
    <row r="8" spans="1:9" x14ac:dyDescent="0.35">
      <c r="A8" s="173" t="s">
        <v>25</v>
      </c>
      <c r="B8" s="125"/>
      <c r="C8" s="160"/>
      <c r="D8" s="142"/>
      <c r="E8" s="142"/>
      <c r="F8" s="165"/>
      <c r="G8" s="165"/>
    </row>
    <row r="9" spans="1:9" x14ac:dyDescent="0.35">
      <c r="A9" s="125"/>
      <c r="B9" s="173" t="s">
        <v>144</v>
      </c>
      <c r="C9" s="160">
        <f>+D9-I9</f>
        <v>1645.2299999999987</v>
      </c>
      <c r="D9" s="142">
        <f>+TB!C185+TB!C186+TB!C187+TB!C188+TB!C189+TB!C191+TB!C193+TB!C194</f>
        <v>7036.2299999999987</v>
      </c>
      <c r="E9" s="142">
        <f>15652+3653+1277+1350+470</f>
        <v>22402</v>
      </c>
      <c r="F9" s="165"/>
      <c r="G9" s="165"/>
      <c r="I9">
        <v>5391</v>
      </c>
    </row>
    <row r="10" spans="1:9" x14ac:dyDescent="0.35">
      <c r="A10" s="125"/>
      <c r="B10" s="173" t="s">
        <v>430</v>
      </c>
      <c r="C10" s="160">
        <f>+D10-I10</f>
        <v>92.57</v>
      </c>
      <c r="D10" s="142">
        <f>+TB!C199+TB!C200+TB!C201</f>
        <v>438.57</v>
      </c>
      <c r="E10" s="142">
        <f>798+312+369</f>
        <v>1479</v>
      </c>
      <c r="F10" s="165"/>
      <c r="G10" s="165"/>
      <c r="I10">
        <v>346</v>
      </c>
    </row>
    <row r="11" spans="1:9" x14ac:dyDescent="0.35">
      <c r="A11" s="125"/>
      <c r="B11" s="173" t="s">
        <v>160</v>
      </c>
      <c r="C11" s="160">
        <f>+D11-I11</f>
        <v>0</v>
      </c>
      <c r="D11" s="142"/>
      <c r="E11" s="142">
        <v>270</v>
      </c>
      <c r="F11" s="165"/>
      <c r="G11" s="165"/>
    </row>
    <row r="12" spans="1:9" x14ac:dyDescent="0.35">
      <c r="A12" s="125"/>
      <c r="B12" s="173" t="s">
        <v>47</v>
      </c>
      <c r="C12" s="160">
        <f>+D12-I12</f>
        <v>0</v>
      </c>
      <c r="D12" s="142">
        <f>+TB!C197</f>
        <v>0</v>
      </c>
      <c r="E12" s="142">
        <v>350</v>
      </c>
      <c r="F12" s="165"/>
      <c r="G12" s="165"/>
    </row>
    <row r="13" spans="1:9" x14ac:dyDescent="0.35">
      <c r="A13" s="125"/>
      <c r="B13" s="173" t="s">
        <v>176</v>
      </c>
      <c r="C13" s="160">
        <f>+D13-I13</f>
        <v>0</v>
      </c>
      <c r="D13" s="162">
        <f>+TB!C198</f>
        <v>0</v>
      </c>
      <c r="E13" s="162">
        <v>150</v>
      </c>
      <c r="F13" s="165"/>
      <c r="G13" s="165"/>
    </row>
    <row r="14" spans="1:9" x14ac:dyDescent="0.35">
      <c r="A14" s="125"/>
      <c r="B14" s="125"/>
      <c r="C14" s="140">
        <f>SUM(C9:C13)</f>
        <v>1737.7999999999986</v>
      </c>
      <c r="D14" s="140">
        <f t="shared" ref="D14" si="0">SUM(D9:D13)</f>
        <v>7474.7999999999984</v>
      </c>
      <c r="E14" s="140">
        <f>SUM(E9:E13)</f>
        <v>24651</v>
      </c>
      <c r="F14" s="165"/>
      <c r="G14" s="165"/>
    </row>
    <row r="15" spans="1:9" x14ac:dyDescent="0.35">
      <c r="A15" s="173" t="s">
        <v>0</v>
      </c>
      <c r="B15" s="173"/>
      <c r="C15" s="173"/>
      <c r="D15" s="173"/>
      <c r="E15" s="173"/>
      <c r="F15" s="173"/>
      <c r="G15" s="173"/>
    </row>
    <row r="16" spans="1:9" x14ac:dyDescent="0.35">
      <c r="A16" s="173"/>
      <c r="B16" s="173" t="s">
        <v>5</v>
      </c>
      <c r="C16" s="203">
        <f t="shared" ref="C16:C27" si="1">+D16-I16</f>
        <v>3.259999999999998</v>
      </c>
      <c r="D16" s="205">
        <f>+TB!C203</f>
        <v>37.26</v>
      </c>
      <c r="E16" s="205">
        <v>250</v>
      </c>
      <c r="F16" s="176"/>
      <c r="G16" s="176"/>
      <c r="I16">
        <v>34</v>
      </c>
    </row>
    <row r="17" spans="1:9" x14ac:dyDescent="0.35">
      <c r="A17" s="173"/>
      <c r="B17" s="173" t="s">
        <v>6</v>
      </c>
      <c r="C17" s="160">
        <f t="shared" si="1"/>
        <v>0</v>
      </c>
      <c r="D17" s="206">
        <f>+TB!C204</f>
        <v>0</v>
      </c>
      <c r="E17" s="206">
        <v>75</v>
      </c>
      <c r="F17" s="176"/>
      <c r="G17" s="176"/>
    </row>
    <row r="18" spans="1:9" x14ac:dyDescent="0.35">
      <c r="A18" s="173"/>
      <c r="B18" s="173" t="s">
        <v>2</v>
      </c>
      <c r="C18" s="160">
        <f t="shared" si="1"/>
        <v>91.100000000000023</v>
      </c>
      <c r="D18" s="206">
        <f>+TB!C205</f>
        <v>311.10000000000002</v>
      </c>
      <c r="E18" s="206">
        <v>925</v>
      </c>
      <c r="F18" s="176"/>
      <c r="G18" s="176"/>
      <c r="I18">
        <v>220</v>
      </c>
    </row>
    <row r="19" spans="1:9" x14ac:dyDescent="0.35">
      <c r="A19" s="173"/>
      <c r="B19" s="173" t="s">
        <v>60</v>
      </c>
      <c r="C19" s="160">
        <f t="shared" si="1"/>
        <v>0.16999999999995907</v>
      </c>
      <c r="D19" s="206">
        <f>+TB!C206</f>
        <v>678.17</v>
      </c>
      <c r="E19" s="206">
        <f>660+20+12+24+60</f>
        <v>776</v>
      </c>
      <c r="F19" s="176"/>
      <c r="G19" s="176"/>
      <c r="I19">
        <v>678</v>
      </c>
    </row>
    <row r="20" spans="1:9" x14ac:dyDescent="0.35">
      <c r="A20" s="173"/>
      <c r="B20" s="173" t="s">
        <v>3</v>
      </c>
      <c r="C20" s="160">
        <f t="shared" si="1"/>
        <v>120</v>
      </c>
      <c r="D20" s="206">
        <f>+TB!C207</f>
        <v>321</v>
      </c>
      <c r="E20" s="206">
        <v>650</v>
      </c>
      <c r="F20" s="176"/>
      <c r="G20" s="176"/>
      <c r="I20">
        <v>201</v>
      </c>
    </row>
    <row r="21" spans="1:9" x14ac:dyDescent="0.35">
      <c r="A21" s="173"/>
      <c r="B21" s="173" t="s">
        <v>26</v>
      </c>
      <c r="C21" s="160">
        <f t="shared" si="1"/>
        <v>0.37000000000000455</v>
      </c>
      <c r="D21" s="206">
        <f>+TB!C209</f>
        <v>171.37</v>
      </c>
      <c r="E21" s="206">
        <v>1200</v>
      </c>
      <c r="F21" s="176"/>
      <c r="G21" s="176"/>
      <c r="I21">
        <v>171</v>
      </c>
    </row>
    <row r="22" spans="1:9" x14ac:dyDescent="0.35">
      <c r="A22" s="173"/>
      <c r="B22" s="173" t="s">
        <v>27</v>
      </c>
      <c r="C22" s="160">
        <f t="shared" si="1"/>
        <v>27.510000000000005</v>
      </c>
      <c r="D22" s="206">
        <f>+TB!C210</f>
        <v>113.51</v>
      </c>
      <c r="E22" s="206">
        <v>375</v>
      </c>
      <c r="F22" s="176"/>
      <c r="G22" s="176"/>
      <c r="I22">
        <v>86</v>
      </c>
    </row>
    <row r="23" spans="1:9" x14ac:dyDescent="0.35">
      <c r="A23" s="173"/>
      <c r="B23" s="173" t="s">
        <v>118</v>
      </c>
      <c r="C23" s="160">
        <f t="shared" si="1"/>
        <v>26.610000000000014</v>
      </c>
      <c r="D23" s="206">
        <f>+TB!C211+TB!C217</f>
        <v>320.61</v>
      </c>
      <c r="E23" s="206">
        <f>84+120+60+100</f>
        <v>364</v>
      </c>
      <c r="F23" s="176"/>
      <c r="G23" s="176"/>
      <c r="I23">
        <v>294</v>
      </c>
    </row>
    <row r="24" spans="1:9" x14ac:dyDescent="0.35">
      <c r="A24" s="173"/>
      <c r="B24" s="173" t="s">
        <v>16</v>
      </c>
      <c r="C24" s="160">
        <f t="shared" si="1"/>
        <v>0</v>
      </c>
      <c r="D24" s="206">
        <f>+TB!C212</f>
        <v>0</v>
      </c>
      <c r="E24" s="206">
        <v>50</v>
      </c>
      <c r="F24" s="176"/>
      <c r="G24" s="176"/>
    </row>
    <row r="25" spans="1:9" x14ac:dyDescent="0.35">
      <c r="A25" s="173"/>
      <c r="B25" s="173" t="s">
        <v>431</v>
      </c>
      <c r="C25" s="223">
        <f t="shared" si="1"/>
        <v>53.25</v>
      </c>
      <c r="D25" s="206">
        <f>+TB!C216</f>
        <v>213.25</v>
      </c>
      <c r="E25" s="206">
        <v>640</v>
      </c>
      <c r="F25" s="176"/>
      <c r="G25" s="176"/>
      <c r="I25">
        <v>160</v>
      </c>
    </row>
    <row r="26" spans="1:9" x14ac:dyDescent="0.35">
      <c r="A26" s="173"/>
      <c r="B26" s="173" t="s">
        <v>7</v>
      </c>
      <c r="C26" s="160">
        <f t="shared" si="1"/>
        <v>0</v>
      </c>
      <c r="D26" s="206">
        <f>+TB!C213</f>
        <v>18</v>
      </c>
      <c r="E26" s="206">
        <v>72</v>
      </c>
      <c r="F26" s="176"/>
      <c r="G26" s="176"/>
      <c r="I26">
        <v>18</v>
      </c>
    </row>
    <row r="27" spans="1:9" x14ac:dyDescent="0.35">
      <c r="A27" s="173"/>
      <c r="B27" s="173" t="s">
        <v>28</v>
      </c>
      <c r="C27" s="160">
        <f t="shared" si="1"/>
        <v>0</v>
      </c>
      <c r="D27" s="207">
        <f>+TB!C214</f>
        <v>0</v>
      </c>
      <c r="E27" s="207">
        <v>2935</v>
      </c>
      <c r="F27" s="176"/>
      <c r="G27" s="176"/>
    </row>
    <row r="28" spans="1:9" x14ac:dyDescent="0.35">
      <c r="A28" s="173"/>
      <c r="B28" s="173"/>
      <c r="C28" s="135">
        <f>SUM(C16:C27)</f>
        <v>322.27</v>
      </c>
      <c r="D28" s="135">
        <f>SUM(D16:D27)</f>
        <v>2184.27</v>
      </c>
      <c r="E28" s="135">
        <f>SUM(E16:E27)</f>
        <v>8312</v>
      </c>
      <c r="F28" s="176"/>
      <c r="G28" s="176"/>
    </row>
    <row r="29" spans="1:9" x14ac:dyDescent="0.35">
      <c r="A29" s="173" t="s">
        <v>8</v>
      </c>
      <c r="B29" s="173"/>
      <c r="C29" s="173"/>
      <c r="D29" s="173"/>
      <c r="E29" s="173"/>
      <c r="F29" s="173"/>
      <c r="G29" s="173"/>
    </row>
    <row r="30" spans="1:9" x14ac:dyDescent="0.35">
      <c r="A30" s="173"/>
      <c r="B30" s="173" t="s">
        <v>9</v>
      </c>
      <c r="C30" s="203">
        <f t="shared" ref="C30:C55" si="2">+D30-I30</f>
        <v>545.59999999999991</v>
      </c>
      <c r="D30" s="205">
        <f>+TB!C218+TB!C219</f>
        <v>2227.6</v>
      </c>
      <c r="E30" s="205">
        <f>6100+850+100</f>
        <v>7050</v>
      </c>
      <c r="F30" s="176"/>
      <c r="G30" s="176"/>
      <c r="I30">
        <v>1682</v>
      </c>
    </row>
    <row r="31" spans="1:9" x14ac:dyDescent="0.35">
      <c r="A31" s="173"/>
      <c r="B31" s="173" t="s">
        <v>148</v>
      </c>
      <c r="C31" s="160">
        <f t="shared" si="2"/>
        <v>788.73999999999978</v>
      </c>
      <c r="D31" s="206">
        <f>+TB!C227+TB!C228+TB!C229+TB!C230+TB!C231+TB!C232+TB!C233+TB!C234</f>
        <v>3362.74</v>
      </c>
      <c r="E31" s="206">
        <f>4800+1000+500+450+1000+1600+1200+2138+100</f>
        <v>12788</v>
      </c>
      <c r="F31" s="176"/>
      <c r="G31" s="176"/>
      <c r="I31">
        <v>2574</v>
      </c>
    </row>
    <row r="32" spans="1:9" x14ac:dyDescent="0.35">
      <c r="A32" s="173"/>
      <c r="B32" s="173" t="s">
        <v>174</v>
      </c>
      <c r="C32" s="223">
        <f t="shared" si="2"/>
        <v>144.22000000000003</v>
      </c>
      <c r="D32" s="206">
        <f>+TB!C240</f>
        <v>950.22</v>
      </c>
      <c r="E32" s="206">
        <f>470+200+500+200+650+750+2000+1000</f>
        <v>5770</v>
      </c>
      <c r="F32" s="176"/>
      <c r="G32" s="176"/>
      <c r="I32">
        <v>806</v>
      </c>
    </row>
    <row r="33" spans="1:9" x14ac:dyDescent="0.35">
      <c r="A33" s="173"/>
      <c r="B33" s="173" t="s">
        <v>432</v>
      </c>
      <c r="C33" s="160">
        <f t="shared" si="2"/>
        <v>0</v>
      </c>
      <c r="D33" s="206"/>
      <c r="E33" s="206">
        <v>1500</v>
      </c>
      <c r="F33" s="176"/>
      <c r="G33" s="176"/>
    </row>
    <row r="34" spans="1:9" x14ac:dyDescent="0.35">
      <c r="A34" s="173"/>
      <c r="B34" s="173" t="s">
        <v>10</v>
      </c>
      <c r="C34" s="160">
        <f t="shared" si="2"/>
        <v>0</v>
      </c>
      <c r="D34" s="206"/>
      <c r="E34" s="206"/>
      <c r="F34" s="176"/>
      <c r="G34" s="176"/>
    </row>
    <row r="35" spans="1:9" x14ac:dyDescent="0.35">
      <c r="A35" s="173"/>
      <c r="B35" s="173" t="s">
        <v>549</v>
      </c>
      <c r="C35" s="160">
        <f t="shared" si="2"/>
        <v>39.45999999999998</v>
      </c>
      <c r="D35" s="206">
        <f>+TB!C225</f>
        <v>157.45999999999998</v>
      </c>
      <c r="E35" s="206">
        <v>470</v>
      </c>
      <c r="F35" s="176"/>
      <c r="G35" s="176"/>
      <c r="I35">
        <v>118</v>
      </c>
    </row>
    <row r="36" spans="1:9" x14ac:dyDescent="0.35">
      <c r="A36" s="173"/>
      <c r="B36" s="173" t="s">
        <v>550</v>
      </c>
      <c r="C36" s="160">
        <f t="shared" si="2"/>
        <v>0</v>
      </c>
      <c r="D36" s="206"/>
      <c r="E36" s="206">
        <v>100</v>
      </c>
      <c r="F36" s="176"/>
      <c r="G36" s="176"/>
    </row>
    <row r="37" spans="1:9" x14ac:dyDescent="0.35">
      <c r="A37" s="173"/>
      <c r="B37" s="173" t="s">
        <v>145</v>
      </c>
      <c r="C37" s="160">
        <f t="shared" si="2"/>
        <v>0</v>
      </c>
      <c r="D37" s="206"/>
      <c r="E37" s="206">
        <v>1500</v>
      </c>
      <c r="F37" s="176"/>
      <c r="G37" s="176"/>
    </row>
    <row r="38" spans="1:9" x14ac:dyDescent="0.35">
      <c r="A38" s="173"/>
      <c r="B38" s="173" t="s">
        <v>14</v>
      </c>
      <c r="C38" s="160">
        <f t="shared" si="2"/>
        <v>0</v>
      </c>
      <c r="D38" s="206"/>
      <c r="E38" s="206"/>
      <c r="F38" s="176"/>
      <c r="G38" s="176"/>
    </row>
    <row r="39" spans="1:9" x14ac:dyDescent="0.35">
      <c r="A39" s="173"/>
      <c r="B39" s="173" t="s">
        <v>551</v>
      </c>
      <c r="C39" s="160">
        <f t="shared" si="2"/>
        <v>0</v>
      </c>
      <c r="D39" s="206">
        <f>+TB!C243</f>
        <v>0</v>
      </c>
      <c r="E39" s="206">
        <v>1200</v>
      </c>
      <c r="F39" s="176"/>
      <c r="G39" s="176"/>
    </row>
    <row r="40" spans="1:9" x14ac:dyDescent="0.35">
      <c r="A40" s="173"/>
      <c r="B40" s="173" t="s">
        <v>552</v>
      </c>
      <c r="C40" s="160">
        <f t="shared" si="2"/>
        <v>0</v>
      </c>
      <c r="D40" s="206">
        <f>+TB!C244</f>
        <v>0</v>
      </c>
      <c r="E40" s="206">
        <v>300</v>
      </c>
      <c r="F40" s="176"/>
      <c r="G40" s="176"/>
    </row>
    <row r="41" spans="1:9" x14ac:dyDescent="0.35">
      <c r="A41" s="173"/>
      <c r="B41" s="173" t="s">
        <v>553</v>
      </c>
      <c r="C41" s="160">
        <f t="shared" si="2"/>
        <v>20</v>
      </c>
      <c r="D41" s="206">
        <f>+TB!C246</f>
        <v>80</v>
      </c>
      <c r="E41" s="206">
        <v>240</v>
      </c>
      <c r="F41" s="176"/>
      <c r="G41" s="176"/>
      <c r="I41">
        <v>60</v>
      </c>
    </row>
    <row r="42" spans="1:9" x14ac:dyDescent="0.35">
      <c r="A42" s="173"/>
      <c r="B42" s="173" t="s">
        <v>554</v>
      </c>
      <c r="C42" s="160">
        <f t="shared" si="2"/>
        <v>125</v>
      </c>
      <c r="D42" s="206">
        <f>+TB!C247</f>
        <v>125</v>
      </c>
      <c r="E42" s="206">
        <v>2000</v>
      </c>
      <c r="F42" s="176"/>
      <c r="G42" s="176"/>
    </row>
    <row r="43" spans="1:9" x14ac:dyDescent="0.35">
      <c r="A43" s="173"/>
      <c r="B43" s="173" t="s">
        <v>555</v>
      </c>
      <c r="C43" s="160">
        <f t="shared" si="2"/>
        <v>0</v>
      </c>
      <c r="D43" s="206">
        <f>+TB!C248</f>
        <v>0</v>
      </c>
      <c r="E43" s="206">
        <v>1000</v>
      </c>
      <c r="F43" s="176"/>
      <c r="G43" s="176"/>
    </row>
    <row r="44" spans="1:9" x14ac:dyDescent="0.35">
      <c r="A44" s="173"/>
      <c r="B44" s="173" t="s">
        <v>29</v>
      </c>
      <c r="C44" s="160">
        <f t="shared" si="2"/>
        <v>0</v>
      </c>
      <c r="D44" s="206"/>
      <c r="E44" s="206"/>
      <c r="F44" s="176"/>
      <c r="G44" s="176"/>
    </row>
    <row r="45" spans="1:9" x14ac:dyDescent="0.35">
      <c r="A45" s="173"/>
      <c r="B45" s="173" t="s">
        <v>550</v>
      </c>
      <c r="C45" s="160">
        <f t="shared" si="2"/>
        <v>0</v>
      </c>
      <c r="D45" s="206"/>
      <c r="E45" s="206">
        <v>1000</v>
      </c>
      <c r="F45" s="176"/>
      <c r="G45" s="176"/>
    </row>
    <row r="46" spans="1:9" x14ac:dyDescent="0.35">
      <c r="A46" s="173"/>
      <c r="B46" s="173" t="s">
        <v>556</v>
      </c>
      <c r="C46" s="160">
        <f t="shared" si="2"/>
        <v>8.0600000000000023</v>
      </c>
      <c r="D46" s="206">
        <f>+TB!C223</f>
        <v>34.06</v>
      </c>
      <c r="E46" s="206">
        <v>110</v>
      </c>
      <c r="F46" s="176"/>
      <c r="G46" s="176"/>
      <c r="I46">
        <v>26</v>
      </c>
    </row>
    <row r="47" spans="1:9" x14ac:dyDescent="0.35">
      <c r="A47" s="173"/>
      <c r="B47" s="173" t="s">
        <v>161</v>
      </c>
      <c r="C47" s="160">
        <f t="shared" si="2"/>
        <v>0</v>
      </c>
      <c r="D47" s="206">
        <f>+TB!C239</f>
        <v>50</v>
      </c>
      <c r="E47" s="206">
        <v>3000</v>
      </c>
      <c r="F47" s="176"/>
      <c r="G47" s="176"/>
      <c r="I47">
        <v>50</v>
      </c>
    </row>
    <row r="48" spans="1:9" x14ac:dyDescent="0.35">
      <c r="A48" s="173"/>
      <c r="B48" s="173" t="s">
        <v>154</v>
      </c>
      <c r="C48" s="160">
        <f t="shared" si="2"/>
        <v>0</v>
      </c>
      <c r="D48" s="206">
        <f>+TB!C241</f>
        <v>165</v>
      </c>
      <c r="E48" s="206">
        <v>150</v>
      </c>
      <c r="F48" s="176"/>
      <c r="G48" s="176"/>
      <c r="I48">
        <v>165</v>
      </c>
    </row>
    <row r="49" spans="1:9" x14ac:dyDescent="0.35">
      <c r="A49" s="173"/>
      <c r="B49" s="173" t="s">
        <v>167</v>
      </c>
      <c r="C49" s="160">
        <f t="shared" si="2"/>
        <v>0</v>
      </c>
      <c r="D49" s="206"/>
      <c r="E49" s="206">
        <v>3000</v>
      </c>
      <c r="F49" s="176"/>
      <c r="G49" s="176"/>
    </row>
    <row r="50" spans="1:9" x14ac:dyDescent="0.35">
      <c r="A50" s="173"/>
      <c r="B50" s="173" t="s">
        <v>19</v>
      </c>
      <c r="C50" s="160">
        <f t="shared" si="2"/>
        <v>0</v>
      </c>
      <c r="D50" s="206"/>
      <c r="E50" s="206"/>
      <c r="F50" s="176"/>
      <c r="G50" s="176"/>
    </row>
    <row r="51" spans="1:9" x14ac:dyDescent="0.35">
      <c r="A51" s="173"/>
      <c r="B51" s="173" t="s">
        <v>557</v>
      </c>
      <c r="C51" s="160">
        <f t="shared" si="2"/>
        <v>0</v>
      </c>
      <c r="D51" s="206"/>
      <c r="E51" s="206">
        <v>565</v>
      </c>
      <c r="F51" s="176"/>
      <c r="G51" s="176"/>
    </row>
    <row r="52" spans="1:9" x14ac:dyDescent="0.35">
      <c r="A52" s="173"/>
      <c r="B52" s="173" t="s">
        <v>558</v>
      </c>
      <c r="C52" s="160">
        <f t="shared" si="2"/>
        <v>0</v>
      </c>
      <c r="D52" s="206">
        <f>+TB!C250</f>
        <v>0</v>
      </c>
      <c r="E52" s="206">
        <f>4000+300</f>
        <v>4300</v>
      </c>
      <c r="F52" s="176"/>
      <c r="G52" s="176"/>
    </row>
    <row r="53" spans="1:9" x14ac:dyDescent="0.35">
      <c r="A53" s="173"/>
      <c r="B53" s="173" t="s">
        <v>20</v>
      </c>
      <c r="C53" s="160">
        <f t="shared" si="2"/>
        <v>-0.15000000000009095</v>
      </c>
      <c r="D53" s="206">
        <f>+TB!I236</f>
        <v>1468.85</v>
      </c>
      <c r="E53" s="206">
        <v>1000</v>
      </c>
      <c r="F53" s="176"/>
      <c r="G53" s="176"/>
      <c r="I53">
        <v>1469</v>
      </c>
    </row>
    <row r="54" spans="1:9" x14ac:dyDescent="0.35">
      <c r="A54" s="173"/>
      <c r="B54" s="173" t="s">
        <v>31</v>
      </c>
      <c r="C54" s="160">
        <f t="shared" si="2"/>
        <v>0</v>
      </c>
      <c r="D54" s="206"/>
      <c r="E54" s="206">
        <v>570</v>
      </c>
      <c r="F54" s="176"/>
      <c r="G54" s="176"/>
    </row>
    <row r="55" spans="1:9" x14ac:dyDescent="0.35">
      <c r="A55" s="173"/>
      <c r="B55" s="173" t="s">
        <v>21</v>
      </c>
      <c r="C55" s="160">
        <f t="shared" si="2"/>
        <v>0</v>
      </c>
      <c r="D55" s="207"/>
      <c r="E55" s="207">
        <v>500</v>
      </c>
      <c r="F55" s="176"/>
      <c r="G55" s="176"/>
    </row>
    <row r="56" spans="1:9" x14ac:dyDescent="0.35">
      <c r="A56" s="173"/>
      <c r="B56" s="173"/>
      <c r="C56" s="135">
        <f>SUM(C30:C55)</f>
        <v>1670.9299999999996</v>
      </c>
      <c r="D56" s="135">
        <f>SUM(D30:D55)</f>
        <v>8620.93</v>
      </c>
      <c r="E56" s="135">
        <f>SUM(E30:E55)</f>
        <v>48113</v>
      </c>
      <c r="F56" s="176"/>
      <c r="G56" s="176"/>
    </row>
    <row r="57" spans="1:9" x14ac:dyDescent="0.35">
      <c r="A57" s="173"/>
      <c r="B57" s="173"/>
      <c r="C57" s="176"/>
      <c r="D57" s="176"/>
      <c r="E57" s="176"/>
      <c r="F57" s="176"/>
      <c r="G57" s="176"/>
    </row>
    <row r="58" spans="1:9" x14ac:dyDescent="0.35">
      <c r="A58" s="248" t="s">
        <v>383</v>
      </c>
      <c r="B58" s="249"/>
      <c r="C58" s="249"/>
      <c r="D58" s="249"/>
      <c r="E58" s="250"/>
      <c r="F58" s="217"/>
      <c r="G58" s="217"/>
    </row>
    <row r="59" spans="1:9" ht="6" customHeight="1" x14ac:dyDescent="0.35">
      <c r="A59" s="217"/>
      <c r="B59" s="217"/>
      <c r="C59" s="217"/>
      <c r="D59" s="217"/>
      <c r="E59" s="217"/>
      <c r="F59" s="217"/>
      <c r="G59" s="217"/>
    </row>
    <row r="60" spans="1:9" x14ac:dyDescent="0.35">
      <c r="A60" s="217"/>
      <c r="B60" s="217"/>
      <c r="C60" s="211" t="s">
        <v>446</v>
      </c>
      <c r="D60" s="213" t="s">
        <v>529</v>
      </c>
      <c r="E60" s="212" t="s">
        <v>97</v>
      </c>
      <c r="F60" s="229"/>
      <c r="G60" s="229"/>
    </row>
    <row r="61" spans="1:9" ht="6" customHeight="1" x14ac:dyDescent="0.35">
      <c r="A61" s="173"/>
      <c r="B61" s="173"/>
      <c r="C61" s="176"/>
      <c r="D61" s="176"/>
      <c r="E61" s="176"/>
      <c r="F61" s="176"/>
      <c r="G61" s="176"/>
    </row>
    <row r="62" spans="1:9" x14ac:dyDescent="0.35">
      <c r="A62" s="173" t="s">
        <v>15</v>
      </c>
      <c r="B62" s="173"/>
      <c r="C62" s="173"/>
      <c r="D62" s="125"/>
      <c r="E62" s="173"/>
      <c r="F62" s="173"/>
      <c r="G62" s="173"/>
    </row>
    <row r="63" spans="1:9" x14ac:dyDescent="0.35">
      <c r="A63" s="173"/>
      <c r="B63" s="173" t="s">
        <v>62</v>
      </c>
      <c r="C63" s="173"/>
      <c r="D63" s="125"/>
      <c r="E63" s="173"/>
      <c r="F63" s="173"/>
      <c r="G63" s="173"/>
    </row>
    <row r="64" spans="1:9" x14ac:dyDescent="0.35">
      <c r="A64" s="173"/>
      <c r="B64" s="173" t="s">
        <v>550</v>
      </c>
      <c r="C64" s="203">
        <f t="shared" ref="C64:C70" si="3">+D64-I64</f>
        <v>96.490000000000009</v>
      </c>
      <c r="D64" s="141">
        <f>+TB!C252</f>
        <v>362.49</v>
      </c>
      <c r="E64" s="208">
        <v>2500</v>
      </c>
      <c r="F64" s="176"/>
      <c r="G64" s="176"/>
      <c r="I64">
        <v>266</v>
      </c>
    </row>
    <row r="65" spans="1:7" x14ac:dyDescent="0.35">
      <c r="A65" s="173"/>
      <c r="B65" s="173" t="s">
        <v>580</v>
      </c>
      <c r="C65" s="160">
        <f t="shared" si="3"/>
        <v>0</v>
      </c>
      <c r="D65" s="142"/>
      <c r="E65" s="209">
        <v>950</v>
      </c>
      <c r="F65" s="176"/>
      <c r="G65" s="176"/>
    </row>
    <row r="66" spans="1:7" x14ac:dyDescent="0.35">
      <c r="A66" s="173"/>
      <c r="B66" s="173" t="s">
        <v>559</v>
      </c>
      <c r="C66" s="160">
        <f t="shared" si="3"/>
        <v>0</v>
      </c>
      <c r="D66" s="142"/>
      <c r="E66" s="209">
        <v>2060</v>
      </c>
      <c r="F66" s="176"/>
      <c r="G66" s="176"/>
    </row>
    <row r="67" spans="1:7" x14ac:dyDescent="0.35">
      <c r="A67" s="173"/>
      <c r="B67" s="173" t="s">
        <v>560</v>
      </c>
      <c r="C67" s="160">
        <f t="shared" si="3"/>
        <v>0</v>
      </c>
      <c r="D67" s="142">
        <f>+TB!C255</f>
        <v>0</v>
      </c>
      <c r="E67" s="209">
        <v>540</v>
      </c>
      <c r="F67" s="176"/>
      <c r="G67" s="176"/>
    </row>
    <row r="68" spans="1:7" x14ac:dyDescent="0.35">
      <c r="A68" s="173"/>
      <c r="B68" s="173" t="s">
        <v>561</v>
      </c>
      <c r="C68" s="160">
        <f t="shared" si="3"/>
        <v>0</v>
      </c>
      <c r="D68" s="142">
        <f>+TB!C257</f>
        <v>0</v>
      </c>
      <c r="E68" s="209">
        <v>510</v>
      </c>
      <c r="F68" s="176"/>
      <c r="G68" s="176"/>
    </row>
    <row r="69" spans="1:7" x14ac:dyDescent="0.35">
      <c r="A69" s="173"/>
      <c r="B69" s="173" t="s">
        <v>562</v>
      </c>
      <c r="C69" s="160">
        <f t="shared" si="3"/>
        <v>680</v>
      </c>
      <c r="D69" s="142">
        <f>+TB!C256</f>
        <v>680</v>
      </c>
      <c r="E69" s="209">
        <v>2250</v>
      </c>
      <c r="F69" s="176"/>
      <c r="G69" s="176"/>
    </row>
    <row r="70" spans="1:7" x14ac:dyDescent="0.35">
      <c r="A70" s="173"/>
      <c r="B70" s="173" t="s">
        <v>563</v>
      </c>
      <c r="C70" s="160">
        <f t="shared" si="3"/>
        <v>0</v>
      </c>
      <c r="D70" s="162"/>
      <c r="E70" s="210">
        <v>3000</v>
      </c>
      <c r="F70" s="176"/>
      <c r="G70" s="176"/>
    </row>
    <row r="71" spans="1:7" x14ac:dyDescent="0.35">
      <c r="A71" s="173"/>
      <c r="B71" s="173"/>
      <c r="C71" s="135">
        <f>SUM(C64:C70)</f>
        <v>776.49</v>
      </c>
      <c r="D71" s="135">
        <f t="shared" ref="D71" si="4">SUM(D64:D70)</f>
        <v>1042.49</v>
      </c>
      <c r="E71" s="135">
        <f>SUM(E64:E70)</f>
        <v>11810</v>
      </c>
      <c r="F71" s="176"/>
      <c r="G71" s="176"/>
    </row>
    <row r="72" spans="1:7" x14ac:dyDescent="0.35">
      <c r="A72" s="173" t="s">
        <v>61</v>
      </c>
      <c r="B72" s="173"/>
      <c r="C72" s="173"/>
      <c r="D72" s="125"/>
      <c r="E72" s="173"/>
      <c r="F72" s="173"/>
      <c r="G72" s="173"/>
    </row>
    <row r="73" spans="1:7" x14ac:dyDescent="0.35">
      <c r="A73" s="173"/>
      <c r="B73" s="173" t="s">
        <v>22</v>
      </c>
      <c r="C73" s="203">
        <f t="shared" ref="C73:C78" si="5">+D73-I73</f>
        <v>0</v>
      </c>
      <c r="D73" s="141"/>
      <c r="E73" s="205">
        <v>3150</v>
      </c>
      <c r="F73" s="176"/>
      <c r="G73" s="176"/>
    </row>
    <row r="74" spans="1:7" x14ac:dyDescent="0.35">
      <c r="A74" s="173"/>
      <c r="B74" s="173" t="s">
        <v>464</v>
      </c>
      <c r="C74" s="160">
        <f t="shared" si="5"/>
        <v>0</v>
      </c>
      <c r="D74" s="142"/>
      <c r="E74" s="206">
        <v>2500</v>
      </c>
      <c r="F74" s="176"/>
      <c r="G74" s="176"/>
    </row>
    <row r="75" spans="1:7" x14ac:dyDescent="0.35">
      <c r="A75" s="173"/>
      <c r="B75" s="173" t="s">
        <v>23</v>
      </c>
      <c r="C75" s="160">
        <f t="shared" si="5"/>
        <v>0</v>
      </c>
      <c r="D75" s="142"/>
      <c r="E75" s="206">
        <v>1000</v>
      </c>
      <c r="F75" s="176"/>
      <c r="G75" s="176"/>
    </row>
    <row r="76" spans="1:7" x14ac:dyDescent="0.35">
      <c r="A76" s="173"/>
      <c r="B76" s="173" t="s">
        <v>581</v>
      </c>
      <c r="C76" s="160">
        <f t="shared" si="5"/>
        <v>0</v>
      </c>
      <c r="D76" s="142"/>
      <c r="E76" s="206">
        <v>2500</v>
      </c>
      <c r="F76" s="176"/>
      <c r="G76" s="176"/>
    </row>
    <row r="77" spans="1:7" x14ac:dyDescent="0.35">
      <c r="A77" s="173"/>
      <c r="B77" s="173" t="s">
        <v>582</v>
      </c>
      <c r="C77" s="160">
        <f t="shared" si="5"/>
        <v>0</v>
      </c>
      <c r="D77" s="142"/>
      <c r="E77" s="206">
        <v>500</v>
      </c>
      <c r="F77" s="176"/>
      <c r="G77" s="176"/>
    </row>
    <row r="78" spans="1:7" x14ac:dyDescent="0.35">
      <c r="A78" s="173"/>
      <c r="B78" s="173" t="s">
        <v>24</v>
      </c>
      <c r="C78" s="160">
        <f t="shared" si="5"/>
        <v>0</v>
      </c>
      <c r="D78" s="162">
        <f>+TB!C259-D73-D74-D75</f>
        <v>0</v>
      </c>
      <c r="E78" s="207">
        <v>2400</v>
      </c>
      <c r="F78" s="176"/>
      <c r="G78" s="176"/>
    </row>
    <row r="79" spans="1:7" x14ac:dyDescent="0.35">
      <c r="A79" s="173"/>
      <c r="B79" s="173"/>
      <c r="C79" s="135">
        <f>SUM(C73:C78)</f>
        <v>0</v>
      </c>
      <c r="D79" s="135">
        <f t="shared" ref="D79" si="6">SUM(D73:D78)</f>
        <v>0</v>
      </c>
      <c r="E79" s="135">
        <f>SUM(E73:E78)</f>
        <v>12050</v>
      </c>
      <c r="F79" s="176"/>
      <c r="G79" s="176"/>
    </row>
    <row r="80" spans="1:7" x14ac:dyDescent="0.35">
      <c r="A80" s="173" t="s">
        <v>32</v>
      </c>
      <c r="B80" s="173"/>
      <c r="C80" s="173"/>
      <c r="D80" s="125"/>
      <c r="E80" s="173"/>
      <c r="F80" s="173"/>
      <c r="G80" s="173"/>
    </row>
    <row r="81" spans="1:9" x14ac:dyDescent="0.35">
      <c r="A81" s="173"/>
      <c r="B81" s="173" t="s">
        <v>583</v>
      </c>
      <c r="C81" s="203">
        <f>+D81-I81</f>
        <v>1425.0699999999997</v>
      </c>
      <c r="D81" s="141">
        <f>+TB!C258</f>
        <v>7661.07</v>
      </c>
      <c r="E81" s="205">
        <v>1500</v>
      </c>
      <c r="F81" s="176"/>
      <c r="G81" s="176"/>
      <c r="I81">
        <v>6236</v>
      </c>
    </row>
    <row r="82" spans="1:9" x14ac:dyDescent="0.35">
      <c r="A82" s="173"/>
      <c r="B82" s="173" t="s">
        <v>34</v>
      </c>
      <c r="C82" s="160">
        <f>+D82-I82</f>
        <v>0</v>
      </c>
      <c r="D82" s="162">
        <f>+TB!C261</f>
        <v>0</v>
      </c>
      <c r="E82" s="207">
        <v>200</v>
      </c>
      <c r="F82" s="176"/>
      <c r="G82" s="176"/>
    </row>
    <row r="83" spans="1:9" x14ac:dyDescent="0.35">
      <c r="A83" s="173"/>
      <c r="B83" s="173"/>
      <c r="C83" s="135">
        <f>SUM(C81:C82)</f>
        <v>1425.0699999999997</v>
      </c>
      <c r="D83" s="135">
        <f t="shared" ref="D83" si="7">SUM(D81:D82)</f>
        <v>7661.07</v>
      </c>
      <c r="E83" s="135">
        <f>SUM(E81:E82)</f>
        <v>1700</v>
      </c>
      <c r="F83" s="176"/>
      <c r="G83" s="176"/>
    </row>
    <row r="84" spans="1:9" x14ac:dyDescent="0.35">
      <c r="A84" s="173"/>
      <c r="B84" s="173"/>
      <c r="C84" s="173"/>
      <c r="D84" s="125"/>
      <c r="E84" s="173"/>
      <c r="F84" s="173"/>
      <c r="G84" s="173"/>
    </row>
    <row r="85" spans="1:9" x14ac:dyDescent="0.35">
      <c r="A85" s="173" t="s">
        <v>163</v>
      </c>
      <c r="B85" s="173"/>
      <c r="C85" s="173"/>
      <c r="D85" s="125"/>
      <c r="E85" s="173"/>
      <c r="F85" s="173"/>
      <c r="G85" s="173"/>
    </row>
    <row r="86" spans="1:9" x14ac:dyDescent="0.35">
      <c r="A86" s="173"/>
      <c r="B86" s="173" t="s">
        <v>38</v>
      </c>
      <c r="C86" s="135">
        <f>+D86-I86</f>
        <v>327.15000000000009</v>
      </c>
      <c r="D86" s="140">
        <f>+TB!C262</f>
        <v>1317.15</v>
      </c>
      <c r="E86" s="135">
        <v>3902</v>
      </c>
      <c r="F86" s="176"/>
      <c r="G86" s="176"/>
      <c r="I86">
        <v>990</v>
      </c>
    </row>
    <row r="87" spans="1:9" x14ac:dyDescent="0.35">
      <c r="A87" s="173"/>
      <c r="B87" s="173"/>
      <c r="C87" s="160"/>
      <c r="D87" s="125"/>
      <c r="E87" s="173"/>
      <c r="F87" s="173"/>
      <c r="G87" s="173"/>
    </row>
    <row r="88" spans="1:9" x14ac:dyDescent="0.35">
      <c r="A88" s="173" t="s">
        <v>93</v>
      </c>
      <c r="B88" s="173"/>
      <c r="C88" s="135">
        <f>+C86+C83+C79+C71+C56+C28+C14</f>
        <v>6259.7099999999982</v>
      </c>
      <c r="D88" s="135">
        <f>+D86+D83+D79+D71+D56+D28+D14</f>
        <v>28300.71</v>
      </c>
      <c r="E88" s="135">
        <f>+E86+E83+E79+E71+E56+E28+E14</f>
        <v>110538</v>
      </c>
      <c r="F88" s="176"/>
      <c r="G88" s="176"/>
    </row>
    <row r="89" spans="1:9" x14ac:dyDescent="0.35">
      <c r="A89" s="173"/>
      <c r="B89" s="173"/>
      <c r="C89" s="176"/>
      <c r="D89" s="176"/>
      <c r="E89" s="176"/>
      <c r="F89" s="176"/>
      <c r="G89" s="176"/>
    </row>
    <row r="90" spans="1:9" ht="16" x14ac:dyDescent="0.5">
      <c r="A90" s="184" t="s">
        <v>57</v>
      </c>
      <c r="B90" s="183"/>
      <c r="C90" s="176"/>
      <c r="D90" s="176"/>
      <c r="E90" s="176"/>
      <c r="F90" s="176"/>
      <c r="G90" s="176"/>
    </row>
    <row r="91" spans="1:9" x14ac:dyDescent="0.35">
      <c r="A91" s="21" t="s">
        <v>36</v>
      </c>
      <c r="B91" s="173"/>
      <c r="C91" s="203">
        <f>+D91-I91</f>
        <v>0.20999999999912689</v>
      </c>
      <c r="D91" s="205">
        <f>-TB!C70</f>
        <v>54394.21</v>
      </c>
      <c r="E91" s="205">
        <f>60000-5606</f>
        <v>54394</v>
      </c>
      <c r="F91" s="176"/>
      <c r="G91" s="176"/>
      <c r="I91">
        <v>54394</v>
      </c>
    </row>
    <row r="92" spans="1:9" x14ac:dyDescent="0.35">
      <c r="A92" s="21" t="s">
        <v>37</v>
      </c>
      <c r="B92" s="173"/>
      <c r="C92" s="160">
        <f>+D92-I92</f>
        <v>1515.38</v>
      </c>
      <c r="D92" s="206">
        <f>-TB!C71</f>
        <v>6057.38</v>
      </c>
      <c r="E92" s="206">
        <f>7650+8500+400+321+1213+1+1</f>
        <v>18086</v>
      </c>
      <c r="F92" s="176"/>
      <c r="G92" s="176"/>
      <c r="I92">
        <v>4542</v>
      </c>
    </row>
    <row r="93" spans="1:9" x14ac:dyDescent="0.35">
      <c r="A93" s="21" t="s">
        <v>38</v>
      </c>
      <c r="B93" s="173"/>
      <c r="C93" s="160">
        <f>+D93-I93</f>
        <v>144.01</v>
      </c>
      <c r="D93" s="206">
        <f>-TB!C72</f>
        <v>607.01</v>
      </c>
      <c r="E93" s="206">
        <v>588</v>
      </c>
      <c r="F93" s="176"/>
      <c r="G93" s="176"/>
      <c r="I93">
        <v>463</v>
      </c>
    </row>
    <row r="94" spans="1:9" x14ac:dyDescent="0.35">
      <c r="A94" s="21" t="s">
        <v>61</v>
      </c>
      <c r="B94" s="173"/>
      <c r="C94" s="160">
        <f>+D94-I94</f>
        <v>0</v>
      </c>
      <c r="D94" s="206">
        <f>-TB!C75-D97</f>
        <v>0</v>
      </c>
      <c r="E94" s="206"/>
      <c r="F94" s="176"/>
      <c r="G94" s="176"/>
    </row>
    <row r="95" spans="1:9" x14ac:dyDescent="0.35">
      <c r="A95" s="21" t="s">
        <v>188</v>
      </c>
      <c r="B95" s="173"/>
      <c r="C95" s="160">
        <f>+D95-I95</f>
        <v>-0.21999999999999886</v>
      </c>
      <c r="D95" s="206">
        <f>-TB!C74</f>
        <v>246.78</v>
      </c>
      <c r="E95" s="206">
        <v>1600</v>
      </c>
      <c r="F95" s="176"/>
      <c r="G95" s="176"/>
      <c r="I95">
        <v>247</v>
      </c>
    </row>
    <row r="96" spans="1:9" x14ac:dyDescent="0.35">
      <c r="A96" s="21" t="s">
        <v>583</v>
      </c>
      <c r="B96" s="173"/>
      <c r="C96" s="160"/>
      <c r="D96" s="206"/>
      <c r="E96" s="206"/>
      <c r="F96" s="176"/>
      <c r="G96" s="176"/>
    </row>
    <row r="97" spans="1:17" x14ac:dyDescent="0.35">
      <c r="A97" s="21" t="s">
        <v>605</v>
      </c>
      <c r="B97" s="173"/>
      <c r="C97" s="160">
        <f>+D97-I97</f>
        <v>0</v>
      </c>
      <c r="D97" s="206">
        <v>5250</v>
      </c>
      <c r="E97" s="206"/>
      <c r="F97" s="176"/>
      <c r="G97" s="176"/>
      <c r="I97">
        <v>5250</v>
      </c>
    </row>
    <row r="98" spans="1:17" x14ac:dyDescent="0.35">
      <c r="A98" s="21" t="s">
        <v>555</v>
      </c>
      <c r="B98" s="173"/>
      <c r="C98" s="160"/>
      <c r="D98" s="206">
        <f>-TB!C75-D97</f>
        <v>0</v>
      </c>
      <c r="E98" s="206"/>
      <c r="F98" s="176"/>
      <c r="G98" s="176"/>
    </row>
    <row r="99" spans="1:17" x14ac:dyDescent="0.35">
      <c r="A99" s="21" t="s">
        <v>142</v>
      </c>
      <c r="B99" s="173"/>
      <c r="C99" s="160">
        <f>+D99-I99</f>
        <v>0</v>
      </c>
      <c r="D99" s="206">
        <f>-TB!C78</f>
        <v>0</v>
      </c>
      <c r="E99" s="206">
        <v>1259</v>
      </c>
      <c r="F99" s="176"/>
      <c r="G99" s="176"/>
    </row>
    <row r="100" spans="1:17" x14ac:dyDescent="0.35">
      <c r="A100" s="21" t="s">
        <v>141</v>
      </c>
      <c r="B100" s="173"/>
      <c r="C100" s="160">
        <f>+D100-I100</f>
        <v>0</v>
      </c>
      <c r="D100" s="207"/>
      <c r="E100" s="207">
        <v>565</v>
      </c>
      <c r="F100" s="176"/>
      <c r="G100" s="176"/>
    </row>
    <row r="101" spans="1:17" x14ac:dyDescent="0.35">
      <c r="A101" s="173"/>
      <c r="B101" s="173"/>
      <c r="C101" s="135">
        <f>SUM(C91:C100)</f>
        <v>1659.3799999999992</v>
      </c>
      <c r="D101" s="135">
        <f>SUM(D91:D100)</f>
        <v>66555.38</v>
      </c>
      <c r="E101" s="135">
        <f>SUM(E91:E100)</f>
        <v>76492</v>
      </c>
      <c r="F101" s="176"/>
      <c r="G101" s="176"/>
    </row>
    <row r="102" spans="1:17" x14ac:dyDescent="0.35">
      <c r="A102" s="173"/>
      <c r="B102" s="173"/>
      <c r="C102" s="176"/>
      <c r="D102" s="176"/>
      <c r="E102" s="176"/>
      <c r="F102" s="176"/>
      <c r="G102" s="176"/>
    </row>
    <row r="103" spans="1:17" x14ac:dyDescent="0.35">
      <c r="A103" s="173" t="s">
        <v>113</v>
      </c>
      <c r="B103" s="173"/>
      <c r="C103" s="135">
        <f>+C101-C88</f>
        <v>-4600.329999999999</v>
      </c>
      <c r="D103" s="135">
        <f>+D101-D88</f>
        <v>38254.670000000006</v>
      </c>
      <c r="E103" s="135">
        <f>+E101-E88</f>
        <v>-34046</v>
      </c>
      <c r="F103" s="176"/>
      <c r="G103" s="176"/>
    </row>
    <row r="104" spans="1:17" x14ac:dyDescent="0.35">
      <c r="A104" s="125"/>
      <c r="B104" s="125"/>
      <c r="C104" s="125"/>
      <c r="D104" s="125"/>
      <c r="E104" s="125"/>
      <c r="F104" s="125"/>
      <c r="G104" s="125"/>
    </row>
    <row r="105" spans="1:17" x14ac:dyDescent="0.35">
      <c r="A105" s="242" t="s">
        <v>101</v>
      </c>
      <c r="B105" s="243"/>
      <c r="C105" s="243"/>
      <c r="D105" s="243"/>
      <c r="E105" s="244"/>
      <c r="F105" s="174"/>
      <c r="G105" s="174"/>
    </row>
    <row r="106" spans="1:17" x14ac:dyDescent="0.35">
      <c r="A106" s="125"/>
      <c r="B106" s="125"/>
      <c r="C106" s="125"/>
      <c r="D106" s="125"/>
      <c r="E106" s="125"/>
      <c r="F106" s="125"/>
      <c r="G106" s="125"/>
    </row>
    <row r="107" spans="1:17" x14ac:dyDescent="0.35">
      <c r="A107" s="251" t="s">
        <v>530</v>
      </c>
      <c r="B107" s="252"/>
      <c r="C107" s="252"/>
      <c r="D107" s="252"/>
      <c r="E107" s="253"/>
      <c r="F107" s="222"/>
      <c r="G107" s="222"/>
    </row>
    <row r="108" spans="1:17" x14ac:dyDescent="0.35">
      <c r="A108" s="125"/>
      <c r="B108" s="125"/>
      <c r="C108" s="125"/>
      <c r="D108" s="125"/>
      <c r="E108" s="125"/>
      <c r="F108" s="125"/>
      <c r="G108" s="125"/>
    </row>
    <row r="109" spans="1:17" x14ac:dyDescent="0.35">
      <c r="A109" s="125"/>
      <c r="B109" s="125"/>
      <c r="C109" s="171" t="s">
        <v>446</v>
      </c>
      <c r="D109" s="164" t="s">
        <v>529</v>
      </c>
      <c r="E109" s="172" t="s">
        <v>97</v>
      </c>
      <c r="F109" s="174"/>
      <c r="G109" s="174"/>
    </row>
    <row r="110" spans="1:17" ht="6" customHeight="1" x14ac:dyDescent="0.35">
      <c r="A110" s="125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</row>
    <row r="111" spans="1:17" x14ac:dyDescent="0.35">
      <c r="A111" s="186" t="s">
        <v>522</v>
      </c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</row>
    <row r="112" spans="1:17" x14ac:dyDescent="0.35">
      <c r="A112" s="125"/>
      <c r="B112" s="125" t="s">
        <v>523</v>
      </c>
      <c r="C112" s="224">
        <f>+D112-I112-J112</f>
        <v>18743.190000000002</v>
      </c>
      <c r="D112" s="141">
        <f>-TB!C79-TB!C80-TB!C81-TB!C82-TB!C83-TB!C84-TB!C93-TB!C94-TB!C95-TB!C96-TB!C102-TB!C103-TB!C104-TB!C105</f>
        <v>72362.19</v>
      </c>
      <c r="E112" s="159">
        <v>96058</v>
      </c>
      <c r="F112" s="165"/>
      <c r="G112" s="165"/>
      <c r="H112" s="125"/>
      <c r="I112" s="125">
        <v>53619</v>
      </c>
      <c r="J112" s="125"/>
      <c r="K112" s="125"/>
      <c r="L112" s="125"/>
      <c r="M112" s="125"/>
      <c r="N112" s="125"/>
      <c r="O112" s="125"/>
      <c r="P112" s="125"/>
      <c r="Q112" s="125"/>
    </row>
    <row r="113" spans="1:17" x14ac:dyDescent="0.35">
      <c r="A113" s="125"/>
      <c r="B113" s="125" t="s">
        <v>53</v>
      </c>
      <c r="C113" s="160">
        <f t="shared" ref="C113:C118" si="8">+D113-I113</f>
        <v>33399.130000000005</v>
      </c>
      <c r="D113" s="142">
        <f>-TB!C113-TB!C119-TB!C125-TB!C143-TB!C149</f>
        <v>115069.13</v>
      </c>
      <c r="E113" s="161">
        <v>195626</v>
      </c>
      <c r="F113" s="165"/>
      <c r="G113" s="165"/>
      <c r="H113" s="125"/>
      <c r="I113" s="125">
        <v>81670</v>
      </c>
      <c r="J113" s="125"/>
      <c r="K113" s="125"/>
      <c r="L113" s="125"/>
      <c r="M113" s="125"/>
      <c r="N113" s="125"/>
      <c r="O113" s="125"/>
      <c r="P113" s="125"/>
      <c r="Q113" s="125"/>
    </row>
    <row r="114" spans="1:17" x14ac:dyDescent="0.35">
      <c r="A114" s="125"/>
      <c r="B114" s="125" t="s">
        <v>524</v>
      </c>
      <c r="C114" s="160">
        <f t="shared" si="8"/>
        <v>4612.8700000000008</v>
      </c>
      <c r="D114" s="142">
        <f>-TB!C156</f>
        <v>8070.8700000000008</v>
      </c>
      <c r="E114" s="161">
        <v>6400</v>
      </c>
      <c r="F114" s="165"/>
      <c r="G114" s="165"/>
      <c r="H114" s="125"/>
      <c r="I114" s="125">
        <v>3458</v>
      </c>
      <c r="J114" s="125"/>
      <c r="K114" s="125"/>
      <c r="L114" s="125"/>
      <c r="M114" s="125"/>
      <c r="N114" s="125"/>
      <c r="O114" s="125"/>
      <c r="P114" s="125"/>
      <c r="Q114" s="125"/>
    </row>
    <row r="115" spans="1:17" x14ac:dyDescent="0.35">
      <c r="A115" s="125"/>
      <c r="B115" s="125" t="s">
        <v>54</v>
      </c>
      <c r="C115" s="160">
        <f t="shared" si="8"/>
        <v>185</v>
      </c>
      <c r="D115" s="142">
        <f>-TB!C162-TB!C163</f>
        <v>3225</v>
      </c>
      <c r="E115" s="161">
        <v>5500</v>
      </c>
      <c r="F115" s="165"/>
      <c r="G115" s="165"/>
      <c r="H115" s="125"/>
      <c r="I115" s="125">
        <v>3040</v>
      </c>
      <c r="J115" s="125"/>
      <c r="K115" s="125"/>
      <c r="L115" s="125"/>
      <c r="M115" s="125"/>
      <c r="N115" s="125"/>
      <c r="O115" s="125"/>
      <c r="P115" s="125"/>
      <c r="Q115" s="125"/>
    </row>
    <row r="116" spans="1:17" x14ac:dyDescent="0.35">
      <c r="A116" s="125"/>
      <c r="B116" s="125" t="s">
        <v>146</v>
      </c>
      <c r="C116" s="160">
        <f t="shared" si="8"/>
        <v>704.5</v>
      </c>
      <c r="D116" s="142">
        <f>-TB!C164</f>
        <v>2652.5</v>
      </c>
      <c r="E116" s="161">
        <v>6000</v>
      </c>
      <c r="F116" s="165"/>
      <c r="G116" s="165"/>
      <c r="H116" s="125"/>
      <c r="I116" s="125">
        <v>1948</v>
      </c>
      <c r="J116" s="125"/>
      <c r="K116" s="125"/>
      <c r="L116" s="125"/>
      <c r="M116" s="125"/>
      <c r="N116" s="125"/>
      <c r="O116" s="125"/>
      <c r="P116" s="125"/>
      <c r="Q116" s="125"/>
    </row>
    <row r="117" spans="1:17" x14ac:dyDescent="0.35">
      <c r="A117" s="125"/>
      <c r="B117" s="125" t="s">
        <v>55</v>
      </c>
      <c r="C117" s="160">
        <f t="shared" si="8"/>
        <v>1112.9099999999999</v>
      </c>
      <c r="D117" s="142">
        <f>-TB!C166-TB!C167</f>
        <v>3463.91</v>
      </c>
      <c r="E117" s="161">
        <v>7400</v>
      </c>
      <c r="F117" s="165"/>
      <c r="G117" s="165"/>
      <c r="H117" s="125"/>
      <c r="I117" s="125">
        <v>2351</v>
      </c>
      <c r="J117" s="125"/>
      <c r="K117" s="125"/>
      <c r="L117" s="125"/>
      <c r="M117" s="125"/>
      <c r="N117" s="125"/>
      <c r="O117" s="125"/>
      <c r="P117" s="125"/>
      <c r="Q117" s="125"/>
    </row>
    <row r="118" spans="1:17" x14ac:dyDescent="0.35">
      <c r="A118" s="125"/>
      <c r="B118" s="125" t="s">
        <v>64</v>
      </c>
      <c r="C118" s="160">
        <f t="shared" si="8"/>
        <v>150</v>
      </c>
      <c r="D118" s="162">
        <f>-TB!C169</f>
        <v>600</v>
      </c>
      <c r="E118" s="163">
        <v>1125</v>
      </c>
      <c r="F118" s="165"/>
      <c r="G118" s="165"/>
      <c r="H118" s="125"/>
      <c r="I118" s="125">
        <v>450</v>
      </c>
      <c r="J118" s="125"/>
      <c r="K118" s="125"/>
      <c r="L118" s="125"/>
      <c r="M118" s="125"/>
      <c r="N118" s="125"/>
      <c r="O118" s="125"/>
      <c r="P118" s="125"/>
      <c r="Q118" s="125"/>
    </row>
    <row r="119" spans="1:17" x14ac:dyDescent="0.35">
      <c r="A119" s="125"/>
      <c r="B119" s="125"/>
      <c r="C119" s="140">
        <f>SUM(C112:C118)</f>
        <v>58907.600000000006</v>
      </c>
      <c r="D119" s="140">
        <f>SUM(D112:D118)</f>
        <v>205443.6</v>
      </c>
      <c r="E119" s="140">
        <f>SUM(E112:E118)</f>
        <v>318109</v>
      </c>
      <c r="F119" s="165"/>
      <c r="G119" s="16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</row>
    <row r="120" spans="1:17" ht="6" customHeight="1" x14ac:dyDescent="0.35">
      <c r="A120" s="125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</row>
    <row r="121" spans="1:17" x14ac:dyDescent="0.35">
      <c r="A121" s="186" t="s">
        <v>525</v>
      </c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</row>
    <row r="122" spans="1:17" x14ac:dyDescent="0.35">
      <c r="A122" s="125"/>
      <c r="B122" s="125" t="s">
        <v>190</v>
      </c>
      <c r="C122" s="141">
        <f t="shared" ref="C122:C142" si="9">+D122-I122</f>
        <v>5304.9200000000019</v>
      </c>
      <c r="D122" s="141">
        <f>+TB!C316+TB!C317</f>
        <v>21218.920000000002</v>
      </c>
      <c r="E122" s="215">
        <v>30462</v>
      </c>
      <c r="F122" s="230"/>
      <c r="G122" s="230"/>
      <c r="H122" s="125"/>
      <c r="I122" s="125">
        <v>15914</v>
      </c>
      <c r="J122" s="125"/>
      <c r="K122" s="125"/>
      <c r="L122" s="125"/>
      <c r="M122" s="125"/>
      <c r="N122" s="125"/>
      <c r="O122" s="125"/>
      <c r="P122" s="125"/>
      <c r="Q122" s="125"/>
    </row>
    <row r="123" spans="1:17" x14ac:dyDescent="0.35">
      <c r="A123" s="125"/>
      <c r="B123" s="125" t="s">
        <v>510</v>
      </c>
      <c r="C123" s="160">
        <f t="shared" si="9"/>
        <v>549.19000000000005</v>
      </c>
      <c r="D123" s="142">
        <f>+TB!C301</f>
        <v>2197.19</v>
      </c>
      <c r="E123" s="161">
        <v>3459</v>
      </c>
      <c r="F123" s="165"/>
      <c r="G123" s="165"/>
      <c r="H123" s="125"/>
      <c r="I123" s="125">
        <v>1648</v>
      </c>
      <c r="J123" s="125"/>
      <c r="K123" s="125"/>
      <c r="L123" s="125"/>
      <c r="M123" s="125"/>
      <c r="N123" s="125"/>
      <c r="O123" s="125"/>
      <c r="P123" s="125"/>
      <c r="Q123" s="125"/>
    </row>
    <row r="124" spans="1:17" x14ac:dyDescent="0.35">
      <c r="A124" s="125"/>
      <c r="B124" s="125" t="s">
        <v>526</v>
      </c>
      <c r="C124" s="160">
        <f t="shared" si="9"/>
        <v>154.90999999999997</v>
      </c>
      <c r="D124" s="142">
        <f>+TB!C314</f>
        <v>619.91</v>
      </c>
      <c r="E124" s="161">
        <v>914</v>
      </c>
      <c r="F124" s="165"/>
      <c r="G124" s="165"/>
      <c r="H124" s="125"/>
      <c r="I124" s="125">
        <v>465</v>
      </c>
      <c r="J124" s="125"/>
      <c r="K124" s="125"/>
      <c r="L124" s="125"/>
      <c r="M124" s="125"/>
      <c r="N124" s="125"/>
      <c r="O124" s="125"/>
      <c r="P124" s="125"/>
      <c r="Q124" s="125"/>
    </row>
    <row r="125" spans="1:17" x14ac:dyDescent="0.35">
      <c r="A125" s="125"/>
      <c r="B125" s="125" t="s">
        <v>41</v>
      </c>
      <c r="C125" s="160">
        <f t="shared" si="9"/>
        <v>13752.690000000002</v>
      </c>
      <c r="D125" s="142">
        <f>+TB!C267+TB!C277+TB!C278</f>
        <v>52708.69</v>
      </c>
      <c r="E125" s="161">
        <v>81110</v>
      </c>
      <c r="F125" s="165"/>
      <c r="G125" s="165"/>
      <c r="H125" s="125"/>
      <c r="I125" s="125">
        <v>38956</v>
      </c>
      <c r="J125" s="125"/>
      <c r="K125" s="125"/>
      <c r="L125" s="125"/>
      <c r="M125" s="125"/>
      <c r="N125" s="125"/>
      <c r="O125" s="125"/>
      <c r="P125" s="125"/>
      <c r="Q125" s="125"/>
    </row>
    <row r="126" spans="1:17" x14ac:dyDescent="0.35">
      <c r="A126" s="125"/>
      <c r="B126" s="125" t="s">
        <v>42</v>
      </c>
      <c r="C126" s="160">
        <f t="shared" si="9"/>
        <v>1926.04</v>
      </c>
      <c r="D126" s="142">
        <f>+TB!C279+TB!C289</f>
        <v>7358.04</v>
      </c>
      <c r="E126" s="161">
        <v>11334</v>
      </c>
      <c r="F126" s="165"/>
      <c r="G126" s="165"/>
      <c r="H126" s="125"/>
      <c r="I126" s="125">
        <v>5432</v>
      </c>
      <c r="J126" s="125"/>
      <c r="K126" s="125"/>
      <c r="L126" s="125"/>
      <c r="M126" s="125"/>
      <c r="N126" s="125"/>
      <c r="O126" s="125"/>
      <c r="P126" s="125"/>
      <c r="Q126" s="125"/>
    </row>
    <row r="127" spans="1:17" x14ac:dyDescent="0.35">
      <c r="A127" s="125"/>
      <c r="B127" s="125" t="s">
        <v>510</v>
      </c>
      <c r="C127" s="160">
        <f t="shared" si="9"/>
        <v>833.34999999999991</v>
      </c>
      <c r="D127" s="142">
        <f>+TB!C290+TB!C300</f>
        <v>3100.35</v>
      </c>
      <c r="E127" s="161">
        <v>7395</v>
      </c>
      <c r="F127" s="165"/>
      <c r="G127" s="165"/>
      <c r="H127" s="125"/>
      <c r="I127" s="125">
        <v>2267</v>
      </c>
      <c r="J127" s="125"/>
      <c r="K127" s="125"/>
      <c r="L127" s="125"/>
      <c r="M127" s="125"/>
      <c r="N127" s="125"/>
      <c r="O127" s="125"/>
      <c r="P127" s="125"/>
      <c r="Q127" s="125"/>
    </row>
    <row r="128" spans="1:17" x14ac:dyDescent="0.35">
      <c r="A128" s="125"/>
      <c r="B128" s="125" t="s">
        <v>527</v>
      </c>
      <c r="C128" s="160">
        <f t="shared" si="9"/>
        <v>225</v>
      </c>
      <c r="D128" s="142">
        <f>+TB!C275+TB!C287</f>
        <v>900</v>
      </c>
      <c r="E128" s="161">
        <v>1950</v>
      </c>
      <c r="F128" s="165"/>
      <c r="G128" s="165"/>
      <c r="H128" s="125"/>
      <c r="I128" s="125">
        <v>675</v>
      </c>
      <c r="J128" s="125"/>
      <c r="K128" s="125"/>
      <c r="L128" s="125"/>
      <c r="M128" s="125"/>
      <c r="N128" s="125"/>
      <c r="O128" s="125"/>
      <c r="P128" s="125"/>
      <c r="Q128" s="125"/>
    </row>
    <row r="129" spans="1:17" x14ac:dyDescent="0.35">
      <c r="A129" s="125"/>
      <c r="B129" s="125" t="s">
        <v>526</v>
      </c>
      <c r="C129" s="160">
        <f t="shared" si="9"/>
        <v>234.87</v>
      </c>
      <c r="D129" s="142">
        <f>+TB!C303+TB!C313</f>
        <v>942.87</v>
      </c>
      <c r="E129" s="161">
        <v>1849</v>
      </c>
      <c r="F129" s="165"/>
      <c r="G129" s="165"/>
      <c r="H129" s="125"/>
      <c r="I129" s="125">
        <v>708</v>
      </c>
      <c r="J129" s="125"/>
      <c r="K129" s="125"/>
      <c r="L129" s="125"/>
      <c r="M129" s="125"/>
      <c r="N129" s="125"/>
      <c r="O129" s="125"/>
      <c r="P129" s="125"/>
      <c r="Q129" s="125"/>
    </row>
    <row r="130" spans="1:17" x14ac:dyDescent="0.35">
      <c r="A130" s="125"/>
      <c r="B130" s="125" t="s">
        <v>43</v>
      </c>
      <c r="C130" s="160">
        <f t="shared" si="9"/>
        <v>1624.9799999999996</v>
      </c>
      <c r="D130" s="142">
        <f>+TB!C321</f>
        <v>8045.98</v>
      </c>
      <c r="E130" s="161">
        <v>12000</v>
      </c>
      <c r="F130" s="165"/>
      <c r="G130" s="165"/>
      <c r="H130" s="125"/>
      <c r="I130" s="125">
        <v>6421</v>
      </c>
      <c r="J130" s="125"/>
      <c r="K130" s="125"/>
      <c r="L130" s="125"/>
      <c r="M130" s="125"/>
      <c r="N130" s="125"/>
      <c r="O130" s="125"/>
      <c r="P130" s="125"/>
      <c r="Q130" s="125"/>
    </row>
    <row r="131" spans="1:17" x14ac:dyDescent="0.35">
      <c r="A131" s="125"/>
      <c r="B131" s="125" t="s">
        <v>18</v>
      </c>
      <c r="C131" s="223">
        <f t="shared" si="9"/>
        <v>852.65000000000009</v>
      </c>
      <c r="D131" s="142">
        <f>+TB!C327</f>
        <v>3971.65</v>
      </c>
      <c r="E131" s="161">
        <v>6300</v>
      </c>
      <c r="F131" s="165"/>
      <c r="G131" s="165"/>
      <c r="H131" s="125"/>
      <c r="I131" s="125">
        <v>3119</v>
      </c>
      <c r="J131" s="125"/>
      <c r="K131" s="125"/>
      <c r="L131" s="125"/>
      <c r="M131" s="125"/>
      <c r="N131" s="125"/>
      <c r="O131" s="125"/>
      <c r="P131" s="125"/>
      <c r="Q131" s="125"/>
    </row>
    <row r="132" spans="1:17" x14ac:dyDescent="0.35">
      <c r="A132" s="125"/>
      <c r="B132" s="125" t="s">
        <v>44</v>
      </c>
      <c r="C132" s="223">
        <f t="shared" si="9"/>
        <v>1336.4099999999999</v>
      </c>
      <c r="D132" s="142">
        <f>+TB!C333</f>
        <v>4503.41</v>
      </c>
      <c r="E132" s="161">
        <v>5800</v>
      </c>
      <c r="F132" s="165"/>
      <c r="G132" s="165"/>
      <c r="H132" s="125"/>
      <c r="I132" s="125">
        <v>3167</v>
      </c>
      <c r="J132" s="125"/>
      <c r="K132" s="125"/>
      <c r="L132" s="125"/>
      <c r="M132" s="125"/>
      <c r="N132" s="125"/>
      <c r="O132" s="125"/>
      <c r="P132" s="125"/>
      <c r="Q132" s="125"/>
    </row>
    <row r="133" spans="1:17" x14ac:dyDescent="0.35">
      <c r="A133" s="125"/>
      <c r="B133" s="125" t="s">
        <v>45</v>
      </c>
      <c r="C133" s="160">
        <f t="shared" si="9"/>
        <v>1809.58</v>
      </c>
      <c r="D133" s="142">
        <f>+TB!C339</f>
        <v>2962.58</v>
      </c>
      <c r="E133" s="161">
        <v>6500</v>
      </c>
      <c r="F133" s="165"/>
      <c r="G133" s="165"/>
      <c r="H133" s="125"/>
      <c r="I133" s="125">
        <v>1153</v>
      </c>
      <c r="J133" s="125"/>
      <c r="K133" s="125"/>
      <c r="L133" s="125"/>
      <c r="M133" s="125"/>
      <c r="N133" s="125"/>
      <c r="O133" s="125"/>
      <c r="P133" s="125"/>
      <c r="Q133" s="125"/>
    </row>
    <row r="134" spans="1:17" x14ac:dyDescent="0.35">
      <c r="A134" s="125"/>
      <c r="B134" s="125" t="s">
        <v>65</v>
      </c>
      <c r="C134" s="223">
        <f t="shared" si="9"/>
        <v>237.11999999999989</v>
      </c>
      <c r="D134" s="142">
        <f>+TB!C346</f>
        <v>1507.12</v>
      </c>
      <c r="E134" s="161">
        <v>1900</v>
      </c>
      <c r="F134" s="165"/>
      <c r="G134" s="165"/>
      <c r="H134" s="125"/>
      <c r="I134" s="125">
        <v>1270</v>
      </c>
      <c r="J134" s="125"/>
      <c r="K134" s="125"/>
      <c r="L134" s="125"/>
      <c r="M134" s="125"/>
      <c r="N134" s="125"/>
      <c r="O134" s="125"/>
      <c r="P134" s="125"/>
      <c r="Q134" s="125"/>
    </row>
    <row r="135" spans="1:17" x14ac:dyDescent="0.35">
      <c r="A135" s="125"/>
      <c r="B135" s="125" t="s">
        <v>46</v>
      </c>
      <c r="C135" s="160">
        <f t="shared" si="9"/>
        <v>335.94000000000005</v>
      </c>
      <c r="D135" s="142">
        <f>+TB!C352</f>
        <v>1491.94</v>
      </c>
      <c r="E135" s="161">
        <v>1000</v>
      </c>
      <c r="F135" s="165"/>
      <c r="G135" s="165"/>
      <c r="H135" s="125"/>
      <c r="I135" s="125">
        <v>1156</v>
      </c>
      <c r="J135" s="125"/>
      <c r="K135" s="125"/>
      <c r="L135" s="125"/>
      <c r="M135" s="125"/>
      <c r="N135" s="125"/>
      <c r="O135" s="125"/>
      <c r="P135" s="125"/>
      <c r="Q135" s="125"/>
    </row>
    <row r="136" spans="1:17" x14ac:dyDescent="0.35">
      <c r="A136" s="125"/>
      <c r="B136" s="125" t="s">
        <v>95</v>
      </c>
      <c r="C136" s="160">
        <f t="shared" si="9"/>
        <v>200.14</v>
      </c>
      <c r="D136" s="142">
        <f>+TB!C353</f>
        <v>574.14</v>
      </c>
      <c r="E136" s="161">
        <v>650</v>
      </c>
      <c r="F136" s="165"/>
      <c r="G136" s="165"/>
      <c r="H136" s="125"/>
      <c r="I136" s="125">
        <v>374</v>
      </c>
      <c r="J136" s="125"/>
      <c r="K136" s="125"/>
      <c r="L136" s="125"/>
      <c r="M136" s="125"/>
      <c r="N136" s="125"/>
      <c r="O136" s="125"/>
      <c r="P136" s="125"/>
      <c r="Q136" s="125"/>
    </row>
    <row r="137" spans="1:17" x14ac:dyDescent="0.35">
      <c r="A137" s="125"/>
      <c r="B137" s="125" t="s">
        <v>55</v>
      </c>
      <c r="C137" s="160">
        <f t="shared" si="9"/>
        <v>945.61799999999994</v>
      </c>
      <c r="D137" s="142">
        <f>+TB!C357</f>
        <v>2943.6179999999999</v>
      </c>
      <c r="E137" s="161">
        <v>6300</v>
      </c>
      <c r="F137" s="165"/>
      <c r="G137" s="165"/>
      <c r="H137" s="125"/>
      <c r="I137" s="125">
        <v>1998</v>
      </c>
      <c r="J137" s="125"/>
      <c r="K137" s="125"/>
      <c r="L137" s="125"/>
      <c r="M137" s="125"/>
      <c r="N137" s="125"/>
      <c r="O137" s="125"/>
      <c r="P137" s="125"/>
      <c r="Q137" s="125"/>
    </row>
    <row r="138" spans="1:17" x14ac:dyDescent="0.35">
      <c r="A138" s="125"/>
      <c r="B138" s="125" t="s">
        <v>50</v>
      </c>
      <c r="C138" s="160">
        <f t="shared" si="9"/>
        <v>472.71000000000004</v>
      </c>
      <c r="D138" s="142">
        <f>+TB!C273+TB!C285+TB!C296+TB!C309+TB!C372</f>
        <v>2399.71</v>
      </c>
      <c r="E138" s="161">
        <v>5000</v>
      </c>
      <c r="F138" s="165"/>
      <c r="G138" s="165"/>
      <c r="H138" s="125"/>
      <c r="I138" s="125">
        <v>1927</v>
      </c>
      <c r="J138" s="125"/>
      <c r="K138" s="125"/>
      <c r="L138" s="125"/>
      <c r="M138" s="125"/>
      <c r="N138" s="125"/>
      <c r="O138" s="125"/>
      <c r="P138" s="125"/>
      <c r="Q138" s="125"/>
    </row>
    <row r="139" spans="1:17" x14ac:dyDescent="0.35">
      <c r="A139" s="125"/>
      <c r="B139" s="125" t="s">
        <v>155</v>
      </c>
      <c r="C139" s="160">
        <f t="shared" si="9"/>
        <v>156.54999999999995</v>
      </c>
      <c r="D139" s="142">
        <f>+TB!C274+TB!C286+TB!C297+TB!C310+TB!C373</f>
        <v>808.55</v>
      </c>
      <c r="E139" s="161">
        <v>1300</v>
      </c>
      <c r="F139" s="165"/>
      <c r="G139" s="165"/>
      <c r="H139" s="125"/>
      <c r="I139" s="125">
        <v>652</v>
      </c>
      <c r="J139" s="125"/>
      <c r="K139" s="125"/>
      <c r="L139" s="125"/>
      <c r="M139" s="125"/>
      <c r="N139" s="125"/>
      <c r="O139" s="125"/>
      <c r="P139" s="125"/>
      <c r="Q139" s="125"/>
    </row>
    <row r="140" spans="1:17" x14ac:dyDescent="0.35">
      <c r="A140" s="125"/>
      <c r="B140" s="125" t="s">
        <v>49</v>
      </c>
      <c r="C140" s="160">
        <f t="shared" si="9"/>
        <v>225.5300000000002</v>
      </c>
      <c r="D140" s="142">
        <f>+TB!C363</f>
        <v>2982.53</v>
      </c>
      <c r="E140" s="161">
        <v>2600</v>
      </c>
      <c r="F140" s="165"/>
      <c r="G140" s="165"/>
      <c r="H140" s="125"/>
      <c r="I140" s="125">
        <v>2757</v>
      </c>
      <c r="J140" s="125"/>
      <c r="K140" s="125"/>
      <c r="L140" s="125"/>
      <c r="M140" s="125"/>
      <c r="N140" s="125"/>
      <c r="O140" s="125"/>
      <c r="P140" s="125"/>
      <c r="Q140" s="125"/>
    </row>
    <row r="141" spans="1:17" x14ac:dyDescent="0.35">
      <c r="A141" s="125"/>
      <c r="B141" s="125" t="s">
        <v>52</v>
      </c>
      <c r="C141" s="160">
        <f t="shared" si="9"/>
        <v>0.12999999999999545</v>
      </c>
      <c r="D141" s="142">
        <f>+TB!C359</f>
        <v>401.13</v>
      </c>
      <c r="E141" s="161">
        <v>400</v>
      </c>
      <c r="F141" s="165"/>
      <c r="G141" s="165"/>
      <c r="H141" s="125"/>
      <c r="I141" s="125">
        <v>401</v>
      </c>
      <c r="J141" s="125"/>
      <c r="K141" s="125"/>
      <c r="L141" s="125"/>
      <c r="M141" s="125"/>
      <c r="N141" s="125"/>
      <c r="O141" s="125"/>
      <c r="P141" s="125"/>
      <c r="Q141" s="125"/>
    </row>
    <row r="142" spans="1:17" x14ac:dyDescent="0.35">
      <c r="A142" s="125"/>
      <c r="B142" s="125" t="s">
        <v>185</v>
      </c>
      <c r="C142" s="160">
        <f t="shared" si="9"/>
        <v>66.160000000000025</v>
      </c>
      <c r="D142" s="162">
        <f>+TB!C365</f>
        <v>260.16000000000003</v>
      </c>
      <c r="E142" s="161">
        <v>400</v>
      </c>
      <c r="F142" s="165"/>
      <c r="G142" s="165"/>
      <c r="H142" s="125"/>
      <c r="I142" s="125">
        <v>194</v>
      </c>
      <c r="J142" s="125"/>
      <c r="K142" s="125"/>
      <c r="L142" s="125"/>
      <c r="M142" s="125"/>
      <c r="N142" s="125"/>
      <c r="O142" s="125"/>
      <c r="P142" s="125"/>
      <c r="Q142" s="125"/>
    </row>
    <row r="143" spans="1:17" x14ac:dyDescent="0.35">
      <c r="A143" s="125"/>
      <c r="B143" s="125"/>
      <c r="C143" s="140">
        <f>SUM(C122:C142)</f>
        <v>31244.487999999998</v>
      </c>
      <c r="D143" s="140">
        <f t="shared" ref="D143:E143" si="10">SUM(D122:D142)</f>
        <v>121898.48800000001</v>
      </c>
      <c r="E143" s="140">
        <f t="shared" si="10"/>
        <v>188623</v>
      </c>
      <c r="F143" s="165"/>
      <c r="G143" s="16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</row>
    <row r="144" spans="1:17" ht="6" customHeight="1" x14ac:dyDescent="0.35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</row>
    <row r="145" spans="1:17" x14ac:dyDescent="0.35">
      <c r="A145" s="186" t="s">
        <v>528</v>
      </c>
      <c r="B145" s="125"/>
      <c r="C145" s="140">
        <f>+C119-C143</f>
        <v>27663.112000000008</v>
      </c>
      <c r="D145" s="140">
        <f t="shared" ref="D145:E145" si="11">+D119-D143</f>
        <v>83545.111999999994</v>
      </c>
      <c r="E145" s="140">
        <f t="shared" si="11"/>
        <v>129486</v>
      </c>
      <c r="F145" s="165"/>
      <c r="G145" s="16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</row>
    <row r="146" spans="1:17" x14ac:dyDescent="0.35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</row>
    <row r="147" spans="1:17" hidden="1" x14ac:dyDescent="0.35">
      <c r="A147" s="254" t="s">
        <v>531</v>
      </c>
      <c r="B147" s="254"/>
      <c r="C147" s="254"/>
      <c r="D147" s="254"/>
      <c r="E147" s="254"/>
      <c r="F147" s="222"/>
      <c r="G147" s="222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</row>
    <row r="148" spans="1:17" hidden="1" x14ac:dyDescent="0.35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</row>
    <row r="149" spans="1:17" hidden="1" x14ac:dyDescent="0.35">
      <c r="A149" s="125"/>
      <c r="B149" s="125"/>
      <c r="C149" s="171" t="s">
        <v>446</v>
      </c>
      <c r="D149" s="164" t="s">
        <v>529</v>
      </c>
      <c r="E149" s="172" t="s">
        <v>97</v>
      </c>
      <c r="F149" s="174"/>
      <c r="G149" s="174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</row>
    <row r="150" spans="1:17" ht="6" hidden="1" customHeight="1" x14ac:dyDescent="0.35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</row>
    <row r="151" spans="1:17" hidden="1" x14ac:dyDescent="0.35">
      <c r="A151" s="186" t="s">
        <v>522</v>
      </c>
      <c r="B151" s="125"/>
      <c r="C151" s="141"/>
      <c r="D151" s="159"/>
      <c r="E151" s="159"/>
      <c r="F151" s="165"/>
      <c r="G151" s="16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</row>
    <row r="152" spans="1:17" hidden="1" x14ac:dyDescent="0.35">
      <c r="A152" s="125"/>
      <c r="B152" s="125" t="s">
        <v>523</v>
      </c>
      <c r="C152" s="142">
        <f t="shared" ref="C152:C158" si="12">+D152-I152</f>
        <v>0</v>
      </c>
      <c r="D152" s="161">
        <f>-TB!C87-TB!C88-TB!C89-TB!C90-TB!C97-TB!C98-TB!C99-TB!C100-TB!C106-TB!C107-TB!C108-TB!C109</f>
        <v>0</v>
      </c>
      <c r="E152" s="161">
        <v>64138</v>
      </c>
      <c r="F152" s="165"/>
      <c r="G152" s="16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</row>
    <row r="153" spans="1:17" hidden="1" x14ac:dyDescent="0.35">
      <c r="A153" s="125"/>
      <c r="B153" s="125" t="s">
        <v>53</v>
      </c>
      <c r="C153" s="142">
        <f t="shared" si="12"/>
        <v>0</v>
      </c>
      <c r="D153" s="161">
        <f>-TB!C114-TB!C120-TB!C126-TB!C144-TB!C150</f>
        <v>0</v>
      </c>
      <c r="E153" s="161">
        <v>85359</v>
      </c>
      <c r="F153" s="165"/>
      <c r="G153" s="16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</row>
    <row r="154" spans="1:17" hidden="1" x14ac:dyDescent="0.35">
      <c r="A154" s="125"/>
      <c r="B154" s="125" t="s">
        <v>524</v>
      </c>
      <c r="C154" s="142">
        <f t="shared" si="12"/>
        <v>0</v>
      </c>
      <c r="D154" s="161">
        <f>-TB!C157</f>
        <v>0</v>
      </c>
      <c r="E154" s="161">
        <v>200</v>
      </c>
      <c r="F154" s="165"/>
      <c r="G154" s="16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</row>
    <row r="155" spans="1:17" hidden="1" x14ac:dyDescent="0.35">
      <c r="A155" s="125"/>
      <c r="B155" s="125" t="s">
        <v>54</v>
      </c>
      <c r="C155" s="142">
        <f t="shared" si="12"/>
        <v>0</v>
      </c>
      <c r="D155" s="161"/>
      <c r="E155" s="161">
        <v>0</v>
      </c>
      <c r="F155" s="165"/>
      <c r="G155" s="16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</row>
    <row r="156" spans="1:17" hidden="1" x14ac:dyDescent="0.35">
      <c r="A156" s="125"/>
      <c r="B156" s="125" t="s">
        <v>146</v>
      </c>
      <c r="C156" s="142">
        <f t="shared" si="12"/>
        <v>0</v>
      </c>
      <c r="D156" s="161">
        <f>-TB!C165</f>
        <v>0</v>
      </c>
      <c r="E156" s="161">
        <v>2600</v>
      </c>
      <c r="F156" s="165"/>
      <c r="G156" s="16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</row>
    <row r="157" spans="1:17" hidden="1" x14ac:dyDescent="0.35">
      <c r="A157" s="125"/>
      <c r="B157" s="125" t="s">
        <v>55</v>
      </c>
      <c r="C157" s="142">
        <f t="shared" si="12"/>
        <v>0</v>
      </c>
      <c r="D157" s="219"/>
      <c r="E157" s="161">
        <v>4500</v>
      </c>
      <c r="F157" s="165"/>
      <c r="G157" s="16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</row>
    <row r="158" spans="1:17" hidden="1" x14ac:dyDescent="0.35">
      <c r="A158" s="125"/>
      <c r="B158" s="125" t="s">
        <v>64</v>
      </c>
      <c r="C158" s="162">
        <f t="shared" si="12"/>
        <v>0</v>
      </c>
      <c r="D158" s="163"/>
      <c r="E158" s="163">
        <v>1125</v>
      </c>
      <c r="F158" s="165"/>
      <c r="G158" s="16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</row>
    <row r="159" spans="1:17" hidden="1" x14ac:dyDescent="0.35">
      <c r="A159" s="125"/>
      <c r="B159" s="125"/>
      <c r="C159" s="162">
        <f>SUM(C152:C158)</f>
        <v>0</v>
      </c>
      <c r="D159" s="140">
        <f t="shared" ref="D159" si="13">SUM(D152:D158)</f>
        <v>0</v>
      </c>
      <c r="E159" s="140">
        <f t="shared" ref="E159" si="14">SUM(E152:E158)</f>
        <v>157922</v>
      </c>
      <c r="F159" s="165"/>
      <c r="G159" s="16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</row>
    <row r="160" spans="1:17" ht="6" hidden="1" customHeight="1" x14ac:dyDescent="0.35">
      <c r="A160" s="125"/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</row>
    <row r="161" spans="1:17" hidden="1" x14ac:dyDescent="0.35">
      <c r="A161" s="186" t="s">
        <v>525</v>
      </c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</row>
    <row r="162" spans="1:17" hidden="1" x14ac:dyDescent="0.35">
      <c r="A162" s="125"/>
      <c r="B162" s="125" t="s">
        <v>190</v>
      </c>
      <c r="C162" s="141">
        <f t="shared" ref="C162:C182" si="15">+D162-I162</f>
        <v>0</v>
      </c>
      <c r="D162" s="141">
        <f>+TB!C318</f>
        <v>0</v>
      </c>
      <c r="E162" s="159">
        <v>30462</v>
      </c>
      <c r="F162" s="165"/>
      <c r="G162" s="16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</row>
    <row r="163" spans="1:17" hidden="1" x14ac:dyDescent="0.35">
      <c r="A163" s="125"/>
      <c r="B163" s="125" t="s">
        <v>510</v>
      </c>
      <c r="C163" s="160">
        <f t="shared" si="15"/>
        <v>0</v>
      </c>
      <c r="D163" s="142">
        <f>+TB!C302</f>
        <v>0</v>
      </c>
      <c r="E163" s="161">
        <v>3459</v>
      </c>
      <c r="F163" s="165"/>
      <c r="G163" s="16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</row>
    <row r="164" spans="1:17" hidden="1" x14ac:dyDescent="0.35">
      <c r="A164" s="125"/>
      <c r="B164" s="125" t="s">
        <v>526</v>
      </c>
      <c r="C164" s="160">
        <f t="shared" si="15"/>
        <v>0</v>
      </c>
      <c r="D164" s="142">
        <f>+TB!C315</f>
        <v>0</v>
      </c>
      <c r="E164" s="161">
        <v>914</v>
      </c>
      <c r="F164" s="165"/>
      <c r="G164" s="16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</row>
    <row r="165" spans="1:17" hidden="1" x14ac:dyDescent="0.35">
      <c r="A165" s="125"/>
      <c r="B165" s="125" t="s">
        <v>41</v>
      </c>
      <c r="C165" s="160">
        <f t="shared" si="15"/>
        <v>0</v>
      </c>
      <c r="D165" s="142">
        <f>+TB!C268</f>
        <v>0</v>
      </c>
      <c r="E165" s="161">
        <v>59358</v>
      </c>
      <c r="F165" s="165"/>
      <c r="G165" s="16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</row>
    <row r="166" spans="1:17" hidden="1" x14ac:dyDescent="0.35">
      <c r="A166" s="125"/>
      <c r="B166" s="125" t="s">
        <v>42</v>
      </c>
      <c r="C166" s="160">
        <f t="shared" si="15"/>
        <v>0</v>
      </c>
      <c r="D166" s="142">
        <f>+TB!C280</f>
        <v>0</v>
      </c>
      <c r="E166" s="161">
        <v>8295</v>
      </c>
      <c r="F166" s="165"/>
      <c r="G166" s="16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</row>
    <row r="167" spans="1:17" hidden="1" x14ac:dyDescent="0.35">
      <c r="A167" s="125"/>
      <c r="B167" s="125" t="s">
        <v>510</v>
      </c>
      <c r="C167" s="160">
        <f t="shared" si="15"/>
        <v>0</v>
      </c>
      <c r="D167" s="142">
        <f>+TB!C291</f>
        <v>0</v>
      </c>
      <c r="E167" s="161">
        <v>5412</v>
      </c>
      <c r="F167" s="165"/>
      <c r="G167" s="16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</row>
    <row r="168" spans="1:17" hidden="1" x14ac:dyDescent="0.35">
      <c r="A168" s="125"/>
      <c r="B168" s="125" t="s">
        <v>527</v>
      </c>
      <c r="C168" s="160">
        <f t="shared" si="15"/>
        <v>0</v>
      </c>
      <c r="D168" s="142"/>
      <c r="E168" s="161">
        <v>975</v>
      </c>
      <c r="F168" s="165"/>
      <c r="G168" s="16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</row>
    <row r="169" spans="1:17" hidden="1" x14ac:dyDescent="0.35">
      <c r="A169" s="125"/>
      <c r="B169" s="125" t="s">
        <v>526</v>
      </c>
      <c r="C169" s="160">
        <f t="shared" si="15"/>
        <v>0</v>
      </c>
      <c r="D169" s="142"/>
      <c r="E169" s="161">
        <v>1353</v>
      </c>
      <c r="F169" s="165"/>
      <c r="G169" s="16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</row>
    <row r="170" spans="1:17" hidden="1" x14ac:dyDescent="0.35">
      <c r="A170" s="125"/>
      <c r="B170" s="125" t="s">
        <v>43</v>
      </c>
      <c r="C170" s="160">
        <f t="shared" si="15"/>
        <v>0</v>
      </c>
      <c r="D170" s="142">
        <f>+TB!C322</f>
        <v>0</v>
      </c>
      <c r="E170" s="161">
        <v>18000</v>
      </c>
      <c r="F170" s="165"/>
      <c r="G170" s="16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</row>
    <row r="171" spans="1:17" hidden="1" x14ac:dyDescent="0.35">
      <c r="A171" s="125"/>
      <c r="B171" s="125" t="s">
        <v>18</v>
      </c>
      <c r="C171" s="160">
        <f t="shared" si="15"/>
        <v>0</v>
      </c>
      <c r="D171" s="142">
        <f>+TB!C328</f>
        <v>0</v>
      </c>
      <c r="E171" s="161">
        <v>6400</v>
      </c>
      <c r="F171" s="165"/>
      <c r="G171" s="16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</row>
    <row r="172" spans="1:17" hidden="1" x14ac:dyDescent="0.35">
      <c r="A172" s="125"/>
      <c r="B172" s="125" t="s">
        <v>44</v>
      </c>
      <c r="C172" s="160">
        <f t="shared" si="15"/>
        <v>0</v>
      </c>
      <c r="D172" s="142">
        <f>+TB!C334</f>
        <v>0</v>
      </c>
      <c r="E172" s="161">
        <v>5000</v>
      </c>
      <c r="F172" s="165"/>
      <c r="G172" s="16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</row>
    <row r="173" spans="1:17" hidden="1" x14ac:dyDescent="0.35">
      <c r="A173" s="125"/>
      <c r="B173" s="125" t="s">
        <v>45</v>
      </c>
      <c r="C173" s="160">
        <f t="shared" si="15"/>
        <v>0</v>
      </c>
      <c r="D173" s="142">
        <f>+TB!C340</f>
        <v>0</v>
      </c>
      <c r="E173" s="161">
        <v>4500</v>
      </c>
      <c r="F173" s="165"/>
      <c r="G173" s="16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</row>
    <row r="174" spans="1:17" hidden="1" x14ac:dyDescent="0.35">
      <c r="A174" s="125"/>
      <c r="B174" s="125" t="s">
        <v>65</v>
      </c>
      <c r="C174" s="160">
        <f t="shared" si="15"/>
        <v>0</v>
      </c>
      <c r="D174" s="142">
        <f>+TB!C347</f>
        <v>0</v>
      </c>
      <c r="E174" s="161">
        <v>1900</v>
      </c>
      <c r="F174" s="165"/>
      <c r="G174" s="16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</row>
    <row r="175" spans="1:17" hidden="1" x14ac:dyDescent="0.35">
      <c r="A175" s="125"/>
      <c r="B175" s="125" t="s">
        <v>46</v>
      </c>
      <c r="C175" s="160">
        <f t="shared" si="15"/>
        <v>0</v>
      </c>
      <c r="D175" s="142"/>
      <c r="E175" s="161">
        <v>800</v>
      </c>
      <c r="F175" s="165"/>
      <c r="G175" s="16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</row>
    <row r="176" spans="1:17" hidden="1" x14ac:dyDescent="0.35">
      <c r="A176" s="125"/>
      <c r="B176" s="125" t="s">
        <v>95</v>
      </c>
      <c r="C176" s="160">
        <f t="shared" si="15"/>
        <v>0</v>
      </c>
      <c r="D176" s="142"/>
      <c r="E176" s="161">
        <v>550</v>
      </c>
      <c r="F176" s="165"/>
      <c r="G176" s="16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</row>
    <row r="177" spans="1:17" hidden="1" x14ac:dyDescent="0.35">
      <c r="A177" s="125"/>
      <c r="B177" s="125" t="s">
        <v>55</v>
      </c>
      <c r="C177" s="160">
        <f t="shared" si="15"/>
        <v>0</v>
      </c>
      <c r="D177" s="142"/>
      <c r="E177" s="161">
        <v>3800</v>
      </c>
      <c r="F177" s="165"/>
      <c r="G177" s="16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</row>
    <row r="178" spans="1:17" hidden="1" x14ac:dyDescent="0.35">
      <c r="A178" s="125"/>
      <c r="B178" s="125" t="s">
        <v>50</v>
      </c>
      <c r="C178" s="160">
        <f t="shared" si="15"/>
        <v>0</v>
      </c>
      <c r="D178" s="142"/>
      <c r="E178" s="161"/>
      <c r="F178" s="165"/>
      <c r="G178" s="16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</row>
    <row r="179" spans="1:17" hidden="1" x14ac:dyDescent="0.35">
      <c r="A179" s="125"/>
      <c r="B179" s="125" t="s">
        <v>155</v>
      </c>
      <c r="C179" s="160">
        <f t="shared" si="15"/>
        <v>0</v>
      </c>
      <c r="D179" s="142"/>
      <c r="E179" s="161">
        <v>1200</v>
      </c>
      <c r="F179" s="165"/>
      <c r="G179" s="16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</row>
    <row r="180" spans="1:17" hidden="1" x14ac:dyDescent="0.35">
      <c r="A180" s="125"/>
      <c r="B180" s="125" t="s">
        <v>49</v>
      </c>
      <c r="C180" s="160">
        <f t="shared" si="15"/>
        <v>0</v>
      </c>
      <c r="D180" s="142"/>
      <c r="E180" s="161">
        <v>1700</v>
      </c>
      <c r="F180" s="165"/>
      <c r="G180" s="16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</row>
    <row r="181" spans="1:17" hidden="1" x14ac:dyDescent="0.35">
      <c r="A181" s="125"/>
      <c r="B181" s="125" t="s">
        <v>52</v>
      </c>
      <c r="C181" s="160">
        <f t="shared" si="15"/>
        <v>0</v>
      </c>
      <c r="D181" s="142"/>
      <c r="E181" s="161">
        <v>400</v>
      </c>
      <c r="F181" s="165"/>
      <c r="G181" s="16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</row>
    <row r="182" spans="1:17" hidden="1" x14ac:dyDescent="0.35">
      <c r="A182" s="125"/>
      <c r="B182" s="125" t="s">
        <v>185</v>
      </c>
      <c r="C182" s="160">
        <f t="shared" si="15"/>
        <v>0</v>
      </c>
      <c r="D182" s="162"/>
      <c r="E182" s="161">
        <v>400</v>
      </c>
      <c r="F182" s="165"/>
      <c r="G182" s="16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</row>
    <row r="183" spans="1:17" hidden="1" x14ac:dyDescent="0.35">
      <c r="A183" s="125"/>
      <c r="B183" s="125"/>
      <c r="C183" s="140">
        <f>SUM(C162:C182)</f>
        <v>0</v>
      </c>
      <c r="D183" s="140">
        <f t="shared" ref="D183" si="16">SUM(D162:D182)</f>
        <v>0</v>
      </c>
      <c r="E183" s="140">
        <f t="shared" ref="E183" si="17">SUM(E162:E182)</f>
        <v>154878</v>
      </c>
      <c r="F183" s="165"/>
      <c r="G183" s="16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</row>
    <row r="184" spans="1:17" ht="6" hidden="1" customHeight="1" x14ac:dyDescent="0.35">
      <c r="A184" s="125"/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</row>
    <row r="185" spans="1:17" hidden="1" x14ac:dyDescent="0.35">
      <c r="A185" s="185" t="s">
        <v>528</v>
      </c>
      <c r="B185" s="125"/>
      <c r="C185" s="140">
        <f>+C159-C183</f>
        <v>0</v>
      </c>
      <c r="D185" s="140">
        <f t="shared" ref="D185:E185" si="18">+D159-D183</f>
        <v>0</v>
      </c>
      <c r="E185" s="140">
        <f t="shared" si="18"/>
        <v>3044</v>
      </c>
      <c r="F185" s="165"/>
      <c r="G185" s="16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</row>
    <row r="186" spans="1:17" x14ac:dyDescent="0.35">
      <c r="A186" s="125"/>
      <c r="B186" s="125"/>
      <c r="C186" s="165"/>
      <c r="D186" s="165"/>
      <c r="E186" s="165"/>
      <c r="F186" s="165"/>
      <c r="G186" s="16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</row>
    <row r="187" spans="1:17" x14ac:dyDescent="0.35">
      <c r="A187" s="242" t="s">
        <v>537</v>
      </c>
      <c r="B187" s="243"/>
      <c r="C187" s="243"/>
      <c r="D187" s="243"/>
      <c r="E187" s="244"/>
      <c r="F187" s="174"/>
      <c r="G187" s="174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</row>
    <row r="188" spans="1:17" x14ac:dyDescent="0.35">
      <c r="A188" s="125"/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</row>
    <row r="189" spans="1:17" x14ac:dyDescent="0.35">
      <c r="A189" s="125"/>
      <c r="B189" s="125"/>
      <c r="C189" s="171" t="s">
        <v>446</v>
      </c>
      <c r="D189" s="164" t="s">
        <v>529</v>
      </c>
      <c r="E189" s="172" t="s">
        <v>97</v>
      </c>
      <c r="F189" s="174"/>
      <c r="G189" s="174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</row>
    <row r="190" spans="1:17" ht="6" customHeight="1" x14ac:dyDescent="0.35">
      <c r="A190" s="125"/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</row>
    <row r="191" spans="1:17" x14ac:dyDescent="0.35">
      <c r="A191" s="125" t="s">
        <v>538</v>
      </c>
      <c r="B191" s="125"/>
      <c r="C191" s="141">
        <f>+D191-I191</f>
        <v>0</v>
      </c>
      <c r="D191" s="141"/>
      <c r="E191" s="141"/>
      <c r="F191" s="165"/>
      <c r="G191" s="16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</row>
    <row r="192" spans="1:17" x14ac:dyDescent="0.35">
      <c r="A192" s="125" t="s">
        <v>61</v>
      </c>
      <c r="B192" s="125"/>
      <c r="C192" s="160">
        <f>+D192-I192</f>
        <v>0</v>
      </c>
      <c r="D192" s="142">
        <f>-TB!C170</f>
        <v>0</v>
      </c>
      <c r="E192" s="142"/>
      <c r="F192" s="165"/>
      <c r="G192" s="16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</row>
    <row r="193" spans="1:17" x14ac:dyDescent="0.35">
      <c r="A193" s="125" t="s">
        <v>56</v>
      </c>
      <c r="B193" s="125"/>
      <c r="C193" s="160">
        <f>+D193-I193</f>
        <v>0</v>
      </c>
      <c r="D193" s="142">
        <f>-TB!C173</f>
        <v>0</v>
      </c>
      <c r="E193" s="142">
        <v>6600</v>
      </c>
      <c r="F193" s="165"/>
      <c r="G193" s="16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</row>
    <row r="194" spans="1:17" x14ac:dyDescent="0.35">
      <c r="A194" s="125" t="s">
        <v>376</v>
      </c>
      <c r="B194" s="125"/>
      <c r="C194" s="160"/>
      <c r="D194" s="142">
        <f>-TB!C172</f>
        <v>0</v>
      </c>
      <c r="E194" s="142"/>
      <c r="F194" s="165"/>
      <c r="G194" s="16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</row>
    <row r="195" spans="1:17" x14ac:dyDescent="0.35">
      <c r="A195" s="125" t="s">
        <v>34</v>
      </c>
      <c r="B195" s="125"/>
      <c r="C195" s="160">
        <f>+D195-I195</f>
        <v>0.46000000000000441</v>
      </c>
      <c r="D195" s="142">
        <f>-TB!C174-TB!C175-TB!C176-TB!C177</f>
        <v>23.460000000000004</v>
      </c>
      <c r="E195" s="142"/>
      <c r="F195" s="165"/>
      <c r="G195" s="165"/>
      <c r="H195" s="125"/>
      <c r="I195" s="125">
        <v>23</v>
      </c>
      <c r="J195" s="125"/>
      <c r="K195" s="125"/>
      <c r="L195" s="125"/>
      <c r="M195" s="125"/>
      <c r="N195" s="125"/>
      <c r="O195" s="125"/>
      <c r="P195" s="125"/>
      <c r="Q195" s="125"/>
    </row>
    <row r="196" spans="1:17" x14ac:dyDescent="0.35">
      <c r="A196" s="125"/>
      <c r="B196" s="125"/>
      <c r="C196" s="140">
        <f>SUM(C192:C195)</f>
        <v>0.46000000000000441</v>
      </c>
      <c r="D196" s="140">
        <f>SUM(D192:D195)</f>
        <v>23.460000000000004</v>
      </c>
      <c r="E196" s="140">
        <f>SUM(E192:E195)</f>
        <v>6600</v>
      </c>
      <c r="F196" s="165"/>
      <c r="G196" s="16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</row>
    <row r="197" spans="1:17" x14ac:dyDescent="0.35">
      <c r="A197" s="125"/>
      <c r="B197" s="125"/>
      <c r="C197" s="165"/>
      <c r="D197" s="165"/>
      <c r="E197" s="165"/>
      <c r="F197" s="165"/>
      <c r="G197" s="16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</row>
    <row r="198" spans="1:17" x14ac:dyDescent="0.35">
      <c r="A198" s="125"/>
      <c r="B198" s="125"/>
      <c r="C198" s="165"/>
      <c r="D198" s="165"/>
      <c r="E198" s="165"/>
      <c r="F198" s="165"/>
      <c r="G198" s="16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</row>
    <row r="199" spans="1:17" x14ac:dyDescent="0.35">
      <c r="A199" s="242" t="s">
        <v>532</v>
      </c>
      <c r="B199" s="243"/>
      <c r="C199" s="243"/>
      <c r="D199" s="243"/>
      <c r="E199" s="244"/>
      <c r="F199" s="174"/>
      <c r="G199" s="174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</row>
    <row r="200" spans="1:17" x14ac:dyDescent="0.35">
      <c r="A200" s="125"/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</row>
    <row r="201" spans="1:17" x14ac:dyDescent="0.35">
      <c r="A201" s="125"/>
      <c r="B201" s="125"/>
      <c r="C201" s="171" t="s">
        <v>446</v>
      </c>
      <c r="D201" s="164" t="s">
        <v>529</v>
      </c>
      <c r="E201" s="172" t="s">
        <v>97</v>
      </c>
      <c r="F201" s="174"/>
      <c r="G201" s="174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</row>
    <row r="202" spans="1:17" ht="6" customHeight="1" x14ac:dyDescent="0.35">
      <c r="A202" s="125"/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</row>
    <row r="203" spans="1:17" x14ac:dyDescent="0.35">
      <c r="A203" s="125" t="s">
        <v>96</v>
      </c>
      <c r="B203" s="125"/>
      <c r="C203" s="141">
        <f t="shared" ref="C203:C217" si="19">+D203-I203</f>
        <v>-0.10000000000002274</v>
      </c>
      <c r="D203" s="141">
        <f>+TB!C319</f>
        <v>680.9</v>
      </c>
      <c r="E203" s="141">
        <v>1700</v>
      </c>
      <c r="F203" s="165"/>
      <c r="G203" s="165"/>
      <c r="H203" s="125"/>
      <c r="I203" s="125">
        <v>681</v>
      </c>
      <c r="J203" s="125"/>
      <c r="K203" s="125"/>
      <c r="L203" s="125"/>
      <c r="M203" s="125"/>
      <c r="N203" s="125"/>
      <c r="O203" s="125"/>
      <c r="P203" s="125"/>
      <c r="Q203" s="125"/>
    </row>
    <row r="204" spans="1:17" x14ac:dyDescent="0.35">
      <c r="A204" s="125" t="s">
        <v>533</v>
      </c>
      <c r="B204" s="125"/>
      <c r="C204" s="160">
        <f t="shared" si="19"/>
        <v>0</v>
      </c>
      <c r="D204" s="142"/>
      <c r="E204" s="142">
        <v>500</v>
      </c>
      <c r="F204" s="165"/>
      <c r="G204" s="16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</row>
    <row r="205" spans="1:17" x14ac:dyDescent="0.35">
      <c r="A205" s="125" t="s">
        <v>16</v>
      </c>
      <c r="B205" s="125"/>
      <c r="C205" s="160">
        <f t="shared" si="19"/>
        <v>548.61000000000058</v>
      </c>
      <c r="D205" s="142">
        <f>+TB!C345</f>
        <v>11121.61</v>
      </c>
      <c r="E205" s="142">
        <v>40000</v>
      </c>
      <c r="F205" s="165"/>
      <c r="G205" s="165"/>
      <c r="H205" s="125"/>
      <c r="I205" s="125">
        <v>10573</v>
      </c>
      <c r="J205" s="125"/>
      <c r="K205" s="125"/>
      <c r="L205" s="125"/>
      <c r="M205" s="125"/>
      <c r="N205" s="125"/>
      <c r="O205" s="125"/>
      <c r="P205" s="125"/>
      <c r="Q205" s="125"/>
    </row>
    <row r="206" spans="1:17" x14ac:dyDescent="0.35">
      <c r="A206" s="125" t="s">
        <v>65</v>
      </c>
      <c r="B206" s="125"/>
      <c r="C206" s="160">
        <f t="shared" si="19"/>
        <v>200.39</v>
      </c>
      <c r="D206" s="182">
        <f>+TB!C348</f>
        <v>838.39</v>
      </c>
      <c r="E206" s="142">
        <v>3200</v>
      </c>
      <c r="F206" s="165"/>
      <c r="G206" s="165"/>
      <c r="H206" s="125"/>
      <c r="I206" s="125">
        <v>638</v>
      </c>
      <c r="J206" s="125"/>
      <c r="K206" s="125"/>
      <c r="L206" s="125"/>
      <c r="M206" s="125"/>
      <c r="N206" s="125"/>
      <c r="O206" s="125"/>
      <c r="P206" s="125"/>
      <c r="Q206" s="125"/>
    </row>
    <row r="207" spans="1:17" x14ac:dyDescent="0.35">
      <c r="A207" s="125" t="s">
        <v>156</v>
      </c>
      <c r="B207" s="125"/>
      <c r="C207" s="160">
        <f t="shared" si="19"/>
        <v>128.51999999999998</v>
      </c>
      <c r="D207" s="142">
        <f>+TB!C355</f>
        <v>215.51999999999998</v>
      </c>
      <c r="E207" s="142">
        <v>1000</v>
      </c>
      <c r="F207" s="165"/>
      <c r="G207" s="165"/>
      <c r="H207" s="125"/>
      <c r="I207" s="125">
        <v>87</v>
      </c>
      <c r="J207" s="125"/>
      <c r="K207" s="125"/>
      <c r="L207" s="125"/>
      <c r="M207" s="125"/>
      <c r="N207" s="125"/>
      <c r="O207" s="125"/>
      <c r="P207" s="125"/>
      <c r="Q207" s="125"/>
    </row>
    <row r="208" spans="1:17" x14ac:dyDescent="0.35">
      <c r="A208" s="125" t="s">
        <v>534</v>
      </c>
      <c r="B208" s="125"/>
      <c r="C208" s="160">
        <f t="shared" si="19"/>
        <v>0</v>
      </c>
      <c r="D208" s="142">
        <f>+TB!C379</f>
        <v>0</v>
      </c>
      <c r="E208" s="142">
        <v>1000</v>
      </c>
      <c r="F208" s="165"/>
      <c r="G208" s="16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</row>
    <row r="209" spans="1:17" x14ac:dyDescent="0.35">
      <c r="A209" s="125" t="s">
        <v>30</v>
      </c>
      <c r="B209" s="125"/>
      <c r="C209" s="160">
        <f t="shared" si="19"/>
        <v>66.800000000000011</v>
      </c>
      <c r="D209" s="142">
        <f>+TB!C356</f>
        <v>268.8</v>
      </c>
      <c r="E209" s="142">
        <v>800</v>
      </c>
      <c r="F209" s="165"/>
      <c r="G209" s="165"/>
      <c r="H209" s="125"/>
      <c r="I209" s="125">
        <v>202</v>
      </c>
      <c r="J209" s="125"/>
      <c r="K209" s="125"/>
      <c r="L209" s="125"/>
      <c r="M209" s="125"/>
      <c r="N209" s="125"/>
      <c r="O209" s="125"/>
      <c r="P209" s="125"/>
      <c r="Q209" s="125"/>
    </row>
    <row r="210" spans="1:17" x14ac:dyDescent="0.35">
      <c r="A210" s="125" t="s">
        <v>48</v>
      </c>
      <c r="B210" s="125"/>
      <c r="C210" s="160">
        <f t="shared" si="19"/>
        <v>351</v>
      </c>
      <c r="D210" s="142">
        <f>+TB!C358</f>
        <v>1430</v>
      </c>
      <c r="E210" s="142">
        <v>1500</v>
      </c>
      <c r="F210" s="165"/>
      <c r="G210" s="165"/>
      <c r="H210" s="125"/>
      <c r="I210" s="125">
        <v>1079</v>
      </c>
      <c r="J210" s="125"/>
      <c r="K210" s="125"/>
      <c r="L210" s="125"/>
      <c r="M210" s="125"/>
      <c r="N210" s="125"/>
      <c r="O210" s="125"/>
      <c r="P210" s="125"/>
      <c r="Q210" s="125"/>
    </row>
    <row r="211" spans="1:17" x14ac:dyDescent="0.35">
      <c r="A211" s="125" t="s">
        <v>465</v>
      </c>
      <c r="B211" s="125"/>
      <c r="C211" s="160">
        <f t="shared" si="19"/>
        <v>0</v>
      </c>
      <c r="D211" s="142"/>
      <c r="E211" s="142">
        <v>19500</v>
      </c>
      <c r="F211" s="165"/>
      <c r="G211" s="16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</row>
    <row r="212" spans="1:17" x14ac:dyDescent="0.35">
      <c r="A212" s="125" t="s">
        <v>535</v>
      </c>
      <c r="B212" s="125"/>
      <c r="C212" s="160">
        <f t="shared" si="19"/>
        <v>597.19999999999982</v>
      </c>
      <c r="D212" s="142">
        <f>+TB!C276+TB!C288+TB!C299+TB!C312</f>
        <v>2845.2</v>
      </c>
      <c r="E212" s="142">
        <v>10899</v>
      </c>
      <c r="F212" s="165"/>
      <c r="G212" s="165"/>
      <c r="H212" s="125"/>
      <c r="I212" s="125">
        <v>2248</v>
      </c>
      <c r="J212" s="125"/>
      <c r="K212" s="125"/>
      <c r="L212" s="125"/>
      <c r="M212" s="125"/>
      <c r="N212" s="125"/>
      <c r="O212" s="125"/>
      <c r="P212" s="125"/>
      <c r="Q212" s="125"/>
    </row>
    <row r="213" spans="1:17" x14ac:dyDescent="0.35">
      <c r="A213" s="125" t="s">
        <v>536</v>
      </c>
      <c r="B213" s="125"/>
      <c r="C213" s="160">
        <f t="shared" si="19"/>
        <v>213</v>
      </c>
      <c r="D213" s="142">
        <f>+TB!C366</f>
        <v>852</v>
      </c>
      <c r="E213" s="142">
        <v>2600</v>
      </c>
      <c r="F213" s="165"/>
      <c r="G213" s="165"/>
      <c r="H213" s="125"/>
      <c r="I213" s="125">
        <v>639</v>
      </c>
      <c r="J213" s="125"/>
      <c r="K213" s="125"/>
      <c r="L213" s="125"/>
      <c r="M213" s="125"/>
      <c r="N213" s="125"/>
      <c r="O213" s="125"/>
      <c r="P213" s="125"/>
      <c r="Q213" s="125"/>
    </row>
    <row r="214" spans="1:17" x14ac:dyDescent="0.35">
      <c r="A214" s="125" t="s">
        <v>2</v>
      </c>
      <c r="B214" s="125"/>
      <c r="C214" s="160">
        <f t="shared" si="19"/>
        <v>385.1099999999999</v>
      </c>
      <c r="D214" s="142">
        <f>+TB!C360</f>
        <v>1339.11</v>
      </c>
      <c r="E214" s="142">
        <v>4000</v>
      </c>
      <c r="F214" s="165"/>
      <c r="G214" s="165"/>
      <c r="H214" s="125"/>
      <c r="I214" s="125">
        <v>954</v>
      </c>
      <c r="J214" s="125"/>
      <c r="K214" s="125"/>
      <c r="L214" s="125"/>
      <c r="M214" s="125"/>
      <c r="N214" s="125"/>
      <c r="O214" s="125"/>
      <c r="P214" s="125"/>
      <c r="Q214" s="125"/>
    </row>
    <row r="215" spans="1:17" x14ac:dyDescent="0.35">
      <c r="A215" s="125" t="s">
        <v>1</v>
      </c>
      <c r="B215" s="125"/>
      <c r="C215" s="160">
        <f t="shared" si="19"/>
        <v>-3.0000000000001137E-2</v>
      </c>
      <c r="D215" s="142">
        <f>+TB!C361</f>
        <v>207.97</v>
      </c>
      <c r="E215" s="142">
        <v>700</v>
      </c>
      <c r="F215" s="165"/>
      <c r="G215" s="165"/>
      <c r="H215" s="125"/>
      <c r="I215" s="125">
        <v>208</v>
      </c>
      <c r="J215" s="125"/>
      <c r="K215" s="125"/>
      <c r="L215" s="125"/>
      <c r="M215" s="125"/>
      <c r="N215" s="125"/>
      <c r="O215" s="125"/>
      <c r="P215" s="125"/>
      <c r="Q215" s="125"/>
    </row>
    <row r="216" spans="1:17" x14ac:dyDescent="0.35">
      <c r="A216" s="125" t="s">
        <v>5</v>
      </c>
      <c r="B216" s="125"/>
      <c r="C216" s="160">
        <f t="shared" si="19"/>
        <v>-0.26999999999999602</v>
      </c>
      <c r="D216" s="142">
        <f>+TB!C362</f>
        <v>95.73</v>
      </c>
      <c r="E216" s="142">
        <v>600</v>
      </c>
      <c r="F216" s="165"/>
      <c r="G216" s="165"/>
      <c r="H216" s="125"/>
      <c r="I216" s="125">
        <v>96</v>
      </c>
      <c r="J216" s="125"/>
      <c r="K216" s="125"/>
      <c r="L216" s="125"/>
      <c r="M216" s="125"/>
      <c r="N216" s="125"/>
      <c r="O216" s="125"/>
      <c r="P216" s="125"/>
      <c r="Q216" s="125"/>
    </row>
    <row r="217" spans="1:17" x14ac:dyDescent="0.35">
      <c r="A217" s="125" t="s">
        <v>34</v>
      </c>
      <c r="B217" s="125"/>
      <c r="C217" s="160">
        <f t="shared" si="19"/>
        <v>70.080000000000041</v>
      </c>
      <c r="D217" s="142">
        <f>+TB!C370</f>
        <v>549.08000000000004</v>
      </c>
      <c r="E217" s="142">
        <v>2000</v>
      </c>
      <c r="F217" s="165"/>
      <c r="G217" s="165"/>
      <c r="H217" s="125"/>
      <c r="I217" s="125">
        <v>479</v>
      </c>
      <c r="J217" s="125"/>
      <c r="K217" s="125"/>
      <c r="L217" s="125"/>
      <c r="M217" s="125"/>
      <c r="N217" s="125"/>
      <c r="O217" s="125"/>
      <c r="P217" s="125"/>
      <c r="Q217" s="125"/>
    </row>
    <row r="218" spans="1:17" x14ac:dyDescent="0.35">
      <c r="A218" s="125"/>
      <c r="B218" s="125"/>
      <c r="C218" s="140">
        <f>SUM(C203:C217)</f>
        <v>2560.3099999999995</v>
      </c>
      <c r="D218" s="140">
        <f t="shared" ref="D218:E218" si="20">SUM(D203:D217)</f>
        <v>20444.310000000001</v>
      </c>
      <c r="E218" s="140">
        <f t="shared" si="20"/>
        <v>89999</v>
      </c>
      <c r="F218" s="165"/>
      <c r="G218" s="16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</row>
    <row r="219" spans="1:17" x14ac:dyDescent="0.35">
      <c r="A219" s="125"/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</row>
    <row r="220" spans="1:17" x14ac:dyDescent="0.35">
      <c r="A220" s="245" t="s">
        <v>539</v>
      </c>
      <c r="B220" s="246"/>
      <c r="C220" s="246"/>
      <c r="D220" s="246"/>
      <c r="E220" s="247"/>
      <c r="F220" s="231"/>
      <c r="G220" s="231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</row>
    <row r="221" spans="1:17" x14ac:dyDescent="0.35">
      <c r="A221" s="125"/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</row>
    <row r="222" spans="1:17" x14ac:dyDescent="0.35">
      <c r="A222" s="125"/>
      <c r="B222" s="125"/>
      <c r="C222" s="171" t="s">
        <v>446</v>
      </c>
      <c r="D222" s="164" t="s">
        <v>529</v>
      </c>
      <c r="E222" s="172" t="s">
        <v>97</v>
      </c>
      <c r="F222" s="174"/>
      <c r="G222" s="174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</row>
    <row r="223" spans="1:17" ht="6" customHeight="1" x14ac:dyDescent="0.35">
      <c r="A223" s="125"/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</row>
    <row r="224" spans="1:17" x14ac:dyDescent="0.35">
      <c r="A224" s="125" t="s">
        <v>540</v>
      </c>
      <c r="B224" s="125"/>
      <c r="C224" s="141">
        <f>+C145</f>
        <v>27663.112000000008</v>
      </c>
      <c r="D224" s="141">
        <f t="shared" ref="D224:E224" si="21">+D145</f>
        <v>83545.111999999994</v>
      </c>
      <c r="E224" s="141">
        <f t="shared" si="21"/>
        <v>129486</v>
      </c>
      <c r="F224" s="165"/>
      <c r="G224" s="16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</row>
    <row r="225" spans="1:17" x14ac:dyDescent="0.35">
      <c r="A225" s="125" t="s">
        <v>541</v>
      </c>
      <c r="B225" s="125"/>
      <c r="C225" s="142">
        <f>+C185</f>
        <v>0</v>
      </c>
      <c r="D225" s="142">
        <f t="shared" ref="D225:E225" si="22">+D185</f>
        <v>0</v>
      </c>
      <c r="E225" s="142">
        <f t="shared" si="22"/>
        <v>3044</v>
      </c>
      <c r="F225" s="165"/>
      <c r="G225" s="16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</row>
    <row r="226" spans="1:17" x14ac:dyDescent="0.35">
      <c r="A226" s="125" t="s">
        <v>542</v>
      </c>
      <c r="B226" s="125"/>
      <c r="C226" s="162">
        <f>+C196</f>
        <v>0.46000000000000441</v>
      </c>
      <c r="D226" s="162">
        <f t="shared" ref="D226:E226" si="23">+D196</f>
        <v>23.460000000000004</v>
      </c>
      <c r="E226" s="162">
        <f t="shared" si="23"/>
        <v>6600</v>
      </c>
      <c r="F226" s="165"/>
      <c r="G226" s="16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</row>
    <row r="227" spans="1:17" x14ac:dyDescent="0.35">
      <c r="A227" s="125"/>
      <c r="B227" s="125"/>
      <c r="C227" s="141">
        <f>SUM(C224:C226)</f>
        <v>27663.572000000007</v>
      </c>
      <c r="D227" s="141">
        <f t="shared" ref="D227:E227" si="24">SUM(D224:D226)</f>
        <v>83568.572</v>
      </c>
      <c r="E227" s="141">
        <f t="shared" si="24"/>
        <v>139130</v>
      </c>
      <c r="F227" s="165"/>
      <c r="G227" s="16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</row>
    <row r="228" spans="1:17" x14ac:dyDescent="0.35">
      <c r="A228" s="125" t="s">
        <v>543</v>
      </c>
      <c r="B228" s="125"/>
      <c r="C228" s="162">
        <f>+C218</f>
        <v>2560.3099999999995</v>
      </c>
      <c r="D228" s="162">
        <f t="shared" ref="D228:E228" si="25">+D218</f>
        <v>20444.310000000001</v>
      </c>
      <c r="E228" s="162">
        <f t="shared" si="25"/>
        <v>89999</v>
      </c>
      <c r="F228" s="165"/>
      <c r="G228" s="16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</row>
    <row r="229" spans="1:17" x14ac:dyDescent="0.35">
      <c r="A229" s="125" t="s">
        <v>544</v>
      </c>
      <c r="B229" s="125"/>
      <c r="C229" s="162">
        <f>+C227-C228</f>
        <v>25103.26200000001</v>
      </c>
      <c r="D229" s="162">
        <f t="shared" ref="D229:E229" si="26">+D227-D228</f>
        <v>63124.262000000002</v>
      </c>
      <c r="E229" s="162">
        <f t="shared" si="26"/>
        <v>49131</v>
      </c>
      <c r="F229" s="165"/>
      <c r="G229" s="16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</row>
    <row r="230" spans="1:17" x14ac:dyDescent="0.35">
      <c r="A230" s="125"/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</row>
    <row r="231" spans="1:17" x14ac:dyDescent="0.35">
      <c r="A231" s="242" t="s">
        <v>384</v>
      </c>
      <c r="B231" s="243"/>
      <c r="C231" s="243"/>
      <c r="D231" s="243"/>
      <c r="E231" s="244"/>
      <c r="F231" s="174"/>
      <c r="G231" s="174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</row>
    <row r="232" spans="1:17" x14ac:dyDescent="0.35">
      <c r="A232" s="174"/>
      <c r="B232" s="174"/>
      <c r="C232" s="174"/>
      <c r="D232" s="174"/>
      <c r="E232" s="174"/>
      <c r="F232" s="174"/>
      <c r="G232" s="174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</row>
    <row r="233" spans="1:17" x14ac:dyDescent="0.35">
      <c r="A233" s="174"/>
      <c r="B233" s="174"/>
      <c r="C233" s="171" t="s">
        <v>446</v>
      </c>
      <c r="D233" s="164" t="s">
        <v>529</v>
      </c>
      <c r="E233" s="172" t="s">
        <v>97</v>
      </c>
      <c r="F233" s="174"/>
      <c r="G233" s="174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</row>
    <row r="234" spans="1:17" ht="6" customHeight="1" x14ac:dyDescent="0.35">
      <c r="A234" s="125"/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</row>
    <row r="235" spans="1:17" x14ac:dyDescent="0.35">
      <c r="A235" s="175" t="s">
        <v>57</v>
      </c>
      <c r="B235" s="173"/>
      <c r="C235" s="203"/>
      <c r="D235" s="141"/>
      <c r="E235" s="159"/>
      <c r="F235" s="165"/>
      <c r="G235" s="16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</row>
    <row r="236" spans="1:17" x14ac:dyDescent="0.35">
      <c r="A236" s="173"/>
      <c r="B236" s="173" t="s">
        <v>100</v>
      </c>
      <c r="C236" s="204">
        <f>+D236-I236</f>
        <v>166.73000000000002</v>
      </c>
      <c r="D236" s="142">
        <f>-TB!C182</f>
        <v>738.73</v>
      </c>
      <c r="E236" s="161"/>
      <c r="F236" s="165"/>
      <c r="G236" s="165"/>
      <c r="H236" s="125"/>
      <c r="I236" s="125">
        <v>572</v>
      </c>
      <c r="J236" s="125"/>
      <c r="K236" s="125"/>
      <c r="L236" s="125"/>
      <c r="M236" s="125"/>
      <c r="N236" s="125"/>
      <c r="O236" s="125"/>
      <c r="P236" s="125"/>
      <c r="Q236" s="125"/>
    </row>
    <row r="237" spans="1:17" x14ac:dyDescent="0.35">
      <c r="A237" s="173"/>
      <c r="B237" s="173" t="s">
        <v>18</v>
      </c>
      <c r="C237" s="204">
        <f>+D237-I237</f>
        <v>0</v>
      </c>
      <c r="D237" s="142"/>
      <c r="E237" s="161"/>
      <c r="F237" s="165"/>
      <c r="G237" s="16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</row>
    <row r="238" spans="1:17" x14ac:dyDescent="0.35">
      <c r="A238" s="173"/>
      <c r="B238" s="173" t="s">
        <v>162</v>
      </c>
      <c r="C238" s="204">
        <f>+D238-I238</f>
        <v>0</v>
      </c>
      <c r="D238" s="160"/>
      <c r="E238" s="142"/>
      <c r="F238" s="165"/>
      <c r="G238" s="16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</row>
    <row r="239" spans="1:17" x14ac:dyDescent="0.35">
      <c r="A239" s="173"/>
      <c r="B239" s="173"/>
      <c r="C239" s="135">
        <f>+C238+C236</f>
        <v>166.73000000000002</v>
      </c>
      <c r="D239" s="135">
        <f>+D238+D236</f>
        <v>738.73</v>
      </c>
      <c r="E239" s="135">
        <f>+E238+E236</f>
        <v>0</v>
      </c>
      <c r="F239" s="176"/>
      <c r="G239" s="176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</row>
    <row r="240" spans="1:17" x14ac:dyDescent="0.35">
      <c r="A240" s="173"/>
      <c r="B240" s="173"/>
      <c r="C240" s="173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</row>
    <row r="241" spans="1:17" x14ac:dyDescent="0.35">
      <c r="A241" s="175" t="s">
        <v>58</v>
      </c>
      <c r="B241" s="173"/>
      <c r="C241" s="173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</row>
    <row r="242" spans="1:17" x14ac:dyDescent="0.35">
      <c r="A242" s="173"/>
      <c r="B242" s="173" t="s">
        <v>18</v>
      </c>
      <c r="C242" s="205">
        <f>+D242-I242</f>
        <v>3.51</v>
      </c>
      <c r="D242" s="159">
        <f>+TB!C263</f>
        <v>8.51</v>
      </c>
      <c r="E242" s="159"/>
      <c r="F242" s="165"/>
      <c r="G242" s="165"/>
      <c r="H242" s="125"/>
      <c r="I242" s="125">
        <v>5</v>
      </c>
      <c r="J242" s="125"/>
      <c r="K242" s="125"/>
      <c r="L242" s="125"/>
      <c r="M242" s="125"/>
      <c r="N242" s="125"/>
      <c r="O242" s="125"/>
      <c r="P242" s="125"/>
      <c r="Q242" s="125"/>
    </row>
    <row r="243" spans="1:17" x14ac:dyDescent="0.35">
      <c r="A243" s="173"/>
      <c r="B243" s="173" t="s">
        <v>162</v>
      </c>
      <c r="C243" s="206">
        <f>+D243-I243</f>
        <v>208.32</v>
      </c>
      <c r="D243" s="161">
        <f>+TB!C264</f>
        <v>208.32</v>
      </c>
      <c r="E243" s="161"/>
      <c r="F243" s="165"/>
      <c r="G243" s="16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</row>
    <row r="244" spans="1:17" x14ac:dyDescent="0.35">
      <c r="A244" s="173"/>
      <c r="B244" s="173" t="s">
        <v>16</v>
      </c>
      <c r="C244" s="206">
        <f>+D244-I244</f>
        <v>126.28999999999999</v>
      </c>
      <c r="D244" s="161">
        <f>+TB!C265</f>
        <v>142.29</v>
      </c>
      <c r="E244" s="161"/>
      <c r="F244" s="165"/>
      <c r="G244" s="165"/>
      <c r="H244" s="125"/>
      <c r="I244" s="125">
        <v>16</v>
      </c>
      <c r="J244" s="125"/>
      <c r="K244" s="125"/>
      <c r="L244" s="125"/>
      <c r="M244" s="125"/>
      <c r="N244" s="125"/>
      <c r="O244" s="125"/>
      <c r="P244" s="125"/>
      <c r="Q244" s="125"/>
    </row>
    <row r="245" spans="1:17" x14ac:dyDescent="0.35">
      <c r="A245" s="173"/>
      <c r="B245" s="173" t="s">
        <v>34</v>
      </c>
      <c r="C245" s="207">
        <f>+D245-I245</f>
        <v>0</v>
      </c>
      <c r="D245" s="163"/>
      <c r="E245" s="163"/>
      <c r="F245" s="165"/>
      <c r="G245" s="16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</row>
    <row r="246" spans="1:17" x14ac:dyDescent="0.35">
      <c r="A246" s="173"/>
      <c r="B246" s="173"/>
      <c r="C246" s="207">
        <f>SUM(C242:C245)</f>
        <v>338.12</v>
      </c>
      <c r="D246" s="207">
        <f t="shared" ref="D246" si="27">SUM(D242:D245)</f>
        <v>359.12</v>
      </c>
      <c r="E246" s="135">
        <f t="shared" ref="E246" si="28">SUM(E242:E245)</f>
        <v>0</v>
      </c>
      <c r="F246" s="176"/>
      <c r="G246" s="176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</row>
    <row r="247" spans="1:17" x14ac:dyDescent="0.35">
      <c r="A247" s="173"/>
      <c r="B247" s="173"/>
      <c r="C247" s="173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</row>
    <row r="248" spans="1:17" x14ac:dyDescent="0.35">
      <c r="A248" s="175" t="s">
        <v>99</v>
      </c>
      <c r="B248" s="173"/>
      <c r="C248" s="135">
        <f>+C239-C246</f>
        <v>-171.39</v>
      </c>
      <c r="D248" s="135">
        <f t="shared" ref="D248:E248" si="29">+D239-D246</f>
        <v>379.61</v>
      </c>
      <c r="E248" s="135">
        <f t="shared" si="29"/>
        <v>0</v>
      </c>
      <c r="F248" s="176"/>
      <c r="G248" s="176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</row>
    <row r="249" spans="1:17" x14ac:dyDescent="0.35">
      <c r="A249" s="125"/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</row>
    <row r="250" spans="1:17" x14ac:dyDescent="0.35">
      <c r="A250" s="242" t="s">
        <v>102</v>
      </c>
      <c r="B250" s="243"/>
      <c r="C250" s="243"/>
      <c r="D250" s="243"/>
      <c r="E250" s="244"/>
      <c r="F250" s="174"/>
      <c r="G250" s="174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</row>
    <row r="251" spans="1:17" x14ac:dyDescent="0.35">
      <c r="A251" s="125"/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</row>
    <row r="252" spans="1:17" x14ac:dyDescent="0.35">
      <c r="A252" s="125"/>
      <c r="B252" s="125"/>
      <c r="C252" s="171" t="s">
        <v>446</v>
      </c>
      <c r="D252" s="164" t="s">
        <v>529</v>
      </c>
      <c r="E252" s="172" t="s">
        <v>97</v>
      </c>
      <c r="F252" s="174"/>
      <c r="G252" s="174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</row>
    <row r="253" spans="1:17" ht="6" customHeight="1" x14ac:dyDescent="0.35">
      <c r="A253" s="125"/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</row>
    <row r="254" spans="1:17" x14ac:dyDescent="0.35">
      <c r="A254" s="175" t="s">
        <v>57</v>
      </c>
      <c r="B254" s="176"/>
      <c r="C254" s="205"/>
      <c r="D254" s="159"/>
      <c r="E254" s="159"/>
      <c r="F254" s="165"/>
      <c r="G254" s="16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</row>
    <row r="255" spans="1:17" x14ac:dyDescent="0.35">
      <c r="A255" s="173"/>
      <c r="B255" s="173" t="s">
        <v>66</v>
      </c>
      <c r="C255" s="206">
        <f>+D255-I255</f>
        <v>-0.25</v>
      </c>
      <c r="D255" s="161">
        <f>-TB!C178</f>
        <v>689.75</v>
      </c>
      <c r="E255" s="161"/>
      <c r="F255" s="165"/>
      <c r="G255" s="165"/>
      <c r="H255" s="125"/>
      <c r="I255" s="125">
        <v>690</v>
      </c>
      <c r="J255" s="125"/>
      <c r="K255" s="125"/>
      <c r="L255" s="125"/>
      <c r="M255" s="125"/>
      <c r="N255" s="125"/>
      <c r="O255" s="125"/>
      <c r="P255" s="125"/>
      <c r="Q255" s="125"/>
    </row>
    <row r="256" spans="1:17" x14ac:dyDescent="0.35">
      <c r="A256" s="173"/>
      <c r="B256" s="173" t="s">
        <v>67</v>
      </c>
      <c r="C256" s="206">
        <f>+D256-I256</f>
        <v>-0.5</v>
      </c>
      <c r="D256" s="161">
        <f>-TB!C179</f>
        <v>774.5</v>
      </c>
      <c r="E256" s="161"/>
      <c r="F256" s="165"/>
      <c r="G256" s="165"/>
      <c r="H256" s="125"/>
      <c r="I256" s="125">
        <v>775</v>
      </c>
      <c r="J256" s="125"/>
      <c r="K256" s="125"/>
      <c r="L256" s="125"/>
      <c r="M256" s="125"/>
      <c r="N256" s="125"/>
      <c r="O256" s="125"/>
      <c r="P256" s="125"/>
      <c r="Q256" s="125"/>
    </row>
    <row r="257" spans="1:31" x14ac:dyDescent="0.35">
      <c r="A257" s="173"/>
      <c r="B257" s="173" t="s">
        <v>91</v>
      </c>
      <c r="C257" s="207">
        <f>+D257-I257</f>
        <v>0</v>
      </c>
      <c r="D257" s="163"/>
      <c r="E257" s="163"/>
      <c r="F257" s="165"/>
      <c r="G257" s="16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</row>
    <row r="258" spans="1:31" x14ac:dyDescent="0.35">
      <c r="A258" s="173"/>
      <c r="B258" s="173"/>
      <c r="C258" s="207">
        <f>SUM(C255:C257)</f>
        <v>-0.75</v>
      </c>
      <c r="D258" s="135">
        <f>SUM(D255:D257)</f>
        <v>1464.25</v>
      </c>
      <c r="E258" s="135">
        <f>SUM(E255:E257)</f>
        <v>0</v>
      </c>
      <c r="F258" s="176"/>
      <c r="G258" s="176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</row>
    <row r="259" spans="1:31" x14ac:dyDescent="0.35">
      <c r="A259" s="173"/>
      <c r="B259" s="173"/>
      <c r="C259" s="173"/>
      <c r="D259" s="173"/>
      <c r="E259" s="173"/>
      <c r="F259" s="173"/>
      <c r="G259" s="173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</row>
    <row r="260" spans="1:31" x14ac:dyDescent="0.35">
      <c r="A260" s="175" t="s">
        <v>58</v>
      </c>
      <c r="B260" s="173"/>
      <c r="C260" s="173"/>
      <c r="D260" s="173"/>
      <c r="E260" s="173"/>
      <c r="F260" s="173"/>
      <c r="G260" s="173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</row>
    <row r="261" spans="1:31" x14ac:dyDescent="0.35">
      <c r="A261" s="173"/>
      <c r="B261" s="173" t="s">
        <v>69</v>
      </c>
      <c r="C261" s="205">
        <f>+D261-I261</f>
        <v>0</v>
      </c>
      <c r="D261" s="208">
        <f>+TB!C384</f>
        <v>400</v>
      </c>
      <c r="E261" s="208"/>
      <c r="F261" s="176"/>
      <c r="G261" s="176"/>
      <c r="H261" s="125"/>
      <c r="I261" s="125">
        <v>400</v>
      </c>
      <c r="J261" s="125"/>
      <c r="K261" s="125"/>
      <c r="L261" s="125"/>
      <c r="M261" s="125"/>
      <c r="N261" s="125"/>
      <c r="O261" s="125"/>
      <c r="P261" s="125"/>
      <c r="Q261" s="125"/>
    </row>
    <row r="262" spans="1:31" x14ac:dyDescent="0.35">
      <c r="A262" s="173"/>
      <c r="B262" s="173" t="s">
        <v>17</v>
      </c>
      <c r="C262" s="206">
        <f>+D262-I262</f>
        <v>275</v>
      </c>
      <c r="D262" s="209">
        <f>+TB!C385</f>
        <v>275</v>
      </c>
      <c r="E262" s="209"/>
      <c r="F262" s="176"/>
      <c r="G262" s="176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</row>
    <row r="263" spans="1:31" x14ac:dyDescent="0.35">
      <c r="A263" s="173"/>
      <c r="B263" s="173" t="s">
        <v>11</v>
      </c>
      <c r="C263" s="206">
        <f>+D263-I263</f>
        <v>75</v>
      </c>
      <c r="D263" s="209">
        <f>+TB!C386</f>
        <v>75</v>
      </c>
      <c r="E263" s="209"/>
      <c r="F263" s="176"/>
      <c r="G263" s="176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</row>
    <row r="264" spans="1:31" x14ac:dyDescent="0.35">
      <c r="A264" s="173"/>
      <c r="B264" s="173" t="s">
        <v>70</v>
      </c>
      <c r="C264" s="206">
        <f>+D264-I264</f>
        <v>25.879999999999995</v>
      </c>
      <c r="D264" s="209">
        <f>+TB!C380+TB!C381+TB!C382+TB!C383</f>
        <v>103.88</v>
      </c>
      <c r="E264" s="209"/>
      <c r="F264" s="176"/>
      <c r="G264" s="176"/>
      <c r="H264" s="125"/>
      <c r="I264" s="125">
        <v>78</v>
      </c>
      <c r="J264" s="125"/>
      <c r="K264" s="125"/>
      <c r="L264" s="125"/>
      <c r="M264" s="125"/>
      <c r="N264" s="125"/>
      <c r="O264" s="125"/>
      <c r="P264" s="125"/>
      <c r="Q264" s="125"/>
    </row>
    <row r="265" spans="1:31" x14ac:dyDescent="0.35">
      <c r="A265" s="173"/>
      <c r="B265" s="173" t="s">
        <v>34</v>
      </c>
      <c r="C265" s="207">
        <f>+D265-I265</f>
        <v>0</v>
      </c>
      <c r="D265" s="210"/>
      <c r="E265" s="209"/>
      <c r="F265" s="176"/>
      <c r="G265" s="176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</row>
    <row r="266" spans="1:31" x14ac:dyDescent="0.35">
      <c r="A266" s="173"/>
      <c r="B266" s="173"/>
      <c r="C266" s="207">
        <f>SUM(C261:C265)</f>
        <v>375.88</v>
      </c>
      <c r="D266" s="135">
        <f t="shared" ref="D266:E266" si="30">SUM(D261:D265)</f>
        <v>853.88</v>
      </c>
      <c r="E266" s="135">
        <f t="shared" si="30"/>
        <v>0</v>
      </c>
      <c r="F266" s="176"/>
      <c r="G266" s="176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</row>
    <row r="267" spans="1:31" x14ac:dyDescent="0.35">
      <c r="A267" s="173"/>
      <c r="B267" s="173"/>
      <c r="C267" s="173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</row>
    <row r="268" spans="1:31" x14ac:dyDescent="0.35">
      <c r="A268" s="175" t="s">
        <v>99</v>
      </c>
      <c r="B268" s="173"/>
      <c r="C268" s="135">
        <f>+C258-C266</f>
        <v>-376.63</v>
      </c>
      <c r="D268" s="135">
        <f t="shared" ref="D268:E268" si="31">+D258-D266</f>
        <v>610.37</v>
      </c>
      <c r="E268" s="135">
        <f t="shared" si="31"/>
        <v>0</v>
      </c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</row>
    <row r="269" spans="1:31" x14ac:dyDescent="0.35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</row>
    <row r="270" spans="1:31" x14ac:dyDescent="0.35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</row>
    <row r="271" spans="1:31" x14ac:dyDescent="0.35">
      <c r="A271" s="236" t="s">
        <v>615</v>
      </c>
      <c r="B271" s="237"/>
      <c r="C271" s="237"/>
      <c r="D271" s="237"/>
      <c r="E271" s="237"/>
      <c r="F271" s="237"/>
      <c r="G271" s="238"/>
      <c r="H271" s="166"/>
      <c r="I271" s="166"/>
      <c r="J271" s="166"/>
      <c r="K271" s="166"/>
      <c r="L271" s="166"/>
      <c r="M271" s="166"/>
      <c r="N271" s="166"/>
      <c r="O271" s="166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  <c r="AA271" s="157"/>
      <c r="AB271" s="157"/>
      <c r="AC271" s="157"/>
      <c r="AD271" s="157"/>
      <c r="AE271" s="157"/>
    </row>
    <row r="272" spans="1:31" x14ac:dyDescent="0.35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</row>
    <row r="273" spans="1:30" x14ac:dyDescent="0.35">
      <c r="A273" s="8" t="s">
        <v>171</v>
      </c>
      <c r="B273" s="8"/>
      <c r="C273" s="8"/>
      <c r="D273" s="10"/>
      <c r="E273" s="10"/>
      <c r="F273" s="10"/>
      <c r="G273" s="10"/>
      <c r="H273" s="166"/>
      <c r="I273" s="166"/>
      <c r="J273" s="166"/>
      <c r="K273" s="166"/>
      <c r="L273" s="166"/>
      <c r="M273" s="166"/>
      <c r="N273" s="166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  <c r="AA273" s="157"/>
      <c r="AB273" s="157"/>
      <c r="AC273" s="157"/>
      <c r="AD273" s="157"/>
    </row>
    <row r="274" spans="1:30" x14ac:dyDescent="0.35">
      <c r="A274" s="8"/>
      <c r="B274" s="8" t="s">
        <v>174</v>
      </c>
      <c r="C274" s="8"/>
      <c r="D274" s="8"/>
      <c r="E274" s="10"/>
      <c r="F274" s="10"/>
      <c r="G274" s="9">
        <f>+TB!C4</f>
        <v>206474.95</v>
      </c>
      <c r="H274" s="178"/>
      <c r="I274" s="166"/>
      <c r="J274" s="166"/>
      <c r="K274" s="166"/>
      <c r="L274" s="166"/>
      <c r="M274" s="166"/>
      <c r="N274" s="166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  <c r="AA274" s="157"/>
      <c r="AB274" s="157"/>
      <c r="AC274" s="157"/>
      <c r="AD274" s="157"/>
    </row>
    <row r="275" spans="1:30" x14ac:dyDescent="0.35">
      <c r="A275" s="8"/>
      <c r="B275" s="8" t="s">
        <v>443</v>
      </c>
      <c r="C275" s="8"/>
      <c r="D275" s="8"/>
      <c r="E275" s="10"/>
      <c r="F275" s="10"/>
      <c r="G275" s="11">
        <f>+TB!C5</f>
        <v>-26645.64</v>
      </c>
      <c r="H275" s="178"/>
      <c r="I275" s="166"/>
      <c r="J275" s="166"/>
      <c r="K275" s="166"/>
      <c r="L275" s="166"/>
      <c r="M275" s="166"/>
      <c r="N275" s="166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</row>
    <row r="276" spans="1:30" x14ac:dyDescent="0.35">
      <c r="A276" s="8"/>
      <c r="B276" s="8" t="s">
        <v>434</v>
      </c>
      <c r="C276" s="8"/>
      <c r="D276" s="8"/>
      <c r="E276" s="10"/>
      <c r="F276" s="10"/>
      <c r="G276" s="12">
        <f>+TB!C6</f>
        <v>-30539.95</v>
      </c>
      <c r="H276" s="178"/>
      <c r="I276" s="166"/>
      <c r="J276" s="166"/>
      <c r="K276" s="166"/>
      <c r="L276" s="166"/>
      <c r="M276" s="166"/>
      <c r="N276" s="166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</row>
    <row r="277" spans="1:30" x14ac:dyDescent="0.35">
      <c r="A277" s="8"/>
      <c r="B277" s="8"/>
      <c r="C277" s="8"/>
      <c r="D277" s="8"/>
      <c r="E277" s="10"/>
      <c r="F277" s="10"/>
      <c r="G277" s="11">
        <f>SUM(G274:G276)</f>
        <v>149289.35999999999</v>
      </c>
      <c r="H277" s="178"/>
      <c r="I277" s="166"/>
      <c r="J277" s="166"/>
      <c r="K277" s="166"/>
      <c r="L277" s="166"/>
      <c r="M277" s="166"/>
      <c r="N277" s="166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</row>
    <row r="278" spans="1:30" x14ac:dyDescent="0.35">
      <c r="A278" s="8"/>
      <c r="B278" s="8" t="s">
        <v>76</v>
      </c>
      <c r="C278" s="8"/>
      <c r="D278" s="8"/>
      <c r="E278" s="10"/>
      <c r="F278" s="10"/>
      <c r="G278" s="11">
        <f>+TB!C22+TB!C23+TB!C24+TB!C25</f>
        <v>6623.2719999999999</v>
      </c>
      <c r="H278" s="178"/>
      <c r="I278" s="166"/>
      <c r="J278" s="166"/>
      <c r="K278" s="166"/>
      <c r="L278" s="166"/>
      <c r="M278" s="166"/>
      <c r="N278" s="166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</row>
    <row r="279" spans="1:30" x14ac:dyDescent="0.35">
      <c r="A279" s="8"/>
      <c r="B279" s="8" t="s">
        <v>73</v>
      </c>
      <c r="C279" s="8"/>
      <c r="D279" s="8"/>
      <c r="E279" s="10"/>
      <c r="F279" s="17"/>
      <c r="G279" s="17">
        <f>+TB!K390</f>
        <v>4003.98</v>
      </c>
      <c r="H279" s="178"/>
      <c r="I279" s="166"/>
      <c r="J279" s="166"/>
      <c r="K279" s="166"/>
      <c r="L279" s="166"/>
      <c r="M279" s="166"/>
      <c r="N279" s="166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</row>
    <row r="280" spans="1:30" x14ac:dyDescent="0.35">
      <c r="A280" s="8"/>
      <c r="B280" s="8" t="s">
        <v>74</v>
      </c>
      <c r="C280" s="8"/>
      <c r="D280" s="8"/>
      <c r="E280" s="10"/>
      <c r="F280" s="17"/>
      <c r="G280" s="17">
        <f>+TB!C21</f>
        <v>9775.09</v>
      </c>
      <c r="H280" s="178"/>
      <c r="I280" s="166"/>
      <c r="J280" s="166"/>
      <c r="K280" s="166"/>
      <c r="L280" s="166"/>
      <c r="M280" s="166"/>
      <c r="N280" s="166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</row>
    <row r="281" spans="1:30" x14ac:dyDescent="0.35">
      <c r="A281" s="8"/>
      <c r="B281" s="8" t="s">
        <v>179</v>
      </c>
      <c r="C281" s="8"/>
      <c r="D281" s="8"/>
      <c r="E281" s="10"/>
      <c r="F281" s="17"/>
      <c r="G281" s="17">
        <f>+G321</f>
        <v>606962.22</v>
      </c>
      <c r="H281" s="178"/>
      <c r="I281" s="166"/>
      <c r="J281" s="166"/>
      <c r="K281" s="166"/>
      <c r="L281" s="166"/>
      <c r="M281" s="166"/>
      <c r="N281" s="166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</row>
    <row r="282" spans="1:30" x14ac:dyDescent="0.35">
      <c r="A282" s="8"/>
      <c r="B282" s="8" t="s">
        <v>71</v>
      </c>
      <c r="C282" s="8"/>
      <c r="D282" s="8"/>
      <c r="E282" s="10"/>
      <c r="F282" s="17"/>
      <c r="G282" s="17">
        <f>+TB!C17</f>
        <v>2164.6999999999998</v>
      </c>
      <c r="H282" s="178"/>
      <c r="I282" s="166"/>
      <c r="J282" s="166"/>
      <c r="K282" s="166"/>
      <c r="L282" s="166"/>
      <c r="M282" s="166"/>
      <c r="N282" s="166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</row>
    <row r="283" spans="1:30" x14ac:dyDescent="0.35">
      <c r="A283" s="8"/>
      <c r="B283" s="8" t="s">
        <v>104</v>
      </c>
      <c r="C283" s="8"/>
      <c r="D283" s="8"/>
      <c r="E283" s="10"/>
      <c r="F283" s="17"/>
      <c r="G283" s="18">
        <f>+TB!C14+TB!C15+TB!C31</f>
        <v>550.51</v>
      </c>
      <c r="H283" s="178"/>
      <c r="I283" s="166"/>
      <c r="J283" s="166"/>
      <c r="K283" s="166"/>
      <c r="L283" s="166"/>
      <c r="M283" s="166"/>
      <c r="N283" s="166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</row>
    <row r="284" spans="1:30" x14ac:dyDescent="0.35">
      <c r="A284" s="8"/>
      <c r="B284" s="8"/>
      <c r="C284" s="8"/>
      <c r="D284" s="8"/>
      <c r="E284" s="10"/>
      <c r="F284" s="17"/>
      <c r="G284" s="17">
        <f>SUM(G277:G283)</f>
        <v>779369.13199999998</v>
      </c>
      <c r="H284" s="178"/>
      <c r="I284" s="166"/>
      <c r="J284" s="166"/>
      <c r="K284" s="166"/>
      <c r="L284" s="166"/>
      <c r="M284" s="166"/>
      <c r="N284" s="166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</row>
    <row r="285" spans="1:30" x14ac:dyDescent="0.35">
      <c r="A285" s="8" t="s">
        <v>172</v>
      </c>
      <c r="B285" s="8"/>
      <c r="C285" s="8"/>
      <c r="D285" s="8"/>
      <c r="E285" s="10"/>
      <c r="F285" s="10"/>
      <c r="G285" s="11"/>
      <c r="H285" s="178"/>
      <c r="I285" s="166"/>
      <c r="J285" s="166"/>
      <c r="K285" s="166"/>
      <c r="L285" s="166"/>
      <c r="M285" s="166"/>
      <c r="N285" s="166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</row>
    <row r="286" spans="1:30" x14ac:dyDescent="0.35">
      <c r="A286" s="8"/>
      <c r="B286" s="8" t="s">
        <v>170</v>
      </c>
      <c r="C286" s="8"/>
      <c r="D286" s="8"/>
      <c r="E286" s="10"/>
      <c r="F286" s="9">
        <f>-TB!C48</f>
        <v>151175.22</v>
      </c>
      <c r="G286" s="17"/>
      <c r="H286" s="178"/>
      <c r="I286" s="166"/>
      <c r="J286" s="166"/>
      <c r="K286" s="166"/>
      <c r="L286" s="166"/>
      <c r="M286" s="166"/>
      <c r="N286" s="166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</row>
    <row r="287" spans="1:30" x14ac:dyDescent="0.35">
      <c r="A287" s="8"/>
      <c r="B287" s="8" t="s">
        <v>77</v>
      </c>
      <c r="C287" s="8"/>
      <c r="D287" s="8"/>
      <c r="E287" s="10"/>
      <c r="F287" s="11">
        <f>-TB!L390</f>
        <v>38344.36</v>
      </c>
      <c r="G287" s="17"/>
      <c r="H287" s="178"/>
      <c r="I287" s="166"/>
      <c r="J287" s="166"/>
      <c r="K287" s="166"/>
      <c r="L287" s="166"/>
      <c r="M287" s="166"/>
      <c r="N287" s="166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</row>
    <row r="288" spans="1:30" x14ac:dyDescent="0.35">
      <c r="A288" s="8"/>
      <c r="B288" s="8" t="s">
        <v>78</v>
      </c>
      <c r="C288" s="8"/>
      <c r="D288" s="8"/>
      <c r="E288" s="10"/>
      <c r="F288" s="12">
        <f>-TB!C38</f>
        <v>45017.1</v>
      </c>
      <c r="G288" s="18">
        <f>SUM(F286:F288)</f>
        <v>234536.68000000002</v>
      </c>
      <c r="H288" s="178"/>
      <c r="I288" s="166"/>
      <c r="J288" s="166"/>
      <c r="K288" s="166"/>
      <c r="L288" s="166"/>
      <c r="M288" s="166"/>
      <c r="N288" s="166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</row>
    <row r="289" spans="1:30" x14ac:dyDescent="0.35">
      <c r="A289" s="8" t="s">
        <v>105</v>
      </c>
      <c r="B289" s="8"/>
      <c r="C289" s="8"/>
      <c r="D289" s="8"/>
      <c r="E289" s="10"/>
      <c r="F289" s="10"/>
      <c r="G289" s="13">
        <f>G284-G288</f>
        <v>544832.45199999993</v>
      </c>
      <c r="H289" s="178"/>
      <c r="I289" s="166"/>
      <c r="J289" s="166"/>
      <c r="K289" s="166"/>
      <c r="L289" s="166"/>
      <c r="M289" s="166"/>
      <c r="N289" s="166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</row>
    <row r="290" spans="1:30" x14ac:dyDescent="0.35">
      <c r="A290" s="8"/>
      <c r="B290" s="8"/>
      <c r="C290" s="8"/>
      <c r="D290" s="10"/>
      <c r="E290" s="10"/>
      <c r="F290" s="10"/>
      <c r="G290" s="10"/>
      <c r="H290" s="178"/>
      <c r="I290" s="166"/>
      <c r="J290" s="166"/>
      <c r="K290" s="166"/>
      <c r="L290" s="166"/>
      <c r="M290" s="166"/>
      <c r="N290" s="166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  <c r="AA290" s="157"/>
      <c r="AB290" s="157"/>
      <c r="AC290" s="157"/>
      <c r="AD290" s="157"/>
    </row>
    <row r="291" spans="1:30" x14ac:dyDescent="0.35">
      <c r="A291" s="8"/>
      <c r="B291" s="8"/>
      <c r="C291" s="8"/>
      <c r="D291" s="10"/>
      <c r="E291" s="10"/>
      <c r="F291" s="10"/>
      <c r="G291" s="10"/>
      <c r="H291" s="178"/>
      <c r="I291" s="166"/>
      <c r="J291" s="166"/>
      <c r="K291" s="166"/>
      <c r="L291" s="166"/>
      <c r="M291" s="166"/>
      <c r="N291" s="166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</row>
    <row r="292" spans="1:30" x14ac:dyDescent="0.35">
      <c r="A292" s="8" t="s">
        <v>106</v>
      </c>
      <c r="B292" s="8"/>
      <c r="C292" s="8"/>
      <c r="D292" s="30" t="s">
        <v>564</v>
      </c>
      <c r="E292" s="216" t="s">
        <v>565</v>
      </c>
      <c r="F292" s="31" t="s">
        <v>159</v>
      </c>
      <c r="G292" s="31" t="s">
        <v>594</v>
      </c>
      <c r="H292" s="178"/>
      <c r="I292" s="166"/>
      <c r="J292" s="166"/>
      <c r="K292" s="166"/>
      <c r="L292" s="166"/>
      <c r="M292" s="166"/>
      <c r="N292" s="166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</row>
    <row r="293" spans="1:30" x14ac:dyDescent="0.35">
      <c r="A293" s="8"/>
      <c r="B293" s="8" t="s">
        <v>107</v>
      </c>
      <c r="C293" s="8"/>
      <c r="D293" s="88">
        <f>-TB!C49</f>
        <v>49958.85</v>
      </c>
      <c r="E293" s="9">
        <f>+D103</f>
        <v>38254.670000000006</v>
      </c>
      <c r="F293" s="19"/>
      <c r="G293" s="19">
        <f>SUM(D293:F293)</f>
        <v>88213.52</v>
      </c>
      <c r="H293" s="178"/>
      <c r="I293" s="166"/>
      <c r="J293" s="166"/>
      <c r="K293" s="166"/>
      <c r="L293" s="166"/>
      <c r="M293" s="166"/>
      <c r="N293" s="166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</row>
    <row r="294" spans="1:30" x14ac:dyDescent="0.35">
      <c r="A294" s="8"/>
      <c r="B294" s="8" t="s">
        <v>108</v>
      </c>
      <c r="C294" s="8"/>
      <c r="D294" s="20">
        <f>-TB!C53</f>
        <v>175889.74</v>
      </c>
      <c r="E294" s="11">
        <f>+D229</f>
        <v>63124.262000000002</v>
      </c>
      <c r="F294" s="17"/>
      <c r="G294" s="17">
        <f>SUM(D294:F294)</f>
        <v>239014.00199999998</v>
      </c>
      <c r="H294" s="178"/>
      <c r="I294" s="166"/>
      <c r="J294" s="166"/>
      <c r="K294" s="166"/>
      <c r="L294" s="166"/>
      <c r="M294" s="166"/>
      <c r="N294" s="166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</row>
    <row r="295" spans="1:30" x14ac:dyDescent="0.35">
      <c r="A295" s="8"/>
      <c r="B295" s="8" t="s">
        <v>369</v>
      </c>
      <c r="C295" s="8"/>
      <c r="D295" s="16">
        <f>-TB!C51</f>
        <v>2651.13</v>
      </c>
      <c r="E295" s="11">
        <f>+D248</f>
        <v>379.61</v>
      </c>
      <c r="F295" s="17"/>
      <c r="G295" s="17">
        <f>SUM(D295:F295)</f>
        <v>3030.7400000000002</v>
      </c>
      <c r="H295" s="178"/>
      <c r="I295" s="166"/>
      <c r="J295" s="166"/>
      <c r="K295" s="166"/>
      <c r="L295" s="166"/>
      <c r="M295" s="166"/>
      <c r="N295" s="166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  <c r="AA295" s="157"/>
      <c r="AB295" s="157"/>
      <c r="AC295" s="157"/>
      <c r="AD295" s="157"/>
    </row>
    <row r="296" spans="1:30" x14ac:dyDescent="0.35">
      <c r="A296" s="8"/>
      <c r="B296" s="8" t="s">
        <v>110</v>
      </c>
      <c r="C296" s="8"/>
      <c r="D296" s="16">
        <f>-TB!C52</f>
        <v>65871.08</v>
      </c>
      <c r="E296" s="11">
        <f>+D268</f>
        <v>610.37</v>
      </c>
      <c r="F296" s="17"/>
      <c r="G296" s="17">
        <f>SUM(D296:F296)</f>
        <v>66481.45</v>
      </c>
      <c r="H296" s="178"/>
      <c r="I296" s="166"/>
      <c r="J296" s="166"/>
      <c r="K296" s="166"/>
      <c r="L296" s="166"/>
      <c r="M296" s="166"/>
      <c r="N296" s="166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  <c r="AA296" s="157"/>
      <c r="AB296" s="157"/>
      <c r="AC296" s="157"/>
      <c r="AD296" s="157"/>
    </row>
    <row r="297" spans="1:30" x14ac:dyDescent="0.35">
      <c r="A297" s="8"/>
      <c r="B297" s="8"/>
      <c r="C297" s="8"/>
      <c r="D297" s="13">
        <f>SUM(D293:D296)</f>
        <v>294370.8</v>
      </c>
      <c r="E297" s="13">
        <f>SUM(E293:E296)</f>
        <v>102368.912</v>
      </c>
      <c r="F297" s="13">
        <f>SUM(F293:F296)</f>
        <v>0</v>
      </c>
      <c r="G297" s="13">
        <f>SUM(G293:G296)</f>
        <v>396739.712</v>
      </c>
      <c r="H297" s="178"/>
      <c r="I297" s="166"/>
      <c r="J297" s="166"/>
      <c r="K297" s="166"/>
      <c r="L297" s="166"/>
      <c r="M297" s="166"/>
      <c r="N297" s="166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</row>
    <row r="298" spans="1:30" x14ac:dyDescent="0.35">
      <c r="A298" s="8"/>
      <c r="B298" s="8"/>
      <c r="C298" s="8"/>
      <c r="D298" s="10"/>
      <c r="E298" s="10"/>
      <c r="F298" s="10"/>
      <c r="G298" s="10"/>
      <c r="H298" s="178"/>
      <c r="I298" s="166"/>
      <c r="J298" s="166"/>
      <c r="K298" s="166"/>
      <c r="L298" s="166"/>
      <c r="M298" s="166"/>
      <c r="N298" s="166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</row>
    <row r="299" spans="1:30" x14ac:dyDescent="0.35">
      <c r="A299" s="8" t="s">
        <v>35</v>
      </c>
      <c r="B299" s="8"/>
      <c r="C299" s="8"/>
      <c r="D299" s="30" t="s">
        <v>564</v>
      </c>
      <c r="E299" s="216" t="s">
        <v>565</v>
      </c>
      <c r="F299" s="31" t="str">
        <f>+F292</f>
        <v>Transfers</v>
      </c>
      <c r="G299" s="31" t="str">
        <f>+G292</f>
        <v>30 June 22</v>
      </c>
      <c r="H299" s="178"/>
      <c r="I299" s="166"/>
      <c r="J299" s="166"/>
      <c r="K299" s="166"/>
      <c r="L299" s="166"/>
      <c r="M299" s="166"/>
      <c r="N299" s="166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</row>
    <row r="300" spans="1:30" x14ac:dyDescent="0.35">
      <c r="A300" s="8"/>
      <c r="B300" s="8" t="s">
        <v>109</v>
      </c>
      <c r="C300" s="8"/>
      <c r="D300" s="14">
        <f>-TB!C55</f>
        <v>-3410.28</v>
      </c>
      <c r="E300" s="9">
        <f>-TB!M371</f>
        <v>-2448.5</v>
      </c>
      <c r="F300" s="15">
        <f>-F294</f>
        <v>0</v>
      </c>
      <c r="G300" s="19">
        <f t="shared" ref="G300:G308" si="32">SUM(D300:F300)</f>
        <v>-5858.7800000000007</v>
      </c>
      <c r="H300" s="179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</row>
    <row r="301" spans="1:30" x14ac:dyDescent="0.35">
      <c r="A301" s="8"/>
      <c r="B301" s="8" t="s">
        <v>147</v>
      </c>
      <c r="C301" s="8"/>
      <c r="D301" s="16">
        <f>-TB!C54</f>
        <v>58750</v>
      </c>
      <c r="E301" s="11"/>
      <c r="F301" s="17"/>
      <c r="G301" s="17">
        <f t="shared" si="32"/>
        <v>58750</v>
      </c>
      <c r="H301" s="179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  <c r="AA301" s="157"/>
      <c r="AB301" s="157"/>
      <c r="AC301" s="157"/>
      <c r="AD301" s="157"/>
    </row>
    <row r="302" spans="1:30" x14ac:dyDescent="0.35">
      <c r="A302" s="8"/>
      <c r="B302" s="8" t="s">
        <v>369</v>
      </c>
      <c r="C302" s="8"/>
      <c r="D302" s="16">
        <f>-TB!C64</f>
        <v>15950.05</v>
      </c>
      <c r="E302" s="11">
        <f>-TB!M104</f>
        <v>0</v>
      </c>
      <c r="F302" s="17"/>
      <c r="G302" s="17">
        <f t="shared" si="32"/>
        <v>15950.05</v>
      </c>
      <c r="H302" s="179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</row>
    <row r="303" spans="1:30" x14ac:dyDescent="0.35">
      <c r="A303" s="8"/>
      <c r="B303" s="8" t="s">
        <v>62</v>
      </c>
      <c r="C303" s="8"/>
      <c r="D303" s="16">
        <f>-TB!C60</f>
        <v>61466.12</v>
      </c>
      <c r="E303" s="11">
        <f>-TB!C61</f>
        <v>0</v>
      </c>
      <c r="F303" s="17"/>
      <c r="G303" s="17">
        <f t="shared" si="32"/>
        <v>61466.12</v>
      </c>
      <c r="H303" s="179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  <c r="AA303" s="157"/>
      <c r="AB303" s="157"/>
      <c r="AC303" s="157"/>
      <c r="AD303" s="157"/>
    </row>
    <row r="304" spans="1:30" x14ac:dyDescent="0.35">
      <c r="A304" s="8"/>
      <c r="B304" s="8" t="s">
        <v>63</v>
      </c>
      <c r="C304" s="8"/>
      <c r="D304" s="16">
        <f>-TB!C63</f>
        <v>4595.3500000000004</v>
      </c>
      <c r="E304" s="11"/>
      <c r="F304" s="17"/>
      <c r="G304" s="17">
        <f t="shared" si="32"/>
        <v>4595.3500000000004</v>
      </c>
      <c r="H304" s="179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</row>
    <row r="305" spans="1:30" x14ac:dyDescent="0.35">
      <c r="A305" s="8"/>
      <c r="B305" s="8" t="s">
        <v>94</v>
      </c>
      <c r="C305" s="8"/>
      <c r="D305" s="16">
        <f>-TB!C62</f>
        <v>6240</v>
      </c>
      <c r="E305" s="11"/>
      <c r="F305" s="17"/>
      <c r="G305" s="17">
        <f t="shared" si="32"/>
        <v>6240</v>
      </c>
      <c r="H305" s="179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  <c r="AA305" s="157"/>
      <c r="AB305" s="157"/>
      <c r="AC305" s="157"/>
      <c r="AD305" s="157"/>
    </row>
    <row r="306" spans="1:30" x14ac:dyDescent="0.35">
      <c r="A306" s="8"/>
      <c r="B306" s="8" t="s">
        <v>111</v>
      </c>
      <c r="C306" s="8"/>
      <c r="D306" s="16">
        <f>-TB!C67</f>
        <v>1700</v>
      </c>
      <c r="E306" s="11"/>
      <c r="F306" s="17"/>
      <c r="G306" s="17">
        <f t="shared" si="32"/>
        <v>1700</v>
      </c>
      <c r="H306" s="179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</row>
    <row r="307" spans="1:30" x14ac:dyDescent="0.35">
      <c r="A307" s="8"/>
      <c r="B307" s="8" t="s">
        <v>166</v>
      </c>
      <c r="C307" s="8"/>
      <c r="D307" s="16">
        <f>-TB!C68</f>
        <v>4000</v>
      </c>
      <c r="E307" s="11">
        <f>-TB!M108</f>
        <v>0</v>
      </c>
      <c r="F307" s="17"/>
      <c r="G307" s="17">
        <f t="shared" si="32"/>
        <v>4000</v>
      </c>
      <c r="H307" s="179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</row>
    <row r="308" spans="1:30" x14ac:dyDescent="0.35">
      <c r="A308" s="8"/>
      <c r="B308" s="8" t="s">
        <v>112</v>
      </c>
      <c r="C308" s="8"/>
      <c r="D308" s="16">
        <f>-TB!C66</f>
        <v>1250</v>
      </c>
      <c r="E308" s="11"/>
      <c r="F308" s="17"/>
      <c r="G308" s="17">
        <f t="shared" si="32"/>
        <v>1250</v>
      </c>
      <c r="H308" s="109"/>
    </row>
    <row r="309" spans="1:30" x14ac:dyDescent="0.35">
      <c r="A309" s="8"/>
      <c r="B309" s="8"/>
      <c r="C309" s="8"/>
      <c r="D309" s="13">
        <f>SUM(D300:D308)</f>
        <v>150541.24000000002</v>
      </c>
      <c r="E309" s="13">
        <f>SUM(E300:E308)</f>
        <v>-2448.5</v>
      </c>
      <c r="F309" s="13">
        <f>SUM(F300:F308)</f>
        <v>0</v>
      </c>
      <c r="G309" s="13">
        <f>SUM(G300:G308)</f>
        <v>148092.74000000002</v>
      </c>
      <c r="H309" s="109"/>
    </row>
    <row r="310" spans="1:30" x14ac:dyDescent="0.35">
      <c r="A310" s="8"/>
      <c r="B310" s="8"/>
      <c r="C310" s="8"/>
      <c r="D310" s="10"/>
      <c r="E310" s="10"/>
      <c r="F310" s="10"/>
      <c r="G310" s="10"/>
      <c r="H310" s="109"/>
    </row>
    <row r="311" spans="1:30" x14ac:dyDescent="0.35">
      <c r="A311" s="8"/>
      <c r="B311" s="8"/>
      <c r="C311" s="8"/>
      <c r="D311" s="8"/>
      <c r="E311" s="10"/>
      <c r="F311" s="10"/>
      <c r="G311" s="13">
        <f>+G309+G297</f>
        <v>544832.45200000005</v>
      </c>
      <c r="H311" s="108"/>
      <c r="I311" s="121">
        <f>+G289-G311</f>
        <v>0</v>
      </c>
    </row>
    <row r="312" spans="1:30" x14ac:dyDescent="0.35">
      <c r="A312" s="125"/>
      <c r="B312" s="125"/>
      <c r="C312" s="125"/>
      <c r="D312" s="180"/>
      <c r="E312" s="180"/>
      <c r="F312" s="109"/>
      <c r="G312" s="109"/>
      <c r="H312" s="109"/>
    </row>
    <row r="313" spans="1:30" x14ac:dyDescent="0.35">
      <c r="A313" s="186" t="s">
        <v>566</v>
      </c>
      <c r="B313" s="185"/>
      <c r="C313" s="125"/>
      <c r="D313" s="180"/>
      <c r="E313" s="180"/>
      <c r="F313" s="109"/>
      <c r="G313" s="109"/>
      <c r="H313" s="109"/>
    </row>
    <row r="314" spans="1:30" x14ac:dyDescent="0.35">
      <c r="A314" s="125"/>
      <c r="B314" s="125" t="s">
        <v>606</v>
      </c>
      <c r="C314" s="125"/>
      <c r="D314" s="180"/>
      <c r="E314" s="180"/>
      <c r="F314" s="109"/>
      <c r="G314" s="181">
        <f>+TB!C7</f>
        <v>10095.540000000001</v>
      </c>
      <c r="H314" s="109"/>
    </row>
    <row r="315" spans="1:30" x14ac:dyDescent="0.35">
      <c r="A315" s="125"/>
      <c r="B315" s="125" t="s">
        <v>567</v>
      </c>
      <c r="C315" s="125"/>
      <c r="D315" s="180"/>
      <c r="E315" s="180"/>
      <c r="F315" s="109"/>
      <c r="G315" s="182">
        <f>+TB!C8</f>
        <v>357198.31</v>
      </c>
      <c r="H315" s="109"/>
    </row>
    <row r="316" spans="1:30" x14ac:dyDescent="0.35">
      <c r="A316" s="125"/>
      <c r="B316" s="125" t="s">
        <v>568</v>
      </c>
      <c r="C316" s="125"/>
      <c r="D316" s="125"/>
      <c r="E316" s="125"/>
      <c r="G316" s="142">
        <f>+TB!C9</f>
        <v>10726.73</v>
      </c>
    </row>
    <row r="317" spans="1:30" x14ac:dyDescent="0.35">
      <c r="A317" s="125"/>
      <c r="B317" s="125" t="s">
        <v>169</v>
      </c>
      <c r="C317" s="125"/>
      <c r="D317" s="125"/>
      <c r="E317" s="125"/>
      <c r="G317" s="142">
        <f>+TB!C10</f>
        <v>87542.6</v>
      </c>
    </row>
    <row r="318" spans="1:30" x14ac:dyDescent="0.35">
      <c r="A318" s="125"/>
      <c r="B318" s="125" t="s">
        <v>178</v>
      </c>
      <c r="C318" s="125"/>
      <c r="D318" s="125"/>
      <c r="E318" s="125"/>
      <c r="G318" s="142">
        <f>+TB!C11</f>
        <v>26113.52</v>
      </c>
    </row>
    <row r="319" spans="1:30" x14ac:dyDescent="0.35">
      <c r="A319" s="125"/>
      <c r="B319" s="125" t="s">
        <v>178</v>
      </c>
      <c r="C319" s="125"/>
      <c r="D319" s="125"/>
      <c r="E319" s="125"/>
      <c r="G319" s="142">
        <f>+TB!C12</f>
        <v>40223.050000000003</v>
      </c>
    </row>
    <row r="320" spans="1:30" x14ac:dyDescent="0.35">
      <c r="A320" s="125"/>
      <c r="B320" s="125" t="s">
        <v>569</v>
      </c>
      <c r="C320" s="125"/>
      <c r="D320" s="125"/>
      <c r="E320" s="125"/>
      <c r="G320" s="142">
        <f>+TB!C13</f>
        <v>75062.47</v>
      </c>
    </row>
    <row r="321" spans="1:7" x14ac:dyDescent="0.35">
      <c r="A321" s="125"/>
      <c r="B321" s="125"/>
      <c r="C321" s="125"/>
      <c r="D321" s="125"/>
      <c r="E321" s="125"/>
      <c r="G321" s="140">
        <f>SUM(G314:G320)</f>
        <v>606962.22</v>
      </c>
    </row>
    <row r="322" spans="1:7" x14ac:dyDescent="0.35">
      <c r="A322" s="125"/>
      <c r="B322" s="125"/>
      <c r="C322" s="125"/>
      <c r="D322" s="125"/>
      <c r="E322" s="125"/>
      <c r="G322" s="125"/>
    </row>
    <row r="323" spans="1:7" x14ac:dyDescent="0.35">
      <c r="A323" s="125"/>
      <c r="B323" s="125"/>
      <c r="C323" s="125"/>
      <c r="D323" s="125"/>
      <c r="E323" s="125"/>
      <c r="G323" s="125"/>
    </row>
    <row r="324" spans="1:7" x14ac:dyDescent="0.35">
      <c r="A324" s="125"/>
      <c r="B324" s="125"/>
      <c r="C324" s="125"/>
      <c r="D324" s="125"/>
      <c r="E324" s="125"/>
      <c r="G324" s="125"/>
    </row>
    <row r="325" spans="1:7" x14ac:dyDescent="0.35">
      <c r="A325" s="125"/>
      <c r="B325" s="125"/>
      <c r="C325" s="125"/>
      <c r="D325" s="125"/>
      <c r="E325" s="125"/>
      <c r="G325" s="125"/>
    </row>
    <row r="326" spans="1:7" x14ac:dyDescent="0.35">
      <c r="A326" s="125"/>
      <c r="B326" s="125"/>
      <c r="C326" s="125"/>
      <c r="D326" s="125"/>
      <c r="E326" s="125"/>
      <c r="G326" s="125"/>
    </row>
    <row r="327" spans="1:7" x14ac:dyDescent="0.35">
      <c r="A327" s="125"/>
      <c r="B327" s="125"/>
      <c r="C327" s="125"/>
      <c r="D327" s="125"/>
      <c r="E327" s="125"/>
      <c r="G327" s="125"/>
    </row>
    <row r="328" spans="1:7" x14ac:dyDescent="0.35">
      <c r="A328" s="125"/>
      <c r="B328" s="125"/>
      <c r="C328" s="125"/>
      <c r="D328" s="125"/>
      <c r="E328" s="125"/>
    </row>
    <row r="329" spans="1:7" x14ac:dyDescent="0.35">
      <c r="A329" s="125"/>
      <c r="B329" s="125"/>
      <c r="C329" s="125"/>
      <c r="D329" s="125"/>
      <c r="E329" s="125"/>
    </row>
    <row r="330" spans="1:7" x14ac:dyDescent="0.35">
      <c r="A330" s="125"/>
      <c r="B330" s="125"/>
      <c r="C330" s="125"/>
      <c r="D330" s="125"/>
      <c r="E330" s="125"/>
    </row>
    <row r="331" spans="1:7" x14ac:dyDescent="0.35">
      <c r="A331" s="125"/>
      <c r="B331" s="125"/>
      <c r="C331" s="125"/>
      <c r="D331" s="125"/>
      <c r="E331" s="125"/>
    </row>
    <row r="332" spans="1:7" x14ac:dyDescent="0.35">
      <c r="A332" s="125"/>
      <c r="B332" s="125"/>
      <c r="C332" s="125"/>
      <c r="D332" s="125"/>
      <c r="E332" s="125"/>
    </row>
    <row r="333" spans="1:7" x14ac:dyDescent="0.35">
      <c r="A333" s="125"/>
      <c r="B333" s="125"/>
      <c r="C333" s="125"/>
      <c r="D333" s="125"/>
      <c r="E333" s="125"/>
    </row>
    <row r="334" spans="1:7" x14ac:dyDescent="0.35">
      <c r="A334" s="125"/>
      <c r="B334" s="125"/>
      <c r="C334" s="125"/>
      <c r="D334" s="125"/>
      <c r="E334" s="125"/>
    </row>
    <row r="335" spans="1:7" x14ac:dyDescent="0.35">
      <c r="A335" s="125"/>
      <c r="B335" s="125"/>
      <c r="C335" s="125"/>
      <c r="D335" s="125"/>
      <c r="E335" s="125"/>
    </row>
    <row r="336" spans="1:7" x14ac:dyDescent="0.35">
      <c r="A336" s="125"/>
      <c r="B336" s="125"/>
      <c r="C336" s="125"/>
      <c r="D336" s="125"/>
      <c r="E336" s="125"/>
    </row>
    <row r="337" spans="1:5" x14ac:dyDescent="0.35">
      <c r="A337" s="125"/>
      <c r="B337" s="125"/>
      <c r="C337" s="125"/>
      <c r="D337" s="125"/>
      <c r="E337" s="125"/>
    </row>
    <row r="338" spans="1:5" x14ac:dyDescent="0.35">
      <c r="A338" s="125"/>
      <c r="B338" s="125"/>
      <c r="C338" s="125"/>
      <c r="D338" s="125"/>
      <c r="E338" s="125"/>
    </row>
    <row r="339" spans="1:5" x14ac:dyDescent="0.35">
      <c r="A339" s="125"/>
      <c r="B339" s="125"/>
      <c r="C339" s="125"/>
      <c r="D339" s="125"/>
      <c r="E339" s="125"/>
    </row>
    <row r="340" spans="1:5" x14ac:dyDescent="0.35">
      <c r="A340" s="125"/>
      <c r="B340" s="125"/>
      <c r="C340" s="125"/>
      <c r="D340" s="125"/>
      <c r="E340" s="125"/>
    </row>
    <row r="341" spans="1:5" x14ac:dyDescent="0.35">
      <c r="A341" s="125"/>
      <c r="B341" s="125"/>
      <c r="C341" s="125"/>
      <c r="D341" s="125"/>
      <c r="E341" s="125"/>
    </row>
    <row r="342" spans="1:5" x14ac:dyDescent="0.35">
      <c r="A342" s="125"/>
      <c r="B342" s="125"/>
      <c r="C342" s="125"/>
      <c r="D342" s="125"/>
      <c r="E342" s="125"/>
    </row>
    <row r="343" spans="1:5" x14ac:dyDescent="0.35">
      <c r="A343" s="125"/>
      <c r="B343" s="125"/>
      <c r="C343" s="125"/>
      <c r="D343" s="125"/>
      <c r="E343" s="125"/>
    </row>
    <row r="344" spans="1:5" x14ac:dyDescent="0.35">
      <c r="A344" s="125"/>
      <c r="B344" s="125"/>
      <c r="C344" s="125"/>
      <c r="D344" s="125"/>
      <c r="E344" s="125"/>
    </row>
    <row r="345" spans="1:5" x14ac:dyDescent="0.35">
      <c r="A345" s="125"/>
      <c r="B345" s="125"/>
      <c r="C345" s="125"/>
      <c r="D345" s="125"/>
      <c r="E345" s="125"/>
    </row>
    <row r="346" spans="1:5" x14ac:dyDescent="0.35">
      <c r="A346" s="125"/>
      <c r="B346" s="125"/>
      <c r="C346" s="125"/>
      <c r="D346" s="125"/>
      <c r="E346" s="125"/>
    </row>
    <row r="347" spans="1:5" x14ac:dyDescent="0.35">
      <c r="A347" s="125"/>
      <c r="B347" s="125"/>
      <c r="C347" s="125"/>
      <c r="D347" s="125"/>
      <c r="E347" s="125"/>
    </row>
    <row r="348" spans="1:5" x14ac:dyDescent="0.35">
      <c r="A348" s="125"/>
      <c r="B348" s="125"/>
      <c r="C348" s="125"/>
      <c r="D348" s="125"/>
      <c r="E348" s="125"/>
    </row>
    <row r="349" spans="1:5" x14ac:dyDescent="0.35">
      <c r="A349" s="125"/>
      <c r="B349" s="125"/>
      <c r="C349" s="125"/>
      <c r="D349" s="125"/>
      <c r="E349" s="125"/>
    </row>
  </sheetData>
  <mergeCells count="12">
    <mergeCell ref="A271:G271"/>
    <mergeCell ref="A1:E1"/>
    <mergeCell ref="A250:E250"/>
    <mergeCell ref="A199:E199"/>
    <mergeCell ref="A187:E187"/>
    <mergeCell ref="A220:E220"/>
    <mergeCell ref="A3:E3"/>
    <mergeCell ref="A105:E105"/>
    <mergeCell ref="A107:E107"/>
    <mergeCell ref="A147:E147"/>
    <mergeCell ref="A231:E231"/>
    <mergeCell ref="A58:E58"/>
  </mergeCells>
  <printOptions horizontalCentered="1"/>
  <pageMargins left="0.70866141732283472" right="0.70866141732283472" top="0.55118110236220474" bottom="0.15748031496062992" header="0.31496062992125984" footer="0.31496062992125984"/>
  <pageSetup paperSize="9" orientation="portrait" verticalDpi="0" r:id="rId1"/>
  <rowBreaks count="6" manualBreakCount="6">
    <brk id="56" max="4" man="1"/>
    <brk id="103" max="16383" man="1"/>
    <brk id="196" max="4" man="1"/>
    <brk id="229" max="4" man="1"/>
    <brk id="268" max="16383" man="1"/>
    <brk id="32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M54"/>
  <sheetViews>
    <sheetView tabSelected="1" zoomScaleNormal="100" workbookViewId="0">
      <selection sqref="A1:H1"/>
    </sheetView>
  </sheetViews>
  <sheetFormatPr defaultRowHeight="14.5" x14ac:dyDescent="0.35"/>
  <cols>
    <col min="2" max="2" width="20.54296875" customWidth="1"/>
    <col min="3" max="3" width="77.54296875" customWidth="1"/>
    <col min="4" max="5" width="1.54296875" customWidth="1"/>
    <col min="6" max="8" width="10.7265625" customWidth="1"/>
    <col min="9" max="9" width="2.6328125" hidden="1" customWidth="1"/>
    <col min="10" max="10" width="10" hidden="1" customWidth="1"/>
    <col min="11" max="11" width="1.54296875" hidden="1" customWidth="1"/>
    <col min="12" max="12" width="10" hidden="1" customWidth="1"/>
    <col min="13" max="13" width="8.7265625" hidden="1" customWidth="1"/>
    <col min="14" max="16" width="8.7265625" customWidth="1"/>
  </cols>
  <sheetData>
    <row r="1" spans="1:13" x14ac:dyDescent="0.35">
      <c r="A1" s="255" t="s">
        <v>608</v>
      </c>
      <c r="B1" s="255"/>
      <c r="C1" s="255"/>
      <c r="D1" s="255"/>
      <c r="E1" s="255"/>
      <c r="F1" s="255"/>
      <c r="G1" s="255"/>
      <c r="H1" s="255"/>
      <c r="I1" s="143"/>
      <c r="J1" s="101"/>
      <c r="K1" s="101"/>
      <c r="L1" s="101"/>
      <c r="M1" s="101"/>
    </row>
    <row r="2" spans="1:13" x14ac:dyDescent="0.35">
      <c r="A2" s="113" t="s">
        <v>385</v>
      </c>
      <c r="B2" s="101"/>
      <c r="C2" s="114"/>
      <c r="D2" s="114"/>
      <c r="E2" s="114"/>
      <c r="F2" s="101"/>
      <c r="G2" s="101"/>
      <c r="H2" s="101"/>
      <c r="I2" s="101"/>
      <c r="J2" s="101"/>
      <c r="K2" s="101"/>
      <c r="L2" s="101"/>
      <c r="M2" s="101"/>
    </row>
    <row r="3" spans="1:13" x14ac:dyDescent="0.35">
      <c r="A3" s="115" t="s">
        <v>386</v>
      </c>
      <c r="B3" s="136" t="s">
        <v>388</v>
      </c>
      <c r="C3" s="136" t="s">
        <v>389</v>
      </c>
      <c r="D3" s="151"/>
      <c r="E3" s="147"/>
      <c r="F3" s="137" t="s">
        <v>390</v>
      </c>
      <c r="G3" s="116" t="s">
        <v>191</v>
      </c>
      <c r="H3" s="116" t="s">
        <v>93</v>
      </c>
      <c r="I3" s="144"/>
      <c r="J3" s="116" t="s">
        <v>196</v>
      </c>
      <c r="K3" s="101"/>
      <c r="L3" s="116" t="s">
        <v>462</v>
      </c>
      <c r="M3" s="101"/>
    </row>
    <row r="4" spans="1:13" x14ac:dyDescent="0.35">
      <c r="A4" s="113" t="s">
        <v>387</v>
      </c>
      <c r="B4" s="117" t="s">
        <v>461</v>
      </c>
      <c r="C4" s="98" t="s">
        <v>644</v>
      </c>
      <c r="D4" s="98"/>
      <c r="E4" s="98"/>
      <c r="F4" s="118">
        <f>26+3.74</f>
        <v>29.740000000000002</v>
      </c>
      <c r="G4" s="119">
        <v>0.75</v>
      </c>
      <c r="H4" s="99">
        <f t="shared" ref="H4" si="0">+G4+F4</f>
        <v>30.490000000000002</v>
      </c>
      <c r="I4" s="105"/>
      <c r="J4" s="99">
        <f t="shared" ref="J4" si="1">+H4</f>
        <v>30.490000000000002</v>
      </c>
      <c r="K4" s="105"/>
      <c r="L4" s="124">
        <f>+J4</f>
        <v>30.490000000000002</v>
      </c>
      <c r="M4" s="105"/>
    </row>
    <row r="5" spans="1:13" x14ac:dyDescent="0.35">
      <c r="A5" s="110" t="s">
        <v>387</v>
      </c>
      <c r="B5" s="98" t="s">
        <v>490</v>
      </c>
      <c r="C5" s="98" t="s">
        <v>586</v>
      </c>
      <c r="D5" s="98"/>
      <c r="E5" s="98"/>
      <c r="F5" s="99">
        <v>26</v>
      </c>
      <c r="G5" s="97">
        <v>0</v>
      </c>
      <c r="H5" s="99">
        <f t="shared" ref="H5:H23" si="2">+G5+F5</f>
        <v>26</v>
      </c>
      <c r="I5" s="105"/>
      <c r="J5" s="99">
        <f t="shared" ref="J5:J17" si="3">+H5</f>
        <v>26</v>
      </c>
      <c r="K5" s="105"/>
      <c r="L5" s="124">
        <f>+J5</f>
        <v>26</v>
      </c>
      <c r="M5" s="105"/>
    </row>
    <row r="6" spans="1:13" x14ac:dyDescent="0.35">
      <c r="A6" s="110" t="s">
        <v>387</v>
      </c>
      <c r="B6" s="98" t="s">
        <v>609</v>
      </c>
      <c r="C6" s="98" t="s">
        <v>610</v>
      </c>
      <c r="D6" s="98"/>
      <c r="E6" s="98"/>
      <c r="F6" s="99">
        <v>508.34</v>
      </c>
      <c r="G6" s="97">
        <v>101.67</v>
      </c>
      <c r="H6" s="99">
        <f t="shared" si="2"/>
        <v>610.01</v>
      </c>
      <c r="I6" s="105"/>
      <c r="J6" s="99">
        <f t="shared" ref="J6" si="4">+H6</f>
        <v>610.01</v>
      </c>
      <c r="K6" s="105"/>
      <c r="L6" s="124">
        <f>+J6</f>
        <v>610.01</v>
      </c>
      <c r="M6" s="105"/>
    </row>
    <row r="7" spans="1:13" x14ac:dyDescent="0.35">
      <c r="A7" s="110" t="s">
        <v>387</v>
      </c>
      <c r="B7" s="98" t="s">
        <v>611</v>
      </c>
      <c r="C7" s="98" t="s">
        <v>612</v>
      </c>
      <c r="D7" s="98"/>
      <c r="E7" s="98"/>
      <c r="F7" s="99"/>
      <c r="G7" s="97"/>
      <c r="H7" s="99"/>
      <c r="I7" s="105"/>
      <c r="J7" s="99">
        <f t="shared" ref="J7" si="5">+H7</f>
        <v>0</v>
      </c>
      <c r="K7" s="105"/>
      <c r="L7" s="124">
        <f>+J7</f>
        <v>0</v>
      </c>
      <c r="M7" s="105"/>
    </row>
    <row r="8" spans="1:13" x14ac:dyDescent="0.35">
      <c r="A8" s="110"/>
      <c r="B8" s="98"/>
      <c r="C8" s="98" t="s">
        <v>613</v>
      </c>
      <c r="D8" s="100"/>
      <c r="E8" s="100"/>
      <c r="F8" s="99">
        <f>50+680+125+25+275</f>
        <v>1155</v>
      </c>
      <c r="G8" s="97">
        <v>231</v>
      </c>
      <c r="H8" s="99">
        <f t="shared" si="2"/>
        <v>1386</v>
      </c>
      <c r="I8" s="105"/>
      <c r="J8" s="99">
        <f t="shared" ref="J8:J14" si="6">+H8</f>
        <v>1386</v>
      </c>
      <c r="K8" s="105"/>
      <c r="L8" s="124">
        <f t="shared" ref="L8:L14" si="7">+J8</f>
        <v>1386</v>
      </c>
      <c r="M8" s="105"/>
    </row>
    <row r="9" spans="1:13" x14ac:dyDescent="0.35">
      <c r="A9" s="110" t="s">
        <v>387</v>
      </c>
      <c r="B9" s="98" t="s">
        <v>616</v>
      </c>
      <c r="C9" s="98" t="s">
        <v>617</v>
      </c>
      <c r="D9" s="98"/>
      <c r="E9" s="98"/>
      <c r="F9" s="134">
        <f>424.66+93</f>
        <v>517.66000000000008</v>
      </c>
      <c r="G9" s="99">
        <f>78.6+24.93</f>
        <v>103.53</v>
      </c>
      <c r="H9" s="99">
        <f t="shared" si="2"/>
        <v>621.19000000000005</v>
      </c>
      <c r="I9" s="105"/>
      <c r="J9" s="99">
        <f t="shared" si="6"/>
        <v>621.19000000000005</v>
      </c>
      <c r="K9" s="105"/>
      <c r="L9" s="124">
        <f t="shared" si="7"/>
        <v>621.19000000000005</v>
      </c>
      <c r="M9" s="105"/>
    </row>
    <row r="10" spans="1:13" x14ac:dyDescent="0.35">
      <c r="A10" s="110" t="s">
        <v>387</v>
      </c>
      <c r="B10" s="98" t="s">
        <v>622</v>
      </c>
      <c r="C10" s="98" t="s">
        <v>592</v>
      </c>
      <c r="D10" s="98"/>
      <c r="E10" s="98"/>
      <c r="F10" s="134">
        <v>100</v>
      </c>
      <c r="G10" s="99"/>
      <c r="H10" s="99">
        <f t="shared" ref="H10:H11" si="8">+G10+F10</f>
        <v>100</v>
      </c>
      <c r="I10" s="134"/>
      <c r="J10" s="99">
        <f t="shared" si="6"/>
        <v>100</v>
      </c>
      <c r="K10" s="105"/>
      <c r="L10" s="124">
        <f t="shared" si="7"/>
        <v>100</v>
      </c>
      <c r="M10" s="105"/>
    </row>
    <row r="11" spans="1:13" x14ac:dyDescent="0.35">
      <c r="A11" s="110" t="s">
        <v>387</v>
      </c>
      <c r="B11" s="98" t="s">
        <v>545</v>
      </c>
      <c r="C11" s="98" t="s">
        <v>623</v>
      </c>
      <c r="D11" s="98"/>
      <c r="E11" s="98"/>
      <c r="F11" s="134">
        <f>386.25+123.92</f>
        <v>510.17</v>
      </c>
      <c r="G11" s="99">
        <v>24.78</v>
      </c>
      <c r="H11" s="99">
        <f t="shared" si="8"/>
        <v>534.95000000000005</v>
      </c>
      <c r="I11" s="134"/>
      <c r="J11" s="99">
        <f t="shared" si="6"/>
        <v>534.95000000000005</v>
      </c>
      <c r="K11" s="105"/>
      <c r="L11" s="124">
        <f t="shared" si="7"/>
        <v>534.95000000000005</v>
      </c>
      <c r="M11" s="105"/>
    </row>
    <row r="12" spans="1:13" x14ac:dyDescent="0.35">
      <c r="A12" s="110" t="s">
        <v>387</v>
      </c>
      <c r="B12" s="98" t="s">
        <v>620</v>
      </c>
      <c r="C12" s="98" t="s">
        <v>621</v>
      </c>
      <c r="D12" s="98"/>
      <c r="E12" s="98"/>
      <c r="F12" s="134">
        <f>170+33.5</f>
        <v>203.5</v>
      </c>
      <c r="G12" s="99">
        <v>40.700000000000003</v>
      </c>
      <c r="H12" s="99">
        <f t="shared" ref="H12" si="9">+G12+F12</f>
        <v>244.2</v>
      </c>
      <c r="I12" s="134"/>
      <c r="J12" s="99">
        <f t="shared" ref="J12" si="10">+H12</f>
        <v>244.2</v>
      </c>
      <c r="K12" s="105"/>
      <c r="L12" s="124">
        <f t="shared" ref="L12" si="11">+J12</f>
        <v>244.2</v>
      </c>
      <c r="M12" s="105"/>
    </row>
    <row r="13" spans="1:13" x14ac:dyDescent="0.35">
      <c r="A13" s="110" t="s">
        <v>387</v>
      </c>
      <c r="B13" s="100" t="s">
        <v>607</v>
      </c>
      <c r="C13" s="100" t="s">
        <v>671</v>
      </c>
      <c r="D13" s="98"/>
      <c r="E13" s="98"/>
      <c r="F13" s="134">
        <f>57.55+59.28</f>
        <v>116.83</v>
      </c>
      <c r="G13" s="99">
        <f>11.51+11.86</f>
        <v>23.369999999999997</v>
      </c>
      <c r="H13" s="99">
        <f t="shared" si="2"/>
        <v>140.19999999999999</v>
      </c>
      <c r="I13" s="105"/>
      <c r="J13" s="99">
        <f t="shared" si="6"/>
        <v>140.19999999999999</v>
      </c>
      <c r="K13" s="105"/>
      <c r="L13" s="124">
        <f t="shared" si="7"/>
        <v>140.19999999999999</v>
      </c>
      <c r="M13" s="105"/>
    </row>
    <row r="14" spans="1:13" x14ac:dyDescent="0.35">
      <c r="A14" s="110" t="s">
        <v>387</v>
      </c>
      <c r="B14" s="98" t="s">
        <v>624</v>
      </c>
      <c r="C14" s="98" t="s">
        <v>625</v>
      </c>
      <c r="D14" s="98"/>
      <c r="E14" s="98"/>
      <c r="F14" s="134">
        <v>335</v>
      </c>
      <c r="G14" s="99">
        <v>67</v>
      </c>
      <c r="H14" s="99">
        <f t="shared" si="2"/>
        <v>402</v>
      </c>
      <c r="I14" s="105"/>
      <c r="J14" s="99">
        <f t="shared" si="6"/>
        <v>402</v>
      </c>
      <c r="K14" s="105"/>
      <c r="L14" s="124">
        <f t="shared" si="7"/>
        <v>402</v>
      </c>
      <c r="M14" s="105"/>
    </row>
    <row r="15" spans="1:13" x14ac:dyDescent="0.35">
      <c r="A15" s="110" t="s">
        <v>387</v>
      </c>
      <c r="B15" s="98" t="s">
        <v>548</v>
      </c>
      <c r="C15" s="100" t="s">
        <v>626</v>
      </c>
      <c r="D15" s="100"/>
      <c r="E15" s="100"/>
      <c r="F15" s="99">
        <v>266.25</v>
      </c>
      <c r="G15" s="97">
        <v>53.25</v>
      </c>
      <c r="H15" s="99">
        <f t="shared" si="2"/>
        <v>319.5</v>
      </c>
      <c r="I15" s="105"/>
      <c r="J15" s="99">
        <f t="shared" ref="J15" si="12">+H15</f>
        <v>319.5</v>
      </c>
      <c r="K15" s="105"/>
      <c r="L15" s="124">
        <f t="shared" ref="L15" si="13">+J15</f>
        <v>319.5</v>
      </c>
      <c r="M15" s="105"/>
    </row>
    <row r="16" spans="1:13" x14ac:dyDescent="0.35">
      <c r="A16" s="110" t="s">
        <v>387</v>
      </c>
      <c r="B16" s="100" t="s">
        <v>584</v>
      </c>
      <c r="C16" s="100" t="s">
        <v>585</v>
      </c>
      <c r="D16" s="100"/>
      <c r="E16" s="100"/>
      <c r="F16" s="99">
        <v>20</v>
      </c>
      <c r="G16" s="97"/>
      <c r="H16" s="99">
        <f t="shared" si="2"/>
        <v>20</v>
      </c>
      <c r="I16" s="105"/>
      <c r="J16" s="99">
        <f t="shared" si="3"/>
        <v>20</v>
      </c>
      <c r="K16" s="105"/>
      <c r="L16" s="124">
        <f t="shared" ref="L16:L17" si="14">+J16</f>
        <v>20</v>
      </c>
      <c r="M16" s="105"/>
    </row>
    <row r="17" spans="1:13" x14ac:dyDescent="0.35">
      <c r="A17" s="110" t="s">
        <v>387</v>
      </c>
      <c r="B17" s="98" t="s">
        <v>627</v>
      </c>
      <c r="C17" s="100" t="s">
        <v>628</v>
      </c>
      <c r="D17" s="100"/>
      <c r="E17" s="100"/>
      <c r="F17" s="134">
        <f>176.4+52+125.85+54.47</f>
        <v>408.72</v>
      </c>
      <c r="G17" s="99">
        <v>81.739999999999995</v>
      </c>
      <c r="H17" s="99">
        <f t="shared" si="2"/>
        <v>490.46000000000004</v>
      </c>
      <c r="I17" s="105"/>
      <c r="J17" s="99">
        <f t="shared" si="3"/>
        <v>490.46000000000004</v>
      </c>
      <c r="K17" s="105"/>
      <c r="L17" s="124">
        <f t="shared" si="14"/>
        <v>490.46000000000004</v>
      </c>
      <c r="M17" s="105"/>
    </row>
    <row r="18" spans="1:13" x14ac:dyDescent="0.35">
      <c r="A18" s="110" t="s">
        <v>387</v>
      </c>
      <c r="B18" s="98" t="s">
        <v>667</v>
      </c>
      <c r="C18" s="100" t="s">
        <v>668</v>
      </c>
      <c r="D18" s="100"/>
      <c r="E18" s="100"/>
      <c r="F18" s="134">
        <f>77+128.75</f>
        <v>205.75</v>
      </c>
      <c r="G18" s="99"/>
      <c r="H18" s="99">
        <f t="shared" ref="H18" si="15">+G18+F18</f>
        <v>205.75</v>
      </c>
      <c r="I18" s="105"/>
      <c r="J18" s="99">
        <f t="shared" ref="J18" si="16">+H18</f>
        <v>205.75</v>
      </c>
      <c r="K18" s="105"/>
      <c r="L18" s="124">
        <f t="shared" ref="L18" si="17">+J18</f>
        <v>205.75</v>
      </c>
      <c r="M18" s="105"/>
    </row>
    <row r="19" spans="1:13" x14ac:dyDescent="0.35">
      <c r="A19" s="110" t="s">
        <v>387</v>
      </c>
      <c r="B19" s="98" t="s">
        <v>669</v>
      </c>
      <c r="C19" s="100" t="s">
        <v>670</v>
      </c>
      <c r="D19" s="100"/>
      <c r="E19" s="100"/>
      <c r="F19" s="99">
        <f>1425+94.5</f>
        <v>1519.5</v>
      </c>
      <c r="G19" s="99"/>
      <c r="H19" s="99">
        <f t="shared" si="2"/>
        <v>1519.5</v>
      </c>
      <c r="I19" s="105"/>
      <c r="J19" s="99">
        <f t="shared" ref="J19" si="18">+H19</f>
        <v>1519.5</v>
      </c>
      <c r="K19" s="105"/>
      <c r="L19" s="124">
        <f t="shared" ref="L19" si="19">+J19</f>
        <v>1519.5</v>
      </c>
      <c r="M19" s="105"/>
    </row>
    <row r="20" spans="1:13" x14ac:dyDescent="0.35">
      <c r="A20" s="110" t="s">
        <v>387</v>
      </c>
      <c r="B20" s="98" t="s">
        <v>674</v>
      </c>
      <c r="C20" s="100" t="s">
        <v>675</v>
      </c>
      <c r="D20" s="100" t="s">
        <v>677</v>
      </c>
      <c r="E20" s="100" t="s">
        <v>676</v>
      </c>
      <c r="F20" s="134">
        <v>185</v>
      </c>
      <c r="G20" s="99">
        <v>37</v>
      </c>
      <c r="H20" s="99">
        <f t="shared" ref="H20" si="20">+G20+F20</f>
        <v>222</v>
      </c>
      <c r="I20" s="105"/>
      <c r="J20" s="99">
        <f t="shared" ref="J20" si="21">+H20</f>
        <v>222</v>
      </c>
      <c r="K20" s="105"/>
      <c r="L20" s="124">
        <f t="shared" ref="L20" si="22">+J20</f>
        <v>222</v>
      </c>
      <c r="M20" s="105"/>
    </row>
    <row r="21" spans="1:13" x14ac:dyDescent="0.35">
      <c r="A21" s="110" t="s">
        <v>387</v>
      </c>
      <c r="B21" s="98" t="s">
        <v>435</v>
      </c>
      <c r="C21" s="100" t="s">
        <v>507</v>
      </c>
      <c r="D21" s="100"/>
      <c r="E21" s="100"/>
      <c r="F21" s="134">
        <v>5465.73</v>
      </c>
      <c r="G21" s="99"/>
      <c r="H21" s="99">
        <f t="shared" si="2"/>
        <v>5465.73</v>
      </c>
      <c r="I21" s="105"/>
      <c r="J21" s="99">
        <f>+H21</f>
        <v>5465.73</v>
      </c>
      <c r="K21" s="105"/>
      <c r="L21" s="124"/>
      <c r="M21" s="105"/>
    </row>
    <row r="22" spans="1:13" x14ac:dyDescent="0.35">
      <c r="A22" s="110" t="s">
        <v>387</v>
      </c>
      <c r="B22" s="98" t="s">
        <v>588</v>
      </c>
      <c r="C22" s="100" t="s">
        <v>673</v>
      </c>
      <c r="D22" s="100"/>
      <c r="E22" s="100"/>
      <c r="F22" s="134">
        <f>1190-100-172.78</f>
        <v>917.22</v>
      </c>
      <c r="G22" s="99"/>
      <c r="H22" s="99">
        <f t="shared" si="2"/>
        <v>917.22</v>
      </c>
      <c r="I22" s="105"/>
      <c r="J22" s="99">
        <f>+H22</f>
        <v>917.22</v>
      </c>
      <c r="K22" s="105"/>
      <c r="L22" s="124"/>
      <c r="M22" s="105"/>
    </row>
    <row r="23" spans="1:13" x14ac:dyDescent="0.35">
      <c r="A23" s="110" t="s">
        <v>387</v>
      </c>
      <c r="B23" s="98" t="s">
        <v>41</v>
      </c>
      <c r="C23" s="98" t="s">
        <v>672</v>
      </c>
      <c r="D23" s="98"/>
      <c r="E23" s="98" t="s">
        <v>676</v>
      </c>
      <c r="F23" s="134">
        <v>2959.8</v>
      </c>
      <c r="G23" s="99"/>
      <c r="H23" s="99">
        <f t="shared" si="2"/>
        <v>2959.8</v>
      </c>
      <c r="I23" s="134"/>
      <c r="J23" s="99"/>
      <c r="K23" s="105"/>
      <c r="L23" s="124"/>
      <c r="M23" s="68"/>
    </row>
    <row r="24" spans="1:13" x14ac:dyDescent="0.35">
      <c r="A24" s="111" t="s">
        <v>391</v>
      </c>
      <c r="B24" s="98"/>
      <c r="C24" s="98"/>
      <c r="D24" s="98"/>
      <c r="E24" s="98"/>
      <c r="F24" s="134"/>
      <c r="G24" s="99"/>
      <c r="H24" s="99">
        <f t="shared" ref="H24:H28" si="23">+G24+F24</f>
        <v>0</v>
      </c>
      <c r="I24" s="105"/>
      <c r="J24" s="138">
        <f>SUM(J4:J23)</f>
        <v>13255.199999999999</v>
      </c>
      <c r="K24" s="145"/>
      <c r="L24" s="118">
        <f>SUM(L4:L23)</f>
        <v>6872.25</v>
      </c>
      <c r="M24" s="89"/>
    </row>
    <row r="25" spans="1:13" x14ac:dyDescent="0.35">
      <c r="A25" s="110" t="s">
        <v>387</v>
      </c>
      <c r="B25" s="98" t="s">
        <v>41</v>
      </c>
      <c r="C25" s="98" t="s">
        <v>641</v>
      </c>
      <c r="D25" s="98"/>
      <c r="E25" s="98"/>
      <c r="F25" s="134">
        <v>3344.12</v>
      </c>
      <c r="G25" s="99"/>
      <c r="H25" s="99">
        <f t="shared" si="23"/>
        <v>3344.12</v>
      </c>
      <c r="I25" s="105"/>
      <c r="J25" s="145"/>
      <c r="K25" s="145"/>
      <c r="L25" s="99">
        <v>934.8</v>
      </c>
      <c r="M25" s="3" t="s">
        <v>520</v>
      </c>
    </row>
    <row r="26" spans="1:13" x14ac:dyDescent="0.35">
      <c r="A26" s="110" t="s">
        <v>387</v>
      </c>
      <c r="B26" s="98" t="s">
        <v>41</v>
      </c>
      <c r="C26" s="98" t="s">
        <v>640</v>
      </c>
      <c r="D26" s="98"/>
      <c r="E26" s="98"/>
      <c r="F26" s="99">
        <v>3472.65</v>
      </c>
      <c r="G26" s="97"/>
      <c r="H26" s="99">
        <f t="shared" si="23"/>
        <v>3472.65</v>
      </c>
      <c r="I26" s="105"/>
      <c r="J26" s="145"/>
      <c r="K26" s="145"/>
      <c r="L26" s="99"/>
      <c r="M26" s="3"/>
    </row>
    <row r="27" spans="1:13" x14ac:dyDescent="0.35">
      <c r="A27" s="110" t="s">
        <v>387</v>
      </c>
      <c r="B27" s="98" t="s">
        <v>41</v>
      </c>
      <c r="C27" s="98" t="s">
        <v>639</v>
      </c>
      <c r="D27" s="98"/>
      <c r="E27" s="98"/>
      <c r="F27" s="99">
        <v>2870.13</v>
      </c>
      <c r="G27" s="97"/>
      <c r="H27" s="99">
        <f t="shared" si="23"/>
        <v>2870.13</v>
      </c>
      <c r="I27" s="105"/>
      <c r="J27" s="145"/>
      <c r="K27" s="145"/>
      <c r="L27" s="99"/>
      <c r="M27" s="3"/>
    </row>
    <row r="28" spans="1:13" x14ac:dyDescent="0.35">
      <c r="A28" s="110" t="s">
        <v>387</v>
      </c>
      <c r="B28" s="98" t="s">
        <v>190</v>
      </c>
      <c r="C28" s="98" t="s">
        <v>638</v>
      </c>
      <c r="D28" s="98"/>
      <c r="E28" s="98"/>
      <c r="F28" s="99">
        <v>6333.59</v>
      </c>
      <c r="G28" s="97"/>
      <c r="H28" s="99">
        <f t="shared" si="23"/>
        <v>6333.59</v>
      </c>
      <c r="I28" s="105"/>
      <c r="J28" s="145"/>
      <c r="K28" s="145"/>
      <c r="L28" s="104">
        <f>SUM(L24:L27)</f>
        <v>7807.05</v>
      </c>
      <c r="M28" s="3"/>
    </row>
    <row r="29" spans="1:13" x14ac:dyDescent="0.35">
      <c r="A29" s="110" t="s">
        <v>387</v>
      </c>
      <c r="B29" s="98" t="s">
        <v>618</v>
      </c>
      <c r="C29" s="98" t="s">
        <v>619</v>
      </c>
      <c r="D29" s="98"/>
      <c r="E29" s="98"/>
      <c r="F29" s="99">
        <v>208.32</v>
      </c>
      <c r="G29" s="97">
        <v>41.67</v>
      </c>
      <c r="H29" s="99">
        <f>+G29+F29</f>
        <v>249.99</v>
      </c>
      <c r="I29" s="105"/>
      <c r="J29" s="101"/>
      <c r="K29" s="101"/>
      <c r="L29" s="167"/>
      <c r="M29" s="3"/>
    </row>
    <row r="30" spans="1:13" x14ac:dyDescent="0.35">
      <c r="A30" s="110" t="s">
        <v>387</v>
      </c>
      <c r="B30" s="98" t="s">
        <v>72</v>
      </c>
      <c r="C30" s="98" t="s">
        <v>642</v>
      </c>
      <c r="D30" s="98"/>
      <c r="E30" s="98"/>
      <c r="F30" s="99"/>
      <c r="G30" s="97"/>
      <c r="H30" s="99"/>
      <c r="I30" s="235"/>
      <c r="J30" s="101"/>
      <c r="K30" s="3"/>
      <c r="L30" s="104">
        <v>7585.05</v>
      </c>
      <c r="M30" s="68" t="s">
        <v>505</v>
      </c>
    </row>
    <row r="31" spans="1:13" x14ac:dyDescent="0.35">
      <c r="A31" s="110"/>
      <c r="B31" s="98"/>
      <c r="C31" s="98" t="s">
        <v>643</v>
      </c>
      <c r="D31" s="98"/>
      <c r="E31" s="98"/>
      <c r="F31" s="99">
        <f>1.66+4.91+4.45+49.8+10.71+13.33+19.64+33.32</f>
        <v>137.82</v>
      </c>
      <c r="G31" s="97">
        <v>26.67</v>
      </c>
      <c r="H31" s="99">
        <f t="shared" ref="H31:H48" si="24">+G31+F31</f>
        <v>164.49</v>
      </c>
      <c r="I31" s="235"/>
      <c r="J31" s="101"/>
      <c r="K31" s="3"/>
      <c r="L31" s="105"/>
      <c r="M31" s="68"/>
    </row>
    <row r="32" spans="1:13" x14ac:dyDescent="0.35">
      <c r="A32" s="110" t="s">
        <v>392</v>
      </c>
      <c r="B32" s="98" t="s">
        <v>629</v>
      </c>
      <c r="C32" s="98" t="s">
        <v>635</v>
      </c>
      <c r="D32" s="98"/>
      <c r="E32" s="98"/>
      <c r="F32" s="99">
        <f>5705.48+275.13</f>
        <v>5980.61</v>
      </c>
      <c r="G32" s="97">
        <v>1196.1199999999999</v>
      </c>
      <c r="H32" s="99">
        <f t="shared" si="24"/>
        <v>7176.73</v>
      </c>
      <c r="I32" s="235"/>
      <c r="J32" s="227"/>
      <c r="K32" s="3"/>
      <c r="L32" s="89"/>
      <c r="M32" s="68"/>
    </row>
    <row r="33" spans="1:13" x14ac:dyDescent="0.35">
      <c r="A33" s="110" t="s">
        <v>392</v>
      </c>
      <c r="B33" s="98" t="s">
        <v>630</v>
      </c>
      <c r="C33" s="98" t="s">
        <v>631</v>
      </c>
      <c r="D33" s="98"/>
      <c r="E33" s="98"/>
      <c r="F33" s="99">
        <v>262.94</v>
      </c>
      <c r="G33" s="97">
        <v>11.25</v>
      </c>
      <c r="H33" s="99">
        <f t="shared" si="24"/>
        <v>274.19</v>
      </c>
      <c r="I33" s="235"/>
      <c r="J33" s="228"/>
      <c r="K33" s="3"/>
      <c r="L33" s="3"/>
      <c r="M33" s="68"/>
    </row>
    <row r="34" spans="1:13" x14ac:dyDescent="0.35">
      <c r="A34" s="110" t="s">
        <v>392</v>
      </c>
      <c r="B34" s="98" t="s">
        <v>417</v>
      </c>
      <c r="C34" s="98" t="s">
        <v>418</v>
      </c>
      <c r="D34" s="98"/>
      <c r="E34" s="98"/>
      <c r="F34" s="99">
        <v>277.48</v>
      </c>
      <c r="G34" s="97"/>
      <c r="H34" s="99">
        <f t="shared" si="24"/>
        <v>277.48</v>
      </c>
      <c r="I34" s="235"/>
      <c r="J34" s="227"/>
      <c r="K34" s="3"/>
      <c r="L34" s="3"/>
      <c r="M34" s="68"/>
    </row>
    <row r="35" spans="1:13" x14ac:dyDescent="0.35">
      <c r="A35" s="110" t="s">
        <v>392</v>
      </c>
      <c r="B35" s="98" t="s">
        <v>175</v>
      </c>
      <c r="C35" s="98" t="s">
        <v>185</v>
      </c>
      <c r="D35" s="98"/>
      <c r="E35" s="98"/>
      <c r="F35" s="99">
        <v>23.71</v>
      </c>
      <c r="G35" s="97">
        <v>4.74</v>
      </c>
      <c r="H35" s="99">
        <f t="shared" si="24"/>
        <v>28.450000000000003</v>
      </c>
      <c r="I35" s="235"/>
      <c r="J35" s="228"/>
      <c r="K35" s="3"/>
      <c r="L35" s="3"/>
      <c r="M35" s="68"/>
    </row>
    <row r="36" spans="1:13" x14ac:dyDescent="0.35">
      <c r="A36" s="110" t="s">
        <v>392</v>
      </c>
      <c r="B36" s="98" t="s">
        <v>175</v>
      </c>
      <c r="C36" s="98" t="s">
        <v>185</v>
      </c>
      <c r="D36" s="98"/>
      <c r="E36" s="98"/>
      <c r="F36" s="225">
        <v>11.44</v>
      </c>
      <c r="G36" s="226">
        <v>2.2799999999999998</v>
      </c>
      <c r="H36" s="99">
        <f t="shared" si="24"/>
        <v>13.719999999999999</v>
      </c>
      <c r="I36" s="235"/>
      <c r="J36" s="228"/>
      <c r="K36" s="3"/>
      <c r="L36" s="3"/>
      <c r="M36" s="68"/>
    </row>
    <row r="37" spans="1:13" x14ac:dyDescent="0.35">
      <c r="A37" s="110" t="s">
        <v>392</v>
      </c>
      <c r="B37" s="98" t="s">
        <v>463</v>
      </c>
      <c r="C37" s="98" t="s">
        <v>589</v>
      </c>
      <c r="D37" s="98"/>
      <c r="E37" s="98"/>
      <c r="F37" s="99">
        <v>81</v>
      </c>
      <c r="G37" s="97">
        <v>0</v>
      </c>
      <c r="H37" s="99">
        <f t="shared" si="24"/>
        <v>81</v>
      </c>
      <c r="I37" s="235"/>
      <c r="J37" s="228"/>
      <c r="K37" s="3"/>
      <c r="L37" s="3"/>
      <c r="M37" s="68"/>
    </row>
    <row r="38" spans="1:13" x14ac:dyDescent="0.35">
      <c r="A38" s="110" t="s">
        <v>392</v>
      </c>
      <c r="B38" s="98" t="s">
        <v>463</v>
      </c>
      <c r="C38" s="98" t="s">
        <v>114</v>
      </c>
      <c r="D38" s="98"/>
      <c r="E38" s="98"/>
      <c r="F38" s="99">
        <v>26</v>
      </c>
      <c r="G38" s="97">
        <v>0</v>
      </c>
      <c r="H38" s="99">
        <f t="shared" si="24"/>
        <v>26</v>
      </c>
      <c r="I38" s="235"/>
      <c r="J38" s="228"/>
      <c r="K38" s="3"/>
      <c r="L38" s="3"/>
      <c r="M38" s="68"/>
    </row>
    <row r="39" spans="1:13" x14ac:dyDescent="0.35">
      <c r="A39" s="110" t="s">
        <v>392</v>
      </c>
      <c r="B39" s="98" t="s">
        <v>177</v>
      </c>
      <c r="C39" s="98" t="s">
        <v>590</v>
      </c>
      <c r="D39" s="98"/>
      <c r="E39" s="98"/>
      <c r="F39" s="99">
        <v>32.799999999999997</v>
      </c>
      <c r="G39" s="97">
        <v>0</v>
      </c>
      <c r="H39" s="99">
        <f t="shared" si="24"/>
        <v>32.799999999999997</v>
      </c>
      <c r="I39" s="235"/>
      <c r="J39" s="228"/>
      <c r="K39" s="3"/>
      <c r="L39" s="3"/>
      <c r="M39" s="3"/>
    </row>
    <row r="40" spans="1:13" x14ac:dyDescent="0.35">
      <c r="A40" s="110" t="s">
        <v>392</v>
      </c>
      <c r="B40" s="98" t="s">
        <v>632</v>
      </c>
      <c r="C40" s="98" t="s">
        <v>7</v>
      </c>
      <c r="D40" s="98"/>
      <c r="E40" s="98"/>
      <c r="F40" s="99">
        <v>18</v>
      </c>
      <c r="G40" s="97"/>
      <c r="H40" s="99">
        <f t="shared" si="24"/>
        <v>18</v>
      </c>
      <c r="I40" s="235"/>
      <c r="J40" s="228"/>
      <c r="K40" s="3"/>
      <c r="L40" s="3"/>
      <c r="M40" s="68"/>
    </row>
    <row r="41" spans="1:13" x14ac:dyDescent="0.35">
      <c r="A41" s="110" t="s">
        <v>392</v>
      </c>
      <c r="B41" s="98" t="s">
        <v>633</v>
      </c>
      <c r="C41" s="98" t="s">
        <v>637</v>
      </c>
      <c r="D41" s="98"/>
      <c r="E41" s="98"/>
      <c r="F41" s="99">
        <v>227.16</v>
      </c>
      <c r="G41" s="97">
        <v>11.35</v>
      </c>
      <c r="H41" s="99">
        <f t="shared" si="24"/>
        <v>238.51</v>
      </c>
      <c r="I41" s="235"/>
      <c r="J41" s="228"/>
      <c r="K41" s="3"/>
      <c r="L41" s="3"/>
      <c r="M41" s="68"/>
    </row>
    <row r="42" spans="1:13" x14ac:dyDescent="0.35">
      <c r="A42" s="110" t="s">
        <v>392</v>
      </c>
      <c r="B42" s="98" t="s">
        <v>163</v>
      </c>
      <c r="C42" s="98" t="s">
        <v>636</v>
      </c>
      <c r="D42" s="98"/>
      <c r="E42" s="98"/>
      <c r="F42" s="225">
        <v>4771.0200000000004</v>
      </c>
      <c r="G42" s="226"/>
      <c r="H42" s="99">
        <f t="shared" si="24"/>
        <v>4771.0200000000004</v>
      </c>
      <c r="I42" s="235"/>
      <c r="J42" s="228"/>
      <c r="K42" s="3"/>
      <c r="L42" s="89"/>
    </row>
    <row r="43" spans="1:13" x14ac:dyDescent="0.35">
      <c r="A43" s="110" t="s">
        <v>392</v>
      </c>
      <c r="B43" s="98" t="s">
        <v>177</v>
      </c>
      <c r="C43" s="98" t="s">
        <v>590</v>
      </c>
      <c r="D43" s="98"/>
      <c r="E43" s="98"/>
      <c r="F43" s="99">
        <v>2595.02</v>
      </c>
      <c r="G43" s="97"/>
      <c r="H43" s="99">
        <f t="shared" si="24"/>
        <v>2595.02</v>
      </c>
      <c r="I43" s="235"/>
      <c r="J43" s="227"/>
      <c r="K43" s="3"/>
      <c r="L43" s="89"/>
    </row>
    <row r="44" spans="1:13" x14ac:dyDescent="0.35">
      <c r="A44" s="110" t="s">
        <v>392</v>
      </c>
      <c r="B44" s="98" t="s">
        <v>417</v>
      </c>
      <c r="C44" s="98" t="s">
        <v>418</v>
      </c>
      <c r="D44" s="98"/>
      <c r="E44" s="98"/>
      <c r="F44" s="99">
        <v>841.41</v>
      </c>
      <c r="G44" s="97"/>
      <c r="H44" s="99">
        <f t="shared" si="24"/>
        <v>841.41</v>
      </c>
      <c r="I44" s="235"/>
      <c r="J44" s="227"/>
      <c r="K44" s="3"/>
      <c r="L44" s="89"/>
    </row>
    <row r="45" spans="1:13" x14ac:dyDescent="0.35">
      <c r="A45" s="110" t="s">
        <v>392</v>
      </c>
      <c r="B45" s="98" t="s">
        <v>393</v>
      </c>
      <c r="C45" s="98" t="s">
        <v>394</v>
      </c>
      <c r="D45" s="98"/>
      <c r="E45" s="98"/>
      <c r="F45" s="99">
        <v>10</v>
      </c>
      <c r="G45" s="97">
        <v>2</v>
      </c>
      <c r="H45" s="99">
        <f t="shared" si="24"/>
        <v>12</v>
      </c>
      <c r="I45" s="235"/>
      <c r="J45" s="228"/>
      <c r="K45" s="3"/>
      <c r="L45" s="3"/>
    </row>
    <row r="46" spans="1:13" x14ac:dyDescent="0.35">
      <c r="A46" s="110" t="s">
        <v>392</v>
      </c>
      <c r="B46" s="98" t="s">
        <v>591</v>
      </c>
      <c r="C46" s="98" t="s">
        <v>634</v>
      </c>
      <c r="D46" s="98"/>
      <c r="E46" s="98"/>
      <c r="F46" s="99">
        <v>39.14</v>
      </c>
      <c r="G46" s="97">
        <v>7.83</v>
      </c>
      <c r="H46" s="99">
        <f t="shared" si="24"/>
        <v>46.97</v>
      </c>
      <c r="I46" s="235"/>
      <c r="J46" s="228"/>
      <c r="K46" s="3"/>
      <c r="L46" s="3"/>
    </row>
    <row r="47" spans="1:13" x14ac:dyDescent="0.35">
      <c r="A47" s="110" t="s">
        <v>392</v>
      </c>
      <c r="B47" s="98" t="s">
        <v>521</v>
      </c>
      <c r="C47" s="98" t="s">
        <v>395</v>
      </c>
      <c r="D47" s="98"/>
      <c r="E47" s="98"/>
      <c r="F47" s="99">
        <v>1843.27</v>
      </c>
      <c r="G47" s="97">
        <v>368.65</v>
      </c>
      <c r="H47" s="99">
        <f t="shared" si="24"/>
        <v>2211.92</v>
      </c>
      <c r="I47" s="235"/>
      <c r="J47" s="228"/>
      <c r="K47" s="3"/>
      <c r="L47" s="3"/>
    </row>
    <row r="48" spans="1:13" x14ac:dyDescent="0.35">
      <c r="A48" s="232" t="s">
        <v>392</v>
      </c>
      <c r="B48" s="98" t="s">
        <v>630</v>
      </c>
      <c r="C48" s="234" t="s">
        <v>631</v>
      </c>
      <c r="D48" s="234"/>
      <c r="E48" s="233"/>
      <c r="F48" s="99">
        <v>225.73</v>
      </c>
      <c r="G48" s="97">
        <v>15.09</v>
      </c>
      <c r="H48" s="99">
        <f t="shared" si="24"/>
        <v>240.82</v>
      </c>
      <c r="I48" s="235"/>
      <c r="J48" s="228"/>
      <c r="K48" s="3"/>
      <c r="L48" s="89"/>
    </row>
    <row r="49" spans="1:12" x14ac:dyDescent="0.35">
      <c r="A49" s="101"/>
      <c r="B49" s="102" t="s">
        <v>413</v>
      </c>
      <c r="C49" s="103"/>
      <c r="D49" s="103"/>
      <c r="E49" s="103"/>
      <c r="F49" s="104">
        <f>SUM(F4:F48)</f>
        <v>49083.570000000014</v>
      </c>
      <c r="G49" s="104">
        <f>SUM(G4:G48)</f>
        <v>2452.44</v>
      </c>
      <c r="H49" s="104">
        <f>SUM(H4:H48)</f>
        <v>51536.010000000009</v>
      </c>
      <c r="I49" s="185"/>
      <c r="J49" s="227"/>
      <c r="K49" s="3"/>
      <c r="L49" s="89"/>
    </row>
    <row r="50" spans="1:12" x14ac:dyDescent="0.35">
      <c r="A50" s="101"/>
      <c r="B50" s="101"/>
      <c r="C50" s="146"/>
      <c r="D50" s="146"/>
      <c r="E50" s="146"/>
      <c r="F50" s="105"/>
      <c r="G50" s="105"/>
      <c r="H50" s="105"/>
      <c r="I50" s="185"/>
      <c r="L50" s="89"/>
    </row>
    <row r="51" spans="1:12" x14ac:dyDescent="0.35">
      <c r="A51" s="256" t="s">
        <v>678</v>
      </c>
      <c r="B51" s="257"/>
      <c r="C51" s="257"/>
      <c r="D51" s="257"/>
      <c r="E51" s="257"/>
      <c r="F51" s="257"/>
      <c r="G51" s="257"/>
      <c r="H51" s="258"/>
      <c r="I51" s="185"/>
      <c r="L51" s="89"/>
    </row>
    <row r="52" spans="1:12" x14ac:dyDescent="0.35">
      <c r="I52" s="185"/>
    </row>
    <row r="53" spans="1:12" x14ac:dyDescent="0.35">
      <c r="I53" s="185"/>
    </row>
    <row r="54" spans="1:12" x14ac:dyDescent="0.35">
      <c r="I54" s="185"/>
    </row>
  </sheetData>
  <sortState xmlns:xlrd2="http://schemas.microsoft.com/office/spreadsheetml/2017/richdata2" ref="A32:J48">
    <sortCondition ref="I32:I48"/>
  </sortState>
  <mergeCells count="2">
    <mergeCell ref="A1:H1"/>
    <mergeCell ref="A51:H51"/>
  </mergeCells>
  <printOptions horizontalCentered="1"/>
  <pageMargins left="0.11811023622047245" right="0.11811023622047245" top="0.55118110236220474" bottom="0.15748031496062992" header="0.31496062992125984" footer="0.31496062992125984"/>
  <pageSetup paperSize="9"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WC1743"/>
  <sheetViews>
    <sheetView view="pageBreakPreview" topLeftCell="A230" zoomScaleNormal="100" zoomScaleSheetLayoutView="100" workbookViewId="0">
      <selection activeCell="C240" sqref="C240"/>
    </sheetView>
  </sheetViews>
  <sheetFormatPr defaultRowHeight="14.5" x14ac:dyDescent="0.35"/>
  <cols>
    <col min="1" max="1" width="5" customWidth="1"/>
    <col min="2" max="2" width="26.81640625" customWidth="1"/>
    <col min="3" max="3" width="11.81640625" customWidth="1"/>
    <col min="4" max="4" width="1.7265625" customWidth="1"/>
    <col min="5" max="5" width="11.81640625" customWidth="1"/>
    <col min="6" max="7" width="11.26953125" customWidth="1"/>
    <col min="8" max="8" width="1.7265625" customWidth="1"/>
    <col min="9" max="10" width="11.81640625" customWidth="1"/>
    <col min="11" max="11" width="11.26953125" customWidth="1"/>
    <col min="12" max="12" width="11.81640625" bestFit="1" customWidth="1"/>
    <col min="13" max="13" width="11.81640625" customWidth="1"/>
    <col min="14" max="14" width="1.7265625" customWidth="1"/>
    <col min="15" max="15" width="11.1796875" bestFit="1" customWidth="1"/>
    <col min="16" max="16" width="9.81640625" customWidth="1"/>
    <col min="17" max="20" width="9.1796875" customWidth="1"/>
  </cols>
  <sheetData>
    <row r="1" spans="1:601" x14ac:dyDescent="0.35">
      <c r="A1" s="40" t="s">
        <v>92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5"/>
      <c r="P1" s="36"/>
      <c r="Q1" s="36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</row>
    <row r="2" spans="1:601" x14ac:dyDescent="0.35">
      <c r="A2" s="106" t="s">
        <v>647</v>
      </c>
      <c r="B2" s="22"/>
      <c r="C2" s="22"/>
      <c r="D2" s="22"/>
      <c r="E2" s="41" t="s">
        <v>115</v>
      </c>
      <c r="F2" s="42"/>
      <c r="G2" s="41"/>
      <c r="H2" s="58"/>
      <c r="I2" s="41" t="s">
        <v>136</v>
      </c>
      <c r="J2" s="41"/>
      <c r="K2" s="41"/>
      <c r="L2" s="37"/>
      <c r="M2" s="37" t="s">
        <v>13</v>
      </c>
      <c r="N2" s="23"/>
      <c r="O2" s="25"/>
      <c r="P2" s="36"/>
      <c r="Q2" s="36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</row>
    <row r="3" spans="1:601" x14ac:dyDescent="0.35">
      <c r="A3" s="23"/>
      <c r="B3" s="22"/>
      <c r="C3" s="156" t="s">
        <v>93</v>
      </c>
      <c r="D3" s="25"/>
      <c r="E3" s="43" t="s">
        <v>116</v>
      </c>
      <c r="F3" s="44" t="s">
        <v>159</v>
      </c>
      <c r="G3" s="45" t="s">
        <v>78</v>
      </c>
      <c r="H3" s="55"/>
      <c r="I3" s="64" t="s">
        <v>137</v>
      </c>
      <c r="J3" s="64"/>
      <c r="K3" s="45" t="s">
        <v>73</v>
      </c>
      <c r="L3" s="45" t="s">
        <v>77</v>
      </c>
      <c r="M3" s="45" t="s">
        <v>138</v>
      </c>
      <c r="N3" s="90"/>
      <c r="O3" s="25"/>
      <c r="P3" s="36"/>
      <c r="Q3" s="36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</row>
    <row r="4" spans="1:601" x14ac:dyDescent="0.35">
      <c r="A4" s="69">
        <v>1</v>
      </c>
      <c r="B4" s="70" t="s">
        <v>193</v>
      </c>
      <c r="C4" s="32">
        <f t="shared" ref="C4:C67" si="0">SUM(E4:G4)</f>
        <v>206474.95</v>
      </c>
      <c r="D4" s="25"/>
      <c r="E4" s="132">
        <v>206474.95</v>
      </c>
      <c r="F4" s="46"/>
      <c r="G4" s="47"/>
      <c r="H4" s="55"/>
      <c r="I4" s="38"/>
      <c r="J4" s="38"/>
      <c r="K4" s="47"/>
      <c r="L4" s="47"/>
      <c r="M4" s="47">
        <f t="shared" ref="M4:M17" si="1">+C4</f>
        <v>206474.95</v>
      </c>
      <c r="N4" s="90"/>
      <c r="O4" s="25">
        <f t="shared" ref="O4:O35" si="2">C4-SUM(I4:M4)</f>
        <v>0</v>
      </c>
      <c r="P4" s="214">
        <f t="shared" ref="P4:P67" si="3">+E4-C4</f>
        <v>0</v>
      </c>
      <c r="Q4" s="36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</row>
    <row r="5" spans="1:601" x14ac:dyDescent="0.35">
      <c r="A5" s="69">
        <v>2</v>
      </c>
      <c r="B5" s="70" t="s">
        <v>433</v>
      </c>
      <c r="C5" s="32">
        <f t="shared" si="0"/>
        <v>-26645.64</v>
      </c>
      <c r="D5" s="25"/>
      <c r="E5" s="24">
        <v>-26645.64</v>
      </c>
      <c r="F5" s="46"/>
      <c r="G5" s="47"/>
      <c r="H5" s="55"/>
      <c r="I5" s="38"/>
      <c r="J5" s="38"/>
      <c r="K5" s="47"/>
      <c r="L5" s="47"/>
      <c r="M5" s="24">
        <f t="shared" si="1"/>
        <v>-26645.64</v>
      </c>
      <c r="N5" s="90"/>
      <c r="O5" s="25">
        <f t="shared" si="2"/>
        <v>0</v>
      </c>
      <c r="P5" s="214">
        <f t="shared" si="3"/>
        <v>0</v>
      </c>
      <c r="Q5" s="36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</row>
    <row r="6" spans="1:601" x14ac:dyDescent="0.35">
      <c r="A6" s="69">
        <v>3</v>
      </c>
      <c r="B6" s="70" t="s">
        <v>434</v>
      </c>
      <c r="C6" s="32">
        <f t="shared" si="0"/>
        <v>-30539.95</v>
      </c>
      <c r="D6" s="25"/>
      <c r="E6" s="24">
        <v>-30539.95</v>
      </c>
      <c r="F6" s="46"/>
      <c r="G6" s="47"/>
      <c r="H6" s="55"/>
      <c r="I6" s="38"/>
      <c r="J6" s="38"/>
      <c r="K6" s="47"/>
      <c r="L6" s="47"/>
      <c r="M6" s="24">
        <f t="shared" si="1"/>
        <v>-30539.95</v>
      </c>
      <c r="N6" s="90"/>
      <c r="O6" s="25">
        <f t="shared" si="2"/>
        <v>0</v>
      </c>
      <c r="P6" s="214">
        <f t="shared" si="3"/>
        <v>0</v>
      </c>
      <c r="Q6" s="36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</row>
    <row r="7" spans="1:601" x14ac:dyDescent="0.35">
      <c r="A7" s="69">
        <v>100</v>
      </c>
      <c r="B7" s="70" t="s">
        <v>149</v>
      </c>
      <c r="C7" s="32">
        <f t="shared" si="0"/>
        <v>10095.540000000001</v>
      </c>
      <c r="D7" s="25"/>
      <c r="E7" s="24">
        <v>95.54</v>
      </c>
      <c r="F7" s="27">
        <v>10000</v>
      </c>
      <c r="G7" s="24"/>
      <c r="H7" s="59"/>
      <c r="I7" s="24"/>
      <c r="J7" s="24"/>
      <c r="K7" s="24"/>
      <c r="L7" s="24"/>
      <c r="M7" s="24">
        <f t="shared" si="1"/>
        <v>10095.540000000001</v>
      </c>
      <c r="N7" s="25"/>
      <c r="O7" s="25">
        <f t="shared" si="2"/>
        <v>0</v>
      </c>
      <c r="P7" s="214">
        <f t="shared" si="3"/>
        <v>-10000</v>
      </c>
      <c r="Q7" s="123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</row>
    <row r="8" spans="1:601" x14ac:dyDescent="0.35">
      <c r="A8" s="69">
        <v>101</v>
      </c>
      <c r="B8" s="70" t="s">
        <v>150</v>
      </c>
      <c r="C8" s="32">
        <f t="shared" si="0"/>
        <v>357198.31</v>
      </c>
      <c r="D8" s="25"/>
      <c r="E8" s="24">
        <v>367198.31</v>
      </c>
      <c r="F8" s="24">
        <v>-10000</v>
      </c>
      <c r="G8" s="24"/>
      <c r="H8" s="59"/>
      <c r="I8" s="24"/>
      <c r="J8" s="24"/>
      <c r="K8" s="24"/>
      <c r="L8" s="24"/>
      <c r="M8" s="24">
        <f t="shared" si="1"/>
        <v>357198.31</v>
      </c>
      <c r="N8" s="25"/>
      <c r="O8" s="25">
        <f t="shared" si="2"/>
        <v>0</v>
      </c>
      <c r="P8" s="214">
        <f t="shared" si="3"/>
        <v>10000</v>
      </c>
      <c r="Q8" s="123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</row>
    <row r="9" spans="1:601" x14ac:dyDescent="0.35">
      <c r="A9" s="69">
        <v>102</v>
      </c>
      <c r="B9" s="70" t="s">
        <v>194</v>
      </c>
      <c r="C9" s="32">
        <f t="shared" si="0"/>
        <v>10726.73</v>
      </c>
      <c r="D9" s="25"/>
      <c r="E9" s="24">
        <v>10726.73</v>
      </c>
      <c r="F9" s="24"/>
      <c r="G9" s="24"/>
      <c r="H9" s="59"/>
      <c r="I9" s="24"/>
      <c r="J9" s="24"/>
      <c r="K9" s="24"/>
      <c r="L9" s="24"/>
      <c r="M9" s="24">
        <f t="shared" si="1"/>
        <v>10726.73</v>
      </c>
      <c r="N9" s="25"/>
      <c r="O9" s="25">
        <f t="shared" si="2"/>
        <v>0</v>
      </c>
      <c r="P9" s="214">
        <f t="shared" si="3"/>
        <v>0</v>
      </c>
      <c r="Q9" s="123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</row>
    <row r="10" spans="1:601" x14ac:dyDescent="0.35">
      <c r="A10" s="69">
        <v>106</v>
      </c>
      <c r="B10" s="70" t="s">
        <v>169</v>
      </c>
      <c r="C10" s="32">
        <f t="shared" si="0"/>
        <v>87542.6</v>
      </c>
      <c r="D10" s="25"/>
      <c r="E10" s="24">
        <v>87542.6</v>
      </c>
      <c r="F10" s="24"/>
      <c r="G10" s="24"/>
      <c r="H10" s="59"/>
      <c r="I10" s="24"/>
      <c r="J10" s="24"/>
      <c r="K10" s="24"/>
      <c r="L10" s="24"/>
      <c r="M10" s="24">
        <f t="shared" si="1"/>
        <v>87542.6</v>
      </c>
      <c r="N10" s="25"/>
      <c r="O10" s="25">
        <f t="shared" si="2"/>
        <v>0</v>
      </c>
      <c r="P10" s="214">
        <f t="shared" si="3"/>
        <v>0</v>
      </c>
      <c r="Q10" s="123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</row>
    <row r="11" spans="1:601" x14ac:dyDescent="0.35">
      <c r="A11" s="69">
        <v>107</v>
      </c>
      <c r="B11" s="70" t="s">
        <v>178</v>
      </c>
      <c r="C11" s="32">
        <f t="shared" si="0"/>
        <v>26113.52</v>
      </c>
      <c r="D11" s="25"/>
      <c r="E11" s="24">
        <v>26113.52</v>
      </c>
      <c r="F11" s="24"/>
      <c r="G11" s="24"/>
      <c r="H11" s="59"/>
      <c r="I11" s="24"/>
      <c r="J11" s="24"/>
      <c r="K11" s="24"/>
      <c r="L11" s="24"/>
      <c r="M11" s="24">
        <f t="shared" si="1"/>
        <v>26113.52</v>
      </c>
      <c r="N11" s="25"/>
      <c r="O11" s="25">
        <f t="shared" si="2"/>
        <v>0</v>
      </c>
      <c r="P11" s="214">
        <f t="shared" si="3"/>
        <v>0</v>
      </c>
      <c r="Q11" s="123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</row>
    <row r="12" spans="1:601" x14ac:dyDescent="0.35">
      <c r="A12" s="69">
        <v>109</v>
      </c>
      <c r="B12" s="70" t="s">
        <v>178</v>
      </c>
      <c r="C12" s="32">
        <f t="shared" si="0"/>
        <v>40223.050000000003</v>
      </c>
      <c r="D12" s="25"/>
      <c r="E12" s="24">
        <v>40223.050000000003</v>
      </c>
      <c r="F12" s="24"/>
      <c r="G12" s="24"/>
      <c r="H12" s="59"/>
      <c r="I12" s="24"/>
      <c r="J12" s="24"/>
      <c r="K12" s="24"/>
      <c r="L12" s="24"/>
      <c r="M12" s="24">
        <f t="shared" si="1"/>
        <v>40223.050000000003</v>
      </c>
      <c r="N12" s="25"/>
      <c r="O12" s="25">
        <f t="shared" si="2"/>
        <v>0</v>
      </c>
      <c r="P12" s="214">
        <f t="shared" si="3"/>
        <v>0</v>
      </c>
      <c r="Q12" s="123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</row>
    <row r="13" spans="1:601" x14ac:dyDescent="0.35">
      <c r="A13" s="69">
        <v>110</v>
      </c>
      <c r="B13" s="70" t="s">
        <v>459</v>
      </c>
      <c r="C13" s="32">
        <f t="shared" si="0"/>
        <v>75062.47</v>
      </c>
      <c r="D13" s="25"/>
      <c r="E13" s="24">
        <v>75062.47</v>
      </c>
      <c r="F13" s="24"/>
      <c r="G13" s="24"/>
      <c r="H13" s="59"/>
      <c r="I13" s="24"/>
      <c r="J13" s="24"/>
      <c r="K13" s="24"/>
      <c r="L13" s="24"/>
      <c r="M13" s="24">
        <f t="shared" si="1"/>
        <v>75062.47</v>
      </c>
      <c r="N13" s="25"/>
      <c r="O13" s="25">
        <f t="shared" si="2"/>
        <v>0</v>
      </c>
      <c r="P13" s="214">
        <f t="shared" si="3"/>
        <v>0</v>
      </c>
      <c r="Q13" s="123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</row>
    <row r="14" spans="1:601" x14ac:dyDescent="0.35">
      <c r="A14" s="69">
        <v>115</v>
      </c>
      <c r="B14" s="70" t="s">
        <v>195</v>
      </c>
      <c r="C14" s="32">
        <f t="shared" si="0"/>
        <v>150</v>
      </c>
      <c r="D14" s="25"/>
      <c r="E14" s="24">
        <v>150</v>
      </c>
      <c r="F14" s="24"/>
      <c r="G14" s="24"/>
      <c r="H14" s="59"/>
      <c r="I14" s="24"/>
      <c r="J14" s="24"/>
      <c r="K14" s="24"/>
      <c r="L14" s="24"/>
      <c r="M14" s="24">
        <f t="shared" si="1"/>
        <v>150</v>
      </c>
      <c r="N14" s="25"/>
      <c r="O14" s="25">
        <f t="shared" si="2"/>
        <v>0</v>
      </c>
      <c r="P14" s="214">
        <f t="shared" si="3"/>
        <v>0</v>
      </c>
      <c r="Q14" s="123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</row>
    <row r="15" spans="1:601" x14ac:dyDescent="0.35">
      <c r="A15" s="69">
        <v>116</v>
      </c>
      <c r="B15" s="70" t="s">
        <v>72</v>
      </c>
      <c r="C15" s="32">
        <f t="shared" si="0"/>
        <v>200.51</v>
      </c>
      <c r="D15" s="25"/>
      <c r="E15" s="24">
        <v>200.51</v>
      </c>
      <c r="F15" s="24"/>
      <c r="G15" s="24"/>
      <c r="H15" s="59"/>
      <c r="I15" s="24"/>
      <c r="J15" s="24"/>
      <c r="K15" s="24"/>
      <c r="L15" s="24"/>
      <c r="M15" s="24">
        <f t="shared" si="1"/>
        <v>200.51</v>
      </c>
      <c r="N15" s="25"/>
      <c r="O15" s="25">
        <f t="shared" si="2"/>
        <v>0</v>
      </c>
      <c r="P15" s="214">
        <f t="shared" si="3"/>
        <v>0</v>
      </c>
      <c r="Q15" s="123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</row>
    <row r="16" spans="1:601" hidden="1" x14ac:dyDescent="0.35">
      <c r="A16" s="69">
        <v>117</v>
      </c>
      <c r="B16" s="70" t="s">
        <v>104</v>
      </c>
      <c r="C16" s="32">
        <f t="shared" si="0"/>
        <v>0</v>
      </c>
      <c r="D16" s="25"/>
      <c r="E16" s="24"/>
      <c r="F16" s="24"/>
      <c r="G16" s="24"/>
      <c r="H16" s="59"/>
      <c r="I16" s="24"/>
      <c r="J16" s="24"/>
      <c r="K16" s="24"/>
      <c r="L16" s="24"/>
      <c r="M16" s="24">
        <f t="shared" si="1"/>
        <v>0</v>
      </c>
      <c r="N16" s="25"/>
      <c r="O16" s="25">
        <f t="shared" si="2"/>
        <v>0</v>
      </c>
      <c r="P16" s="214">
        <f t="shared" si="3"/>
        <v>0</v>
      </c>
      <c r="Q16" s="123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</row>
    <row r="17" spans="1:601" x14ac:dyDescent="0.35">
      <c r="A17" s="69">
        <v>120</v>
      </c>
      <c r="B17" s="70" t="s">
        <v>71</v>
      </c>
      <c r="C17" s="32">
        <f t="shared" si="0"/>
        <v>2164.6999999999998</v>
      </c>
      <c r="D17" s="25"/>
      <c r="E17" s="24">
        <v>2164.6999999999998</v>
      </c>
      <c r="F17" s="24"/>
      <c r="G17" s="24"/>
      <c r="H17" s="59"/>
      <c r="I17" s="24"/>
      <c r="J17" s="24"/>
      <c r="K17" s="24"/>
      <c r="L17" s="24"/>
      <c r="M17" s="24">
        <f t="shared" si="1"/>
        <v>2164.6999999999998</v>
      </c>
      <c r="N17" s="25"/>
      <c r="O17" s="25">
        <f t="shared" si="2"/>
        <v>0</v>
      </c>
      <c r="P17" s="214">
        <f t="shared" si="3"/>
        <v>0</v>
      </c>
      <c r="Q17" s="123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</row>
    <row r="18" spans="1:601" x14ac:dyDescent="0.35">
      <c r="A18" s="50">
        <v>1010</v>
      </c>
      <c r="B18" s="51" t="s">
        <v>139</v>
      </c>
      <c r="C18" s="32">
        <f t="shared" si="0"/>
        <v>-917.72</v>
      </c>
      <c r="D18" s="25"/>
      <c r="E18" s="24">
        <v>-917.72</v>
      </c>
      <c r="F18" s="35"/>
      <c r="G18" s="24"/>
      <c r="H18" s="59"/>
      <c r="I18" s="24"/>
      <c r="J18" s="24"/>
      <c r="K18" s="24"/>
      <c r="L18" s="24">
        <f>+C18</f>
        <v>-917.72</v>
      </c>
      <c r="M18" s="24"/>
      <c r="N18" s="25"/>
      <c r="O18" s="25">
        <f t="shared" si="2"/>
        <v>0</v>
      </c>
      <c r="P18" s="214">
        <f t="shared" si="3"/>
        <v>0</v>
      </c>
      <c r="Q18" s="123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</row>
    <row r="19" spans="1:601" hidden="1" x14ac:dyDescent="0.35">
      <c r="A19" s="50">
        <v>1015</v>
      </c>
      <c r="B19" s="51" t="s">
        <v>435</v>
      </c>
      <c r="C19" s="32">
        <f t="shared" si="0"/>
        <v>0</v>
      </c>
      <c r="D19" s="25"/>
      <c r="E19" s="24"/>
      <c r="F19" s="35"/>
      <c r="G19" s="24"/>
      <c r="H19" s="59"/>
      <c r="I19" s="24"/>
      <c r="J19" s="24"/>
      <c r="K19" s="24">
        <f>+C19</f>
        <v>0</v>
      </c>
      <c r="L19" s="24"/>
      <c r="M19" s="24"/>
      <c r="N19" s="25"/>
      <c r="O19" s="25">
        <f t="shared" si="2"/>
        <v>0</v>
      </c>
      <c r="P19" s="214">
        <f t="shared" si="3"/>
        <v>0</v>
      </c>
      <c r="Q19" s="123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</row>
    <row r="20" spans="1:601" x14ac:dyDescent="0.35">
      <c r="A20" s="50">
        <v>1020</v>
      </c>
      <c r="B20" s="51" t="s">
        <v>49</v>
      </c>
      <c r="C20" s="32">
        <f t="shared" si="0"/>
        <v>8143</v>
      </c>
      <c r="D20" s="25"/>
      <c r="E20" s="24">
        <v>8143</v>
      </c>
      <c r="F20" s="27"/>
      <c r="G20" s="24"/>
      <c r="H20" s="59"/>
      <c r="I20" s="24"/>
      <c r="J20" s="24"/>
      <c r="K20" s="24"/>
      <c r="L20" s="24">
        <f>+C20</f>
        <v>8143</v>
      </c>
      <c r="M20" s="24"/>
      <c r="N20" s="25"/>
      <c r="O20" s="25">
        <f t="shared" si="2"/>
        <v>0</v>
      </c>
      <c r="P20" s="214">
        <f t="shared" si="3"/>
        <v>0</v>
      </c>
      <c r="Q20" s="123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</row>
    <row r="21" spans="1:601" x14ac:dyDescent="0.35">
      <c r="A21" s="50">
        <v>1025</v>
      </c>
      <c r="B21" s="51" t="s">
        <v>74</v>
      </c>
      <c r="C21" s="32">
        <f t="shared" si="0"/>
        <v>9775.09</v>
      </c>
      <c r="D21" s="25"/>
      <c r="E21" s="24">
        <v>9445.09</v>
      </c>
      <c r="F21" s="27"/>
      <c r="G21" s="24">
        <v>330</v>
      </c>
      <c r="H21" s="59"/>
      <c r="I21" s="24"/>
      <c r="J21" s="24"/>
      <c r="K21" s="24"/>
      <c r="L21" s="24"/>
      <c r="M21" s="24">
        <f>+C21</f>
        <v>9775.09</v>
      </c>
      <c r="N21" s="25"/>
      <c r="O21" s="25">
        <f t="shared" si="2"/>
        <v>0</v>
      </c>
      <c r="P21" s="214">
        <f t="shared" si="3"/>
        <v>-330</v>
      </c>
      <c r="Q21" s="123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</row>
    <row r="22" spans="1:601" x14ac:dyDescent="0.35">
      <c r="A22" s="50">
        <v>1030</v>
      </c>
      <c r="B22" s="51" t="s">
        <v>452</v>
      </c>
      <c r="C22" s="32">
        <f t="shared" si="0"/>
        <v>3818.0819999999999</v>
      </c>
      <c r="D22" s="25"/>
      <c r="E22" s="24">
        <v>6761.7</v>
      </c>
      <c r="F22" s="35">
        <f>-F357</f>
        <v>-2943.6179999999999</v>
      </c>
      <c r="G22" s="24"/>
      <c r="H22" s="59"/>
      <c r="I22" s="24"/>
      <c r="J22" s="24"/>
      <c r="K22" s="24"/>
      <c r="L22" s="24"/>
      <c r="M22" s="24">
        <f>+C22</f>
        <v>3818.0819999999999</v>
      </c>
      <c r="N22" s="25"/>
      <c r="O22" s="25">
        <f t="shared" si="2"/>
        <v>0</v>
      </c>
      <c r="P22" s="214">
        <f t="shared" si="3"/>
        <v>2943.6179999999999</v>
      </c>
      <c r="Q22" s="123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</row>
    <row r="23" spans="1:601" x14ac:dyDescent="0.35">
      <c r="A23" s="50">
        <v>1031</v>
      </c>
      <c r="B23" s="51" t="s">
        <v>453</v>
      </c>
      <c r="C23" s="32">
        <f t="shared" si="0"/>
        <v>2049.6</v>
      </c>
      <c r="D23" s="25"/>
      <c r="E23" s="24">
        <v>2049.6</v>
      </c>
      <c r="F23" s="27"/>
      <c r="G23" s="24"/>
      <c r="H23" s="59"/>
      <c r="I23" s="24"/>
      <c r="J23" s="24"/>
      <c r="K23" s="24"/>
      <c r="L23" s="24"/>
      <c r="M23" s="24">
        <f>+C23</f>
        <v>2049.6</v>
      </c>
      <c r="N23" s="25"/>
      <c r="O23" s="25">
        <f t="shared" si="2"/>
        <v>0</v>
      </c>
      <c r="P23" s="214">
        <f t="shared" si="3"/>
        <v>0</v>
      </c>
      <c r="Q23" s="123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</row>
    <row r="24" spans="1:601" x14ac:dyDescent="0.35">
      <c r="A24" s="50">
        <v>1032</v>
      </c>
      <c r="B24" s="51" t="s">
        <v>454</v>
      </c>
      <c r="C24" s="32">
        <f t="shared" si="0"/>
        <v>505.57</v>
      </c>
      <c r="D24" s="25"/>
      <c r="E24" s="24">
        <v>505.57</v>
      </c>
      <c r="F24" s="35"/>
      <c r="G24" s="24"/>
      <c r="H24" s="59"/>
      <c r="I24" s="24"/>
      <c r="J24" s="24"/>
      <c r="K24" s="24"/>
      <c r="L24" s="24"/>
      <c r="M24" s="24">
        <f>+C24</f>
        <v>505.57</v>
      </c>
      <c r="N24" s="25"/>
      <c r="O24" s="25">
        <f t="shared" si="2"/>
        <v>0</v>
      </c>
      <c r="P24" s="214">
        <f t="shared" si="3"/>
        <v>0</v>
      </c>
      <c r="Q24" s="123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</row>
    <row r="25" spans="1:601" x14ac:dyDescent="0.35">
      <c r="A25" s="50">
        <v>1033</v>
      </c>
      <c r="B25" s="51" t="s">
        <v>455</v>
      </c>
      <c r="C25" s="32">
        <f t="shared" si="0"/>
        <v>250.02</v>
      </c>
      <c r="D25" s="25"/>
      <c r="E25" s="24">
        <v>250.02</v>
      </c>
      <c r="F25" s="35"/>
      <c r="G25" s="24"/>
      <c r="H25" s="59"/>
      <c r="I25" s="24"/>
      <c r="J25" s="24"/>
      <c r="K25" s="24"/>
      <c r="L25" s="24"/>
      <c r="M25" s="24">
        <f>+C25</f>
        <v>250.02</v>
      </c>
      <c r="N25" s="25"/>
      <c r="O25" s="25">
        <f t="shared" si="2"/>
        <v>0</v>
      </c>
      <c r="P25" s="214">
        <f t="shared" si="3"/>
        <v>0</v>
      </c>
      <c r="Q25" s="123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</row>
    <row r="26" spans="1:601" x14ac:dyDescent="0.35">
      <c r="A26" s="52">
        <v>1100</v>
      </c>
      <c r="B26" s="53" t="s">
        <v>73</v>
      </c>
      <c r="C26" s="32">
        <f t="shared" si="0"/>
        <v>3177.5</v>
      </c>
      <c r="D26" s="25"/>
      <c r="E26" s="24">
        <v>2627.5</v>
      </c>
      <c r="F26" s="27"/>
      <c r="G26" s="24">
        <v>550</v>
      </c>
      <c r="H26" s="59"/>
      <c r="I26" s="24"/>
      <c r="J26" s="24"/>
      <c r="K26" s="24">
        <f>+C26</f>
        <v>3177.5</v>
      </c>
      <c r="L26" s="24"/>
      <c r="M26" s="24"/>
      <c r="N26" s="25"/>
      <c r="O26" s="25">
        <f t="shared" si="2"/>
        <v>0</v>
      </c>
      <c r="P26" s="214">
        <f t="shared" si="3"/>
        <v>-550</v>
      </c>
      <c r="Q26" s="123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</row>
    <row r="27" spans="1:601" hidden="1" x14ac:dyDescent="0.35">
      <c r="A27" s="50">
        <v>1101</v>
      </c>
      <c r="B27" s="51" t="s">
        <v>374</v>
      </c>
      <c r="C27" s="32">
        <f t="shared" si="0"/>
        <v>0</v>
      </c>
      <c r="D27" s="25"/>
      <c r="E27" s="24"/>
      <c r="F27" s="27"/>
      <c r="G27" s="24"/>
      <c r="H27" s="59"/>
      <c r="I27" s="24"/>
      <c r="J27" s="24"/>
      <c r="K27" s="24">
        <f>+C27</f>
        <v>0</v>
      </c>
      <c r="L27" s="24"/>
      <c r="M27" s="24"/>
      <c r="N27" s="25"/>
      <c r="O27" s="25">
        <f t="shared" si="2"/>
        <v>0</v>
      </c>
      <c r="P27" s="214">
        <f t="shared" si="3"/>
        <v>0</v>
      </c>
      <c r="Q27" s="123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</row>
    <row r="28" spans="1:601" hidden="1" x14ac:dyDescent="0.35">
      <c r="A28" s="50">
        <v>1102</v>
      </c>
      <c r="B28" s="51" t="s">
        <v>375</v>
      </c>
      <c r="C28" s="32">
        <f t="shared" si="0"/>
        <v>0</v>
      </c>
      <c r="D28" s="25"/>
      <c r="E28" s="24">
        <v>0</v>
      </c>
      <c r="F28" s="27"/>
      <c r="G28" s="24"/>
      <c r="H28" s="59"/>
      <c r="I28" s="24"/>
      <c r="J28" s="24"/>
      <c r="K28" s="24">
        <f>+C28</f>
        <v>0</v>
      </c>
      <c r="L28" s="24"/>
      <c r="M28" s="24"/>
      <c r="N28" s="25"/>
      <c r="O28" s="25">
        <f t="shared" si="2"/>
        <v>0</v>
      </c>
      <c r="P28" s="214">
        <f t="shared" si="3"/>
        <v>0</v>
      </c>
      <c r="Q28" s="123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</row>
    <row r="29" spans="1:601" hidden="1" x14ac:dyDescent="0.35">
      <c r="A29" s="50">
        <v>1103</v>
      </c>
      <c r="B29" s="51" t="s">
        <v>416</v>
      </c>
      <c r="C29" s="32">
        <f t="shared" si="0"/>
        <v>0</v>
      </c>
      <c r="D29" s="25"/>
      <c r="E29" s="24">
        <v>0</v>
      </c>
      <c r="F29" s="27"/>
      <c r="G29" s="24"/>
      <c r="H29" s="59"/>
      <c r="I29" s="24"/>
      <c r="J29" s="24"/>
      <c r="K29" s="24">
        <f>+C29</f>
        <v>0</v>
      </c>
      <c r="L29" s="24"/>
      <c r="M29" s="24"/>
      <c r="N29" s="25"/>
      <c r="O29" s="25">
        <f t="shared" si="2"/>
        <v>0</v>
      </c>
      <c r="P29" s="214">
        <f t="shared" si="3"/>
        <v>0</v>
      </c>
      <c r="Q29" s="123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</row>
    <row r="30" spans="1:601" hidden="1" x14ac:dyDescent="0.35">
      <c r="A30" s="71">
        <v>1200</v>
      </c>
      <c r="B30" s="72" t="s">
        <v>196</v>
      </c>
      <c r="C30" s="32">
        <f t="shared" si="0"/>
        <v>0</v>
      </c>
      <c r="D30" s="25"/>
      <c r="E30" s="24">
        <v>0</v>
      </c>
      <c r="F30" s="27"/>
      <c r="G30" s="24"/>
      <c r="H30" s="59"/>
      <c r="I30" s="24"/>
      <c r="J30" s="24"/>
      <c r="K30" s="24">
        <f>+C30</f>
        <v>0</v>
      </c>
      <c r="L30" s="24"/>
      <c r="M30" s="24"/>
      <c r="N30" s="25"/>
      <c r="O30" s="25">
        <f t="shared" si="2"/>
        <v>0</v>
      </c>
      <c r="P30" s="214">
        <f t="shared" si="3"/>
        <v>0</v>
      </c>
      <c r="Q30" s="123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</row>
    <row r="31" spans="1:601" x14ac:dyDescent="0.35">
      <c r="A31" s="71">
        <v>1210</v>
      </c>
      <c r="B31" s="72" t="s">
        <v>103</v>
      </c>
      <c r="C31" s="32">
        <f t="shared" si="0"/>
        <v>200</v>
      </c>
      <c r="D31" s="25"/>
      <c r="E31" s="24">
        <v>200</v>
      </c>
      <c r="F31" s="27"/>
      <c r="G31" s="24"/>
      <c r="H31" s="59"/>
      <c r="I31" s="24"/>
      <c r="J31" s="24"/>
      <c r="K31" s="24"/>
      <c r="L31" s="24"/>
      <c r="M31" s="24">
        <f>+C31</f>
        <v>200</v>
      </c>
      <c r="N31" s="25"/>
      <c r="O31" s="25">
        <f t="shared" si="2"/>
        <v>0</v>
      </c>
      <c r="P31" s="214">
        <f t="shared" si="3"/>
        <v>0</v>
      </c>
      <c r="Q31" s="123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</row>
    <row r="32" spans="1:601" hidden="1" x14ac:dyDescent="0.35">
      <c r="A32" s="71">
        <v>1103</v>
      </c>
      <c r="B32" s="70" t="s">
        <v>416</v>
      </c>
      <c r="C32" s="32">
        <f t="shared" si="0"/>
        <v>0</v>
      </c>
      <c r="D32" s="25"/>
      <c r="E32" s="24">
        <v>0</v>
      </c>
      <c r="F32" s="27"/>
      <c r="G32" s="24"/>
      <c r="H32" s="59"/>
      <c r="I32" s="24"/>
      <c r="J32" s="24"/>
      <c r="K32" s="24">
        <f>+C32</f>
        <v>0</v>
      </c>
      <c r="L32" s="24"/>
      <c r="M32" s="24"/>
      <c r="N32" s="25"/>
      <c r="O32" s="25">
        <f t="shared" si="2"/>
        <v>0</v>
      </c>
      <c r="P32" s="214">
        <f t="shared" si="3"/>
        <v>0</v>
      </c>
      <c r="Q32" s="123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</row>
    <row r="33" spans="1:601" x14ac:dyDescent="0.35">
      <c r="A33" s="71">
        <v>2103</v>
      </c>
      <c r="B33" s="70" t="s">
        <v>415</v>
      </c>
      <c r="C33" s="32">
        <f t="shared" si="0"/>
        <v>-7878.66</v>
      </c>
      <c r="D33" s="25"/>
      <c r="E33" s="24">
        <v>-5788.66</v>
      </c>
      <c r="F33" s="27"/>
      <c r="G33" s="24">
        <v>-2090</v>
      </c>
      <c r="H33" s="59"/>
      <c r="I33" s="24"/>
      <c r="J33" s="24"/>
      <c r="K33" s="24"/>
      <c r="L33" s="24">
        <f>+C33</f>
        <v>-7878.66</v>
      </c>
      <c r="M33" s="24"/>
      <c r="N33" s="25"/>
      <c r="O33" s="25">
        <f t="shared" si="2"/>
        <v>0</v>
      </c>
      <c r="P33" s="214">
        <f t="shared" si="3"/>
        <v>2090</v>
      </c>
      <c r="Q33" s="123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</row>
    <row r="34" spans="1:601" x14ac:dyDescent="0.35">
      <c r="A34" s="50">
        <v>2105</v>
      </c>
      <c r="B34" s="51" t="s">
        <v>77</v>
      </c>
      <c r="C34" s="32">
        <f t="shared" si="0"/>
        <v>-2461.84</v>
      </c>
      <c r="D34" s="25"/>
      <c r="E34" s="24">
        <v>-2461.84</v>
      </c>
      <c r="F34" s="27"/>
      <c r="G34" s="24"/>
      <c r="H34" s="59"/>
      <c r="I34" s="24"/>
      <c r="J34" s="24"/>
      <c r="K34" s="24"/>
      <c r="L34" s="24">
        <f>+C34</f>
        <v>-2461.84</v>
      </c>
      <c r="M34" s="24"/>
      <c r="N34" s="25"/>
      <c r="O34" s="25">
        <f t="shared" si="2"/>
        <v>0</v>
      </c>
      <c r="P34" s="214">
        <f t="shared" si="3"/>
        <v>0</v>
      </c>
      <c r="Q34" s="123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</row>
    <row r="35" spans="1:601" x14ac:dyDescent="0.35">
      <c r="A35" s="52">
        <v>2110</v>
      </c>
      <c r="B35" s="53" t="s">
        <v>177</v>
      </c>
      <c r="C35" s="32">
        <f t="shared" si="0"/>
        <v>-1247.76</v>
      </c>
      <c r="D35" s="25"/>
      <c r="E35" s="24">
        <v>218</v>
      </c>
      <c r="F35" s="24">
        <f>-1386.44-79.32</f>
        <v>-1465.76</v>
      </c>
      <c r="G35" s="24"/>
      <c r="H35" s="59"/>
      <c r="I35" s="24"/>
      <c r="J35" s="24"/>
      <c r="K35" s="24"/>
      <c r="L35" s="24">
        <f>+C35</f>
        <v>-1247.76</v>
      </c>
      <c r="M35" s="24"/>
      <c r="N35" s="25"/>
      <c r="O35" s="25">
        <f t="shared" si="2"/>
        <v>0</v>
      </c>
      <c r="P35" s="214">
        <f t="shared" si="3"/>
        <v>1465.76</v>
      </c>
      <c r="Q35" s="123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</row>
    <row r="36" spans="1:601" x14ac:dyDescent="0.35">
      <c r="A36" s="52">
        <v>2112</v>
      </c>
      <c r="B36" s="53" t="s">
        <v>436</v>
      </c>
      <c r="C36" s="32">
        <f t="shared" si="0"/>
        <v>-500</v>
      </c>
      <c r="D36" s="25"/>
      <c r="E36" s="24">
        <v>-3708.36</v>
      </c>
      <c r="F36" s="27">
        <v>3208.36</v>
      </c>
      <c r="G36" s="24"/>
      <c r="H36" s="59"/>
      <c r="I36" s="24"/>
      <c r="J36" s="24"/>
      <c r="K36" s="24"/>
      <c r="L36" s="24">
        <f>+C36</f>
        <v>-500</v>
      </c>
      <c r="M36" s="24"/>
      <c r="N36" s="25"/>
      <c r="O36" s="25">
        <f t="shared" ref="O36:O60" si="4">C36-SUM(I36:M36)</f>
        <v>0</v>
      </c>
      <c r="P36" s="214">
        <f t="shared" si="3"/>
        <v>-3208.36</v>
      </c>
      <c r="Q36" s="123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</row>
    <row r="37" spans="1:601" x14ac:dyDescent="0.35">
      <c r="A37" s="50">
        <v>2115</v>
      </c>
      <c r="B37" s="51" t="s">
        <v>168</v>
      </c>
      <c r="C37" s="32">
        <f t="shared" si="0"/>
        <v>-277.84000000000003</v>
      </c>
      <c r="D37" s="25"/>
      <c r="E37" s="24">
        <v>-228.84</v>
      </c>
      <c r="F37" s="27">
        <v>-49</v>
      </c>
      <c r="G37" s="24"/>
      <c r="H37" s="59"/>
      <c r="I37" s="24"/>
      <c r="J37" s="24"/>
      <c r="K37" s="24"/>
      <c r="L37" s="24">
        <f>+C37</f>
        <v>-277.84000000000003</v>
      </c>
      <c r="M37" s="24"/>
      <c r="N37" s="25"/>
      <c r="O37" s="25">
        <f t="shared" si="4"/>
        <v>0</v>
      </c>
      <c r="P37" s="214">
        <f t="shared" si="3"/>
        <v>49.000000000000028</v>
      </c>
      <c r="Q37" s="123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</row>
    <row r="38" spans="1:601" x14ac:dyDescent="0.35">
      <c r="A38" s="50">
        <v>2125</v>
      </c>
      <c r="B38" s="51" t="s">
        <v>78</v>
      </c>
      <c r="C38" s="32">
        <f t="shared" si="0"/>
        <v>-45017.1</v>
      </c>
      <c r="D38" s="25"/>
      <c r="E38" s="24">
        <v>1616.67</v>
      </c>
      <c r="F38" s="27">
        <f>-1616.67-873</f>
        <v>-2489.67</v>
      </c>
      <c r="G38" s="24">
        <v>-44144.1</v>
      </c>
      <c r="H38" s="60"/>
      <c r="I38" s="24"/>
      <c r="J38" s="24"/>
      <c r="K38" s="24"/>
      <c r="L38" s="24"/>
      <c r="M38" s="24">
        <f>+C38</f>
        <v>-45017.1</v>
      </c>
      <c r="N38" s="25"/>
      <c r="O38" s="25">
        <f t="shared" si="4"/>
        <v>0</v>
      </c>
      <c r="P38" s="214">
        <f t="shared" si="3"/>
        <v>46633.77</v>
      </c>
      <c r="Q38" s="123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</row>
    <row r="39" spans="1:601" x14ac:dyDescent="0.35">
      <c r="A39" s="50">
        <v>2127</v>
      </c>
      <c r="B39" s="51" t="s">
        <v>82</v>
      </c>
      <c r="C39" s="32">
        <f t="shared" si="0"/>
        <v>-486</v>
      </c>
      <c r="D39" s="25"/>
      <c r="E39" s="24">
        <v>-486</v>
      </c>
      <c r="F39" s="27"/>
      <c r="G39" s="24"/>
      <c r="H39" s="59"/>
      <c r="I39" s="24"/>
      <c r="J39" s="24"/>
      <c r="K39" s="24"/>
      <c r="L39" s="24">
        <f t="shared" ref="L39:L47" si="5">+C39</f>
        <v>-486</v>
      </c>
      <c r="M39" s="24"/>
      <c r="N39" s="25"/>
      <c r="O39" s="25">
        <f t="shared" si="4"/>
        <v>0</v>
      </c>
      <c r="P39" s="214">
        <f t="shared" si="3"/>
        <v>0</v>
      </c>
      <c r="Q39" s="123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</row>
    <row r="40" spans="1:601" x14ac:dyDescent="0.35">
      <c r="A40" s="50">
        <v>2128</v>
      </c>
      <c r="B40" s="51" t="s">
        <v>81</v>
      </c>
      <c r="C40" s="32">
        <f t="shared" si="0"/>
        <v>-3410.96</v>
      </c>
      <c r="D40" s="25"/>
      <c r="E40" s="24">
        <v>-3410.96</v>
      </c>
      <c r="F40" s="27"/>
      <c r="G40" s="24"/>
      <c r="H40" s="59"/>
      <c r="I40" s="24"/>
      <c r="J40" s="24"/>
      <c r="K40" s="24"/>
      <c r="L40" s="24">
        <f t="shared" si="5"/>
        <v>-3410.96</v>
      </c>
      <c r="M40" s="24"/>
      <c r="N40" s="25"/>
      <c r="O40" s="25">
        <f t="shared" si="4"/>
        <v>0</v>
      </c>
      <c r="P40" s="214">
        <f t="shared" si="3"/>
        <v>0</v>
      </c>
      <c r="Q40" s="123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</row>
    <row r="41" spans="1:601" x14ac:dyDescent="0.35">
      <c r="A41" s="50">
        <v>2129</v>
      </c>
      <c r="B41" s="51" t="s">
        <v>117</v>
      </c>
      <c r="C41" s="32">
        <f t="shared" si="0"/>
        <v>-1200</v>
      </c>
      <c r="D41" s="25"/>
      <c r="E41" s="24">
        <v>-1200</v>
      </c>
      <c r="F41" s="27"/>
      <c r="G41" s="24"/>
      <c r="H41" s="59"/>
      <c r="I41" s="24"/>
      <c r="J41" s="24"/>
      <c r="K41" s="24"/>
      <c r="L41" s="24">
        <f t="shared" si="5"/>
        <v>-1200</v>
      </c>
      <c r="M41" s="24"/>
      <c r="N41" s="25"/>
      <c r="O41" s="25">
        <f t="shared" si="4"/>
        <v>0</v>
      </c>
      <c r="P41" s="214">
        <f t="shared" si="3"/>
        <v>0</v>
      </c>
      <c r="Q41" s="123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</row>
    <row r="42" spans="1:601" x14ac:dyDescent="0.35">
      <c r="A42" s="52">
        <v>2200</v>
      </c>
      <c r="B42" s="53" t="s">
        <v>79</v>
      </c>
      <c r="C42" s="32">
        <f t="shared" si="0"/>
        <v>-8124.92</v>
      </c>
      <c r="D42" s="25"/>
      <c r="E42" s="24">
        <v>-6187.25</v>
      </c>
      <c r="F42" s="27">
        <v>-1937.67</v>
      </c>
      <c r="G42" s="24"/>
      <c r="H42" s="59"/>
      <c r="I42" s="24"/>
      <c r="J42" s="24"/>
      <c r="K42" s="24"/>
      <c r="L42" s="24">
        <f t="shared" si="5"/>
        <v>-8124.92</v>
      </c>
      <c r="M42" s="24"/>
      <c r="N42" s="25"/>
      <c r="O42" s="25">
        <f t="shared" si="4"/>
        <v>0</v>
      </c>
      <c r="P42" s="214">
        <f t="shared" si="3"/>
        <v>1937.67</v>
      </c>
      <c r="Q42" s="123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</row>
    <row r="43" spans="1:601" x14ac:dyDescent="0.35">
      <c r="A43" s="52">
        <v>2201</v>
      </c>
      <c r="B43" s="53" t="s">
        <v>75</v>
      </c>
      <c r="C43" s="32">
        <f t="shared" si="0"/>
        <v>1344.27</v>
      </c>
      <c r="D43" s="25"/>
      <c r="E43" s="24">
        <v>-593.4</v>
      </c>
      <c r="F43" s="27">
        <v>1937.67</v>
      </c>
      <c r="G43" s="24"/>
      <c r="H43" s="59"/>
      <c r="I43" s="24"/>
      <c r="J43" s="24"/>
      <c r="K43" s="24"/>
      <c r="L43" s="24">
        <f t="shared" si="5"/>
        <v>1344.27</v>
      </c>
      <c r="M43" s="24"/>
      <c r="N43" s="25"/>
      <c r="O43" s="25">
        <f t="shared" si="4"/>
        <v>0</v>
      </c>
      <c r="P43" s="214">
        <f t="shared" si="3"/>
        <v>-1937.67</v>
      </c>
      <c r="Q43" s="12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</row>
    <row r="44" spans="1:601" x14ac:dyDescent="0.35">
      <c r="A44" s="52">
        <v>2202</v>
      </c>
      <c r="B44" s="53" t="s">
        <v>80</v>
      </c>
      <c r="C44" s="32">
        <f t="shared" si="0"/>
        <v>-11700.72</v>
      </c>
      <c r="D44" s="25"/>
      <c r="E44" s="24">
        <v>-11700.72</v>
      </c>
      <c r="F44" s="27"/>
      <c r="G44" s="24"/>
      <c r="H44" s="59"/>
      <c r="I44" s="24"/>
      <c r="J44" s="24"/>
      <c r="K44" s="24"/>
      <c r="L44" s="24">
        <f t="shared" si="5"/>
        <v>-11700.72</v>
      </c>
      <c r="M44" s="24"/>
      <c r="N44" s="25"/>
      <c r="O44" s="25">
        <f t="shared" si="4"/>
        <v>0</v>
      </c>
      <c r="P44" s="214">
        <f t="shared" si="3"/>
        <v>0</v>
      </c>
      <c r="Q44" s="12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</row>
    <row r="45" spans="1:601" x14ac:dyDescent="0.35">
      <c r="A45" s="52">
        <v>2210</v>
      </c>
      <c r="B45" s="53" t="s">
        <v>197</v>
      </c>
      <c r="C45" s="32">
        <f t="shared" si="0"/>
        <v>-5465.73</v>
      </c>
      <c r="D45" s="25"/>
      <c r="E45" s="24">
        <v>-5465.73</v>
      </c>
      <c r="F45" s="24"/>
      <c r="G45" s="24"/>
      <c r="H45" s="59"/>
      <c r="I45" s="24"/>
      <c r="J45" s="24"/>
      <c r="K45" s="24"/>
      <c r="L45" s="24">
        <f t="shared" si="5"/>
        <v>-5465.73</v>
      </c>
      <c r="M45" s="24"/>
      <c r="N45" s="25"/>
      <c r="O45" s="25">
        <f t="shared" si="4"/>
        <v>0</v>
      </c>
      <c r="P45" s="214">
        <f t="shared" si="3"/>
        <v>0</v>
      </c>
      <c r="Q45" s="12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</row>
    <row r="46" spans="1:601" x14ac:dyDescent="0.35">
      <c r="A46" s="52">
        <v>2250</v>
      </c>
      <c r="B46" s="53" t="s">
        <v>198</v>
      </c>
      <c r="C46" s="32">
        <f t="shared" si="0"/>
        <v>-2870.13</v>
      </c>
      <c r="D46" s="25"/>
      <c r="E46" s="24">
        <v>-2870.13</v>
      </c>
      <c r="F46" s="24"/>
      <c r="G46" s="24"/>
      <c r="H46" s="59"/>
      <c r="I46" s="24"/>
      <c r="J46" s="24"/>
      <c r="K46" s="24"/>
      <c r="L46" s="24">
        <f t="shared" si="5"/>
        <v>-2870.13</v>
      </c>
      <c r="M46" s="24"/>
      <c r="N46" s="25"/>
      <c r="O46" s="25">
        <f t="shared" si="4"/>
        <v>0</v>
      </c>
      <c r="P46" s="214">
        <f t="shared" si="3"/>
        <v>0</v>
      </c>
      <c r="Q46" s="12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</row>
    <row r="47" spans="1:601" x14ac:dyDescent="0.35">
      <c r="A47" s="52">
        <v>2260</v>
      </c>
      <c r="B47" s="53" t="s">
        <v>165</v>
      </c>
      <c r="C47" s="32">
        <f t="shared" si="0"/>
        <v>-554.35</v>
      </c>
      <c r="D47" s="25"/>
      <c r="E47" s="24">
        <v>-554.35</v>
      </c>
      <c r="F47" s="27"/>
      <c r="G47" s="24"/>
      <c r="H47" s="59"/>
      <c r="I47" s="24"/>
      <c r="J47" s="24"/>
      <c r="K47" s="24"/>
      <c r="L47" s="24">
        <f t="shared" si="5"/>
        <v>-554.35</v>
      </c>
      <c r="M47" s="24"/>
      <c r="N47" s="25"/>
      <c r="O47" s="25">
        <f t="shared" si="4"/>
        <v>0</v>
      </c>
      <c r="P47" s="214">
        <f t="shared" si="3"/>
        <v>0</v>
      </c>
      <c r="Q47" s="12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</row>
    <row r="48" spans="1:601" x14ac:dyDescent="0.35">
      <c r="A48" s="50">
        <v>2600</v>
      </c>
      <c r="B48" s="51" t="s">
        <v>170</v>
      </c>
      <c r="C48" s="32">
        <f t="shared" si="0"/>
        <v>-151175.22</v>
      </c>
      <c r="D48" s="25"/>
      <c r="E48" s="24">
        <v>-151175.22</v>
      </c>
      <c r="F48" s="24"/>
      <c r="G48" s="24"/>
      <c r="H48" s="59"/>
      <c r="I48" s="24"/>
      <c r="J48" s="24"/>
      <c r="K48" s="24"/>
      <c r="L48" s="24"/>
      <c r="M48" s="24">
        <f>+C48</f>
        <v>-151175.22</v>
      </c>
      <c r="N48" s="25"/>
      <c r="O48" s="25">
        <f t="shared" si="4"/>
        <v>0</v>
      </c>
      <c r="P48" s="214">
        <f t="shared" si="3"/>
        <v>0</v>
      </c>
      <c r="Q48" s="12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</row>
    <row r="49" spans="1:601" x14ac:dyDescent="0.35">
      <c r="A49" s="50">
        <v>3000</v>
      </c>
      <c r="B49" s="51" t="s">
        <v>83</v>
      </c>
      <c r="C49" s="32">
        <f t="shared" si="0"/>
        <v>-49958.85</v>
      </c>
      <c r="D49" s="25"/>
      <c r="E49" s="24">
        <v>-49958.85</v>
      </c>
      <c r="F49" s="27"/>
      <c r="G49" s="24"/>
      <c r="H49" s="59"/>
      <c r="I49" s="24"/>
      <c r="J49" s="24"/>
      <c r="K49" s="24"/>
      <c r="L49" s="24"/>
      <c r="M49" s="24">
        <f>+C49</f>
        <v>-49958.85</v>
      </c>
      <c r="N49" s="25"/>
      <c r="O49" s="25">
        <f t="shared" si="4"/>
        <v>0</v>
      </c>
      <c r="P49" s="214">
        <f t="shared" si="3"/>
        <v>0</v>
      </c>
      <c r="Q49" s="123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</row>
    <row r="50" spans="1:601" hidden="1" x14ac:dyDescent="0.35">
      <c r="A50" s="50"/>
      <c r="B50" s="67" t="s">
        <v>382</v>
      </c>
      <c r="C50" s="177">
        <f t="shared" si="0"/>
        <v>0</v>
      </c>
      <c r="D50" s="25"/>
      <c r="E50" s="24"/>
      <c r="F50" s="66"/>
      <c r="G50" s="24"/>
      <c r="H50" s="59"/>
      <c r="I50" s="24">
        <f>+C50</f>
        <v>0</v>
      </c>
      <c r="J50" s="24"/>
      <c r="K50" s="24"/>
      <c r="L50" s="24"/>
      <c r="M50" s="24"/>
      <c r="N50" s="25"/>
      <c r="O50" s="25">
        <f t="shared" si="4"/>
        <v>0</v>
      </c>
      <c r="P50" s="214">
        <f t="shared" si="3"/>
        <v>0</v>
      </c>
      <c r="Q50" s="12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</row>
    <row r="51" spans="1:601" x14ac:dyDescent="0.35">
      <c r="A51" s="50">
        <v>3001</v>
      </c>
      <c r="B51" s="51" t="s">
        <v>199</v>
      </c>
      <c r="C51" s="32">
        <f t="shared" si="0"/>
        <v>-2651.13</v>
      </c>
      <c r="D51" s="25"/>
      <c r="E51" s="24">
        <v>-2651.13</v>
      </c>
      <c r="F51" s="35"/>
      <c r="G51" s="24"/>
      <c r="H51" s="59"/>
      <c r="I51" s="24"/>
      <c r="J51" s="24"/>
      <c r="K51" s="24"/>
      <c r="L51" s="24"/>
      <c r="M51" s="24">
        <f t="shared" ref="M51:M69" si="6">+C51</f>
        <v>-2651.13</v>
      </c>
      <c r="N51" s="25"/>
      <c r="O51" s="25">
        <f t="shared" si="4"/>
        <v>0</v>
      </c>
      <c r="P51" s="214">
        <f t="shared" si="3"/>
        <v>0</v>
      </c>
      <c r="Q51" s="12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</row>
    <row r="52" spans="1:601" x14ac:dyDescent="0.35">
      <c r="A52" s="50">
        <v>3002</v>
      </c>
      <c r="B52" s="51" t="s">
        <v>84</v>
      </c>
      <c r="C52" s="32">
        <f t="shared" si="0"/>
        <v>-65871.08</v>
      </c>
      <c r="D52" s="25"/>
      <c r="E52" s="24">
        <v>-65871.08</v>
      </c>
      <c r="F52" s="24"/>
      <c r="G52" s="24"/>
      <c r="H52" s="59"/>
      <c r="I52" s="24"/>
      <c r="J52" s="24"/>
      <c r="K52" s="24"/>
      <c r="L52" s="24"/>
      <c r="M52" s="24">
        <f t="shared" si="6"/>
        <v>-65871.08</v>
      </c>
      <c r="N52" s="25"/>
      <c r="O52" s="25">
        <f t="shared" si="4"/>
        <v>0</v>
      </c>
      <c r="P52" s="214">
        <f t="shared" si="3"/>
        <v>0</v>
      </c>
      <c r="Q52" s="12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</row>
    <row r="53" spans="1:601" x14ac:dyDescent="0.35">
      <c r="A53" s="50">
        <v>3003</v>
      </c>
      <c r="B53" s="51" t="s">
        <v>85</v>
      </c>
      <c r="C53" s="32">
        <f t="shared" si="0"/>
        <v>-175889.74</v>
      </c>
      <c r="D53" s="25"/>
      <c r="E53" s="24">
        <v>-175889.74</v>
      </c>
      <c r="F53" s="35"/>
      <c r="G53" s="24"/>
      <c r="H53" s="59"/>
      <c r="I53" s="24"/>
      <c r="J53" s="24"/>
      <c r="K53" s="24"/>
      <c r="L53" s="24"/>
      <c r="M53" s="24">
        <f t="shared" si="6"/>
        <v>-175889.74</v>
      </c>
      <c r="N53" s="25"/>
      <c r="O53" s="25">
        <f t="shared" si="4"/>
        <v>0</v>
      </c>
      <c r="P53" s="214">
        <f t="shared" si="3"/>
        <v>0</v>
      </c>
      <c r="Q53" s="12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</row>
    <row r="54" spans="1:601" x14ac:dyDescent="0.35">
      <c r="A54" s="50">
        <v>3004</v>
      </c>
      <c r="B54" s="51" t="s">
        <v>147</v>
      </c>
      <c r="C54" s="32">
        <f t="shared" si="0"/>
        <v>-58750</v>
      </c>
      <c r="D54" s="25"/>
      <c r="E54" s="24">
        <v>-58750</v>
      </c>
      <c r="F54" s="24"/>
      <c r="G54" s="24"/>
      <c r="H54" s="59"/>
      <c r="I54" s="24"/>
      <c r="J54" s="24"/>
      <c r="K54" s="24"/>
      <c r="L54" s="24"/>
      <c r="M54" s="24">
        <f t="shared" si="6"/>
        <v>-58750</v>
      </c>
      <c r="N54" s="25"/>
      <c r="O54" s="25">
        <f t="shared" si="4"/>
        <v>0</v>
      </c>
      <c r="P54" s="214">
        <f t="shared" si="3"/>
        <v>0</v>
      </c>
      <c r="Q54" s="12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</row>
    <row r="55" spans="1:601" x14ac:dyDescent="0.35">
      <c r="A55" s="50">
        <v>3005</v>
      </c>
      <c r="B55" s="51" t="s">
        <v>89</v>
      </c>
      <c r="C55" s="32">
        <f t="shared" si="0"/>
        <v>3410.28</v>
      </c>
      <c r="D55" s="25"/>
      <c r="E55" s="24">
        <v>3410.28</v>
      </c>
      <c r="F55" s="24"/>
      <c r="G55" s="24"/>
      <c r="H55" s="59"/>
      <c r="I55" s="24"/>
      <c r="J55" s="24"/>
      <c r="K55" s="24"/>
      <c r="L55" s="24"/>
      <c r="M55" s="24">
        <f t="shared" si="6"/>
        <v>3410.28</v>
      </c>
      <c r="N55" s="25"/>
      <c r="O55" s="25">
        <f t="shared" si="4"/>
        <v>0</v>
      </c>
      <c r="P55" s="214">
        <f t="shared" si="3"/>
        <v>0</v>
      </c>
      <c r="Q55" s="12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</row>
    <row r="56" spans="1:601" hidden="1" x14ac:dyDescent="0.35">
      <c r="A56" s="50"/>
      <c r="B56" s="51" t="s">
        <v>441</v>
      </c>
      <c r="C56" s="177">
        <f t="shared" si="0"/>
        <v>0</v>
      </c>
      <c r="D56" s="25"/>
      <c r="E56" s="24">
        <v>0</v>
      </c>
      <c r="F56" s="24"/>
      <c r="G56" s="24"/>
      <c r="H56" s="59"/>
      <c r="I56" s="24"/>
      <c r="J56" s="24"/>
      <c r="K56" s="24"/>
      <c r="L56" s="24"/>
      <c r="M56" s="24">
        <f t="shared" si="6"/>
        <v>0</v>
      </c>
      <c r="N56" s="25"/>
      <c r="O56" s="25">
        <f t="shared" si="4"/>
        <v>0</v>
      </c>
      <c r="P56" s="214">
        <f t="shared" si="3"/>
        <v>0</v>
      </c>
      <c r="Q56" s="12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</row>
    <row r="57" spans="1:601" hidden="1" x14ac:dyDescent="0.35">
      <c r="A57" s="50"/>
      <c r="B57" s="51" t="s">
        <v>426</v>
      </c>
      <c r="C57" s="177">
        <f t="shared" si="0"/>
        <v>0</v>
      </c>
      <c r="D57" s="25"/>
      <c r="E57" s="24"/>
      <c r="F57" s="24"/>
      <c r="G57" s="24"/>
      <c r="H57" s="59"/>
      <c r="I57" s="24"/>
      <c r="J57" s="24"/>
      <c r="K57" s="24"/>
      <c r="L57" s="24"/>
      <c r="M57" s="24">
        <f t="shared" si="6"/>
        <v>0</v>
      </c>
      <c r="N57" s="25"/>
      <c r="O57" s="25">
        <f t="shared" si="4"/>
        <v>0</v>
      </c>
      <c r="P57" s="214">
        <f t="shared" si="3"/>
        <v>0</v>
      </c>
      <c r="Q57" s="12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</row>
    <row r="58" spans="1:601" hidden="1" x14ac:dyDescent="0.35">
      <c r="A58" s="50"/>
      <c r="B58" s="51" t="s">
        <v>427</v>
      </c>
      <c r="C58" s="177">
        <f t="shared" si="0"/>
        <v>0</v>
      </c>
      <c r="D58" s="25"/>
      <c r="E58" s="24"/>
      <c r="F58" s="24"/>
      <c r="G58" s="24"/>
      <c r="H58" s="59"/>
      <c r="I58" s="24"/>
      <c r="J58" s="24"/>
      <c r="K58" s="24"/>
      <c r="L58" s="24"/>
      <c r="M58" s="24">
        <f t="shared" si="6"/>
        <v>0</v>
      </c>
      <c r="N58" s="25"/>
      <c r="O58" s="25">
        <f t="shared" si="4"/>
        <v>0</v>
      </c>
      <c r="P58" s="214">
        <f t="shared" si="3"/>
        <v>0</v>
      </c>
      <c r="Q58" s="12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</row>
    <row r="59" spans="1:601" hidden="1" x14ac:dyDescent="0.35">
      <c r="A59" s="50"/>
      <c r="B59" s="51" t="s">
        <v>451</v>
      </c>
      <c r="C59" s="177">
        <f t="shared" si="0"/>
        <v>0</v>
      </c>
      <c r="D59" s="25"/>
      <c r="E59" s="24">
        <v>0</v>
      </c>
      <c r="F59" s="24"/>
      <c r="G59" s="24"/>
      <c r="H59" s="59"/>
      <c r="I59" s="24"/>
      <c r="J59" s="24"/>
      <c r="K59" s="24"/>
      <c r="L59" s="24"/>
      <c r="M59" s="24">
        <f t="shared" si="6"/>
        <v>0</v>
      </c>
      <c r="N59" s="25"/>
      <c r="O59" s="25">
        <f t="shared" si="4"/>
        <v>0</v>
      </c>
      <c r="P59" s="214">
        <f t="shared" si="3"/>
        <v>0</v>
      </c>
      <c r="Q59" s="12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</row>
    <row r="60" spans="1:601" x14ac:dyDescent="0.35">
      <c r="A60" s="50">
        <v>3006</v>
      </c>
      <c r="B60" s="51" t="s">
        <v>86</v>
      </c>
      <c r="C60" s="32">
        <f t="shared" si="0"/>
        <v>-61466.12</v>
      </c>
      <c r="D60" s="25"/>
      <c r="E60" s="24">
        <v>-61466.12</v>
      </c>
      <c r="F60" s="24"/>
      <c r="G60" s="24"/>
      <c r="H60" s="59"/>
      <c r="I60" s="24"/>
      <c r="J60" s="24"/>
      <c r="K60" s="24"/>
      <c r="L60" s="24"/>
      <c r="M60" s="24">
        <f t="shared" si="6"/>
        <v>-61466.12</v>
      </c>
      <c r="N60" s="25"/>
      <c r="O60" s="25">
        <f t="shared" si="4"/>
        <v>0</v>
      </c>
      <c r="P60" s="214">
        <f t="shared" si="3"/>
        <v>0</v>
      </c>
      <c r="Q60" s="12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</row>
    <row r="61" spans="1:601" hidden="1" x14ac:dyDescent="0.35">
      <c r="A61" s="50">
        <v>3006</v>
      </c>
      <c r="B61" s="51" t="s">
        <v>86</v>
      </c>
      <c r="C61" s="32">
        <f t="shared" si="0"/>
        <v>0</v>
      </c>
      <c r="D61" s="25"/>
      <c r="E61" s="24">
        <v>0</v>
      </c>
      <c r="F61" s="24"/>
      <c r="G61" s="24"/>
      <c r="H61" s="59"/>
      <c r="I61" s="24"/>
      <c r="J61" s="24"/>
      <c r="K61" s="24"/>
      <c r="L61" s="24"/>
      <c r="M61" s="24">
        <f t="shared" si="6"/>
        <v>0</v>
      </c>
      <c r="N61" s="25"/>
      <c r="O61" s="25"/>
      <c r="P61" s="214">
        <f t="shared" si="3"/>
        <v>0</v>
      </c>
      <c r="Q61" s="12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</row>
    <row r="62" spans="1:601" x14ac:dyDescent="0.35">
      <c r="A62" s="50">
        <v>3007</v>
      </c>
      <c r="B62" s="51" t="s">
        <v>87</v>
      </c>
      <c r="C62" s="32">
        <f t="shared" si="0"/>
        <v>-6240</v>
      </c>
      <c r="D62" s="25"/>
      <c r="E62" s="24">
        <v>-6240</v>
      </c>
      <c r="F62" s="24"/>
      <c r="G62" s="24"/>
      <c r="H62" s="59"/>
      <c r="I62" s="24"/>
      <c r="J62" s="24"/>
      <c r="K62" s="24"/>
      <c r="L62" s="24"/>
      <c r="M62" s="24">
        <f t="shared" si="6"/>
        <v>-6240</v>
      </c>
      <c r="N62" s="25"/>
      <c r="O62" s="25">
        <f t="shared" ref="O62:O86" si="7">C62-SUM(I62:M62)</f>
        <v>0</v>
      </c>
      <c r="P62" s="214">
        <f t="shared" si="3"/>
        <v>0</v>
      </c>
      <c r="Q62" s="12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</row>
    <row r="63" spans="1:601" x14ac:dyDescent="0.35">
      <c r="A63" s="50">
        <v>3008</v>
      </c>
      <c r="B63" s="51" t="s">
        <v>88</v>
      </c>
      <c r="C63" s="32">
        <f t="shared" si="0"/>
        <v>-4595.3500000000004</v>
      </c>
      <c r="D63" s="25"/>
      <c r="E63" s="24">
        <v>-4595.3500000000004</v>
      </c>
      <c r="F63" s="24"/>
      <c r="G63" s="24"/>
      <c r="H63" s="59"/>
      <c r="I63" s="24"/>
      <c r="J63" s="24"/>
      <c r="K63" s="24"/>
      <c r="L63" s="24"/>
      <c r="M63" s="24">
        <f t="shared" si="6"/>
        <v>-4595.3500000000004</v>
      </c>
      <c r="N63" s="25"/>
      <c r="O63" s="25">
        <f t="shared" si="7"/>
        <v>0</v>
      </c>
      <c r="P63" s="214">
        <f t="shared" si="3"/>
        <v>0</v>
      </c>
      <c r="Q63" s="12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</row>
    <row r="64" spans="1:601" x14ac:dyDescent="0.35">
      <c r="A64" s="50">
        <v>3009</v>
      </c>
      <c r="B64" s="51" t="s">
        <v>281</v>
      </c>
      <c r="C64" s="32">
        <f t="shared" si="0"/>
        <v>-15950.05</v>
      </c>
      <c r="D64" s="25"/>
      <c r="E64" s="24">
        <v>-15950.05</v>
      </c>
      <c r="F64" s="24"/>
      <c r="G64" s="24"/>
      <c r="H64" s="59"/>
      <c r="I64" s="24"/>
      <c r="J64" s="24"/>
      <c r="K64" s="24"/>
      <c r="L64" s="24"/>
      <c r="M64" s="24">
        <f t="shared" si="6"/>
        <v>-15950.05</v>
      </c>
      <c r="N64" s="25"/>
      <c r="O64" s="25">
        <f t="shared" si="7"/>
        <v>0</v>
      </c>
      <c r="P64" s="214">
        <f t="shared" si="3"/>
        <v>0</v>
      </c>
      <c r="Q64" s="12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</row>
    <row r="65" spans="1:601" hidden="1" x14ac:dyDescent="0.35">
      <c r="A65" s="50"/>
      <c r="B65" s="51" t="s">
        <v>381</v>
      </c>
      <c r="C65" s="177">
        <f t="shared" si="0"/>
        <v>0</v>
      </c>
      <c r="D65" s="25"/>
      <c r="E65" s="24"/>
      <c r="F65" s="27"/>
      <c r="G65" s="24"/>
      <c r="H65" s="59"/>
      <c r="I65" s="24"/>
      <c r="J65" s="24"/>
      <c r="K65" s="24"/>
      <c r="L65" s="24"/>
      <c r="M65" s="24">
        <f t="shared" si="6"/>
        <v>0</v>
      </c>
      <c r="N65" s="25"/>
      <c r="O65" s="25">
        <f t="shared" si="7"/>
        <v>0</v>
      </c>
      <c r="P65" s="214">
        <f t="shared" si="3"/>
        <v>0</v>
      </c>
      <c r="Q65" s="12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</row>
    <row r="66" spans="1:601" x14ac:dyDescent="0.35">
      <c r="A66" s="50">
        <v>3011</v>
      </c>
      <c r="B66" s="51" t="s">
        <v>370</v>
      </c>
      <c r="C66" s="32">
        <f t="shared" si="0"/>
        <v>-1250</v>
      </c>
      <c r="D66" s="25"/>
      <c r="E66" s="24">
        <v>-1250</v>
      </c>
      <c r="F66" s="35"/>
      <c r="G66" s="24"/>
      <c r="H66" s="59"/>
      <c r="I66" s="24"/>
      <c r="J66" s="24"/>
      <c r="K66" s="24"/>
      <c r="L66" s="24"/>
      <c r="M66" s="24">
        <f t="shared" si="6"/>
        <v>-1250</v>
      </c>
      <c r="N66" s="25"/>
      <c r="O66" s="25">
        <f t="shared" si="7"/>
        <v>0</v>
      </c>
      <c r="P66" s="214">
        <f t="shared" si="3"/>
        <v>0</v>
      </c>
      <c r="Q66" s="12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</row>
    <row r="67" spans="1:601" x14ac:dyDescent="0.35">
      <c r="A67" s="50">
        <v>3014</v>
      </c>
      <c r="B67" s="51" t="s">
        <v>90</v>
      </c>
      <c r="C67" s="32">
        <f t="shared" si="0"/>
        <v>-1700</v>
      </c>
      <c r="D67" s="25"/>
      <c r="E67" s="24">
        <v>-1700</v>
      </c>
      <c r="F67" s="24"/>
      <c r="G67" s="24"/>
      <c r="H67" s="59"/>
      <c r="I67" s="24"/>
      <c r="J67" s="24"/>
      <c r="K67" s="24"/>
      <c r="L67" s="24"/>
      <c r="M67" s="24">
        <f t="shared" si="6"/>
        <v>-1700</v>
      </c>
      <c r="N67" s="25"/>
      <c r="O67" s="25">
        <f t="shared" si="7"/>
        <v>0</v>
      </c>
      <c r="P67" s="214">
        <f t="shared" si="3"/>
        <v>0</v>
      </c>
      <c r="Q67" s="12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</row>
    <row r="68" spans="1:601" x14ac:dyDescent="0.35">
      <c r="A68" s="50">
        <v>3016</v>
      </c>
      <c r="B68" s="51" t="s">
        <v>282</v>
      </c>
      <c r="C68" s="32">
        <f t="shared" ref="C68:C131" si="8">SUM(E68:G68)</f>
        <v>-4000</v>
      </c>
      <c r="D68" s="25"/>
      <c r="E68" s="24">
        <v>-4000</v>
      </c>
      <c r="F68" s="27"/>
      <c r="G68" s="24"/>
      <c r="H68" s="59"/>
      <c r="I68" s="24"/>
      <c r="J68" s="24"/>
      <c r="K68" s="24"/>
      <c r="L68" s="24"/>
      <c r="M68" s="24">
        <f t="shared" si="6"/>
        <v>-4000</v>
      </c>
      <c r="N68" s="25"/>
      <c r="O68" s="25">
        <f t="shared" si="7"/>
        <v>0</v>
      </c>
      <c r="P68" s="214">
        <f t="shared" ref="P68:P131" si="9">+E68-C68</f>
        <v>0</v>
      </c>
      <c r="Q68" s="12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</row>
    <row r="69" spans="1:601" hidden="1" x14ac:dyDescent="0.35">
      <c r="A69" s="50"/>
      <c r="B69" s="51" t="s">
        <v>440</v>
      </c>
      <c r="C69" s="177">
        <f t="shared" si="8"/>
        <v>0</v>
      </c>
      <c r="D69" s="25"/>
      <c r="E69" s="24"/>
      <c r="F69" s="27"/>
      <c r="G69" s="24"/>
      <c r="H69" s="59"/>
      <c r="I69" s="24"/>
      <c r="J69" s="24"/>
      <c r="K69" s="24"/>
      <c r="L69" s="24"/>
      <c r="M69" s="24">
        <f t="shared" si="6"/>
        <v>0</v>
      </c>
      <c r="N69" s="25"/>
      <c r="O69" s="25">
        <f t="shared" si="7"/>
        <v>0</v>
      </c>
      <c r="P69" s="214">
        <f t="shared" si="9"/>
        <v>0</v>
      </c>
      <c r="Q69" s="12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</row>
    <row r="70" spans="1:601" x14ac:dyDescent="0.35">
      <c r="A70" s="50">
        <v>4000</v>
      </c>
      <c r="B70" s="51" t="s">
        <v>36</v>
      </c>
      <c r="C70" s="32">
        <f t="shared" si="8"/>
        <v>-54394.21</v>
      </c>
      <c r="D70" s="25"/>
      <c r="E70" s="24">
        <v>-54394.21</v>
      </c>
      <c r="F70" s="24"/>
      <c r="G70" s="24"/>
      <c r="H70" s="59"/>
      <c r="I70" s="24">
        <f t="shared" ref="I70:I101" si="10">+C70</f>
        <v>-54394.21</v>
      </c>
      <c r="J70" s="24"/>
      <c r="K70" s="24"/>
      <c r="L70" s="24"/>
      <c r="M70" s="24"/>
      <c r="N70" s="25"/>
      <c r="O70" s="25">
        <f t="shared" si="7"/>
        <v>0</v>
      </c>
      <c r="P70" s="214">
        <f t="shared" si="9"/>
        <v>0</v>
      </c>
      <c r="Q70" s="12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</row>
    <row r="71" spans="1:601" x14ac:dyDescent="0.35">
      <c r="A71" s="50">
        <v>4001</v>
      </c>
      <c r="B71" s="51" t="s">
        <v>37</v>
      </c>
      <c r="C71" s="32">
        <f t="shared" si="8"/>
        <v>-6057.38</v>
      </c>
      <c r="D71" s="25"/>
      <c r="E71" s="24">
        <v>-6057.38</v>
      </c>
      <c r="F71" s="24"/>
      <c r="G71" s="24"/>
      <c r="H71" s="59"/>
      <c r="I71" s="24">
        <f t="shared" si="10"/>
        <v>-6057.38</v>
      </c>
      <c r="J71" s="24"/>
      <c r="K71" s="24"/>
      <c r="L71" s="24"/>
      <c r="M71" s="24"/>
      <c r="N71" s="25"/>
      <c r="O71" s="25">
        <f t="shared" si="7"/>
        <v>0</v>
      </c>
      <c r="P71" s="214">
        <f t="shared" si="9"/>
        <v>0</v>
      </c>
      <c r="Q71" s="12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</row>
    <row r="72" spans="1:601" x14ac:dyDescent="0.35">
      <c r="A72" s="50">
        <v>4002</v>
      </c>
      <c r="B72" s="51" t="s">
        <v>38</v>
      </c>
      <c r="C72" s="32">
        <f t="shared" si="8"/>
        <v>-607.01</v>
      </c>
      <c r="D72" s="25"/>
      <c r="E72" s="24">
        <v>-307.01</v>
      </c>
      <c r="F72" s="24"/>
      <c r="G72" s="24">
        <v>-300</v>
      </c>
      <c r="H72" s="59"/>
      <c r="I72" s="24">
        <f t="shared" si="10"/>
        <v>-607.01</v>
      </c>
      <c r="J72" s="24"/>
      <c r="K72" s="24"/>
      <c r="L72" s="24"/>
      <c r="M72" s="24"/>
      <c r="N72" s="25"/>
      <c r="O72" s="25">
        <f t="shared" si="7"/>
        <v>0</v>
      </c>
      <c r="P72" s="214">
        <f t="shared" si="9"/>
        <v>300</v>
      </c>
      <c r="Q72" s="12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</row>
    <row r="73" spans="1:601" hidden="1" x14ac:dyDescent="0.35">
      <c r="A73" s="50">
        <v>4009</v>
      </c>
      <c r="B73" s="51" t="s">
        <v>151</v>
      </c>
      <c r="C73" s="177">
        <f t="shared" si="8"/>
        <v>0</v>
      </c>
      <c r="D73" s="25"/>
      <c r="E73" s="24"/>
      <c r="F73" s="24"/>
      <c r="G73" s="24"/>
      <c r="H73" s="59"/>
      <c r="I73" s="24">
        <f t="shared" si="10"/>
        <v>0</v>
      </c>
      <c r="J73" s="24"/>
      <c r="K73" s="24"/>
      <c r="L73" s="24"/>
      <c r="M73" s="24"/>
      <c r="N73" s="25"/>
      <c r="O73" s="25">
        <f t="shared" si="7"/>
        <v>0</v>
      </c>
      <c r="P73" s="214">
        <f t="shared" si="9"/>
        <v>0</v>
      </c>
      <c r="Q73" s="12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</row>
    <row r="74" spans="1:601" x14ac:dyDescent="0.35">
      <c r="A74" s="50">
        <v>4010</v>
      </c>
      <c r="B74" s="51" t="s">
        <v>188</v>
      </c>
      <c r="C74" s="32">
        <f t="shared" si="8"/>
        <v>-246.78</v>
      </c>
      <c r="D74" s="25"/>
      <c r="E74" s="24">
        <v>-246.78</v>
      </c>
      <c r="F74" s="24"/>
      <c r="G74" s="24"/>
      <c r="H74" s="59"/>
      <c r="I74" s="24">
        <f t="shared" si="10"/>
        <v>-246.78</v>
      </c>
      <c r="J74" s="24"/>
      <c r="K74" s="24"/>
      <c r="L74" s="24"/>
      <c r="M74" s="24"/>
      <c r="N74" s="25"/>
      <c r="O74" s="25">
        <f t="shared" si="7"/>
        <v>0</v>
      </c>
      <c r="P74" s="214">
        <f t="shared" si="9"/>
        <v>0</v>
      </c>
      <c r="Q74" s="12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</row>
    <row r="75" spans="1:601" x14ac:dyDescent="0.35">
      <c r="A75" s="50">
        <v>4011</v>
      </c>
      <c r="B75" s="51" t="s">
        <v>61</v>
      </c>
      <c r="C75" s="32">
        <f t="shared" si="8"/>
        <v>-5250</v>
      </c>
      <c r="D75" s="25"/>
      <c r="E75" s="24">
        <v>-5250</v>
      </c>
      <c r="F75" s="24"/>
      <c r="G75" s="24"/>
      <c r="H75" s="59"/>
      <c r="I75" s="24">
        <f t="shared" si="10"/>
        <v>-5250</v>
      </c>
      <c r="J75" s="24"/>
      <c r="K75" s="24"/>
      <c r="L75" s="24"/>
      <c r="M75" s="24"/>
      <c r="N75" s="25"/>
      <c r="O75" s="25">
        <f t="shared" si="7"/>
        <v>0</v>
      </c>
      <c r="P75" s="214">
        <f t="shared" si="9"/>
        <v>0</v>
      </c>
      <c r="Q75" s="12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</row>
    <row r="76" spans="1:601" hidden="1" x14ac:dyDescent="0.35">
      <c r="A76" s="50">
        <v>4012</v>
      </c>
      <c r="B76" s="51" t="s">
        <v>39</v>
      </c>
      <c r="C76" s="177">
        <f t="shared" si="8"/>
        <v>0</v>
      </c>
      <c r="D76" s="25"/>
      <c r="E76" s="24">
        <v>0</v>
      </c>
      <c r="F76" s="24"/>
      <c r="G76" s="24"/>
      <c r="H76" s="59"/>
      <c r="I76" s="24">
        <f t="shared" si="10"/>
        <v>0</v>
      </c>
      <c r="J76" s="24"/>
      <c r="K76" s="24"/>
      <c r="L76" s="24"/>
      <c r="M76" s="24"/>
      <c r="N76" s="25"/>
      <c r="O76" s="25">
        <f t="shared" si="7"/>
        <v>0</v>
      </c>
      <c r="P76" s="214">
        <f t="shared" si="9"/>
        <v>0</v>
      </c>
      <c r="Q76" s="12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</row>
    <row r="77" spans="1:601" hidden="1" x14ac:dyDescent="0.35">
      <c r="A77" s="50">
        <v>4020</v>
      </c>
      <c r="B77" s="51" t="s">
        <v>140</v>
      </c>
      <c r="C77" s="32">
        <f t="shared" si="8"/>
        <v>0</v>
      </c>
      <c r="D77" s="25"/>
      <c r="E77" s="24">
        <v>0</v>
      </c>
      <c r="F77" s="24"/>
      <c r="G77" s="24"/>
      <c r="H77" s="59"/>
      <c r="I77" s="24">
        <f t="shared" si="10"/>
        <v>0</v>
      </c>
      <c r="J77" s="24"/>
      <c r="K77" s="24"/>
      <c r="L77" s="24"/>
      <c r="M77" s="24"/>
      <c r="N77" s="25"/>
      <c r="O77" s="25">
        <f t="shared" si="7"/>
        <v>0</v>
      </c>
      <c r="P77" s="214">
        <f t="shared" si="9"/>
        <v>0</v>
      </c>
      <c r="Q77" s="12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</row>
    <row r="78" spans="1:601" hidden="1" x14ac:dyDescent="0.35">
      <c r="A78" s="50">
        <v>4021</v>
      </c>
      <c r="B78" s="51" t="s">
        <v>142</v>
      </c>
      <c r="C78" s="32">
        <f t="shared" si="8"/>
        <v>0</v>
      </c>
      <c r="D78" s="25"/>
      <c r="E78" s="24">
        <v>0</v>
      </c>
      <c r="F78" s="24"/>
      <c r="G78" s="24"/>
      <c r="H78" s="59"/>
      <c r="I78" s="24">
        <f t="shared" si="10"/>
        <v>0</v>
      </c>
      <c r="J78" s="24"/>
      <c r="K78" s="24"/>
      <c r="L78" s="24"/>
      <c r="M78" s="24"/>
      <c r="N78" s="25"/>
      <c r="O78" s="25">
        <f t="shared" si="7"/>
        <v>0</v>
      </c>
      <c r="P78" s="214">
        <f t="shared" si="9"/>
        <v>0</v>
      </c>
      <c r="Q78" s="12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</row>
    <row r="79" spans="1:601" x14ac:dyDescent="0.35">
      <c r="A79" s="50">
        <v>4100</v>
      </c>
      <c r="B79" s="51" t="s">
        <v>283</v>
      </c>
      <c r="C79" s="32">
        <f t="shared" si="8"/>
        <v>-1833.33</v>
      </c>
      <c r="D79" s="25"/>
      <c r="E79" s="24">
        <v>-3166.66</v>
      </c>
      <c r="F79" s="24"/>
      <c r="G79" s="24">
        <v>1333.33</v>
      </c>
      <c r="H79" s="59"/>
      <c r="I79" s="24">
        <f t="shared" si="10"/>
        <v>-1833.33</v>
      </c>
      <c r="J79" s="24"/>
      <c r="K79" s="24"/>
      <c r="L79" s="24"/>
      <c r="M79" s="24"/>
      <c r="N79" s="25"/>
      <c r="O79" s="25">
        <f t="shared" si="7"/>
        <v>0</v>
      </c>
      <c r="P79" s="214">
        <f t="shared" si="9"/>
        <v>-1333.33</v>
      </c>
      <c r="Q79" s="12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</row>
    <row r="80" spans="1:601" x14ac:dyDescent="0.35">
      <c r="A80" s="50">
        <v>4101</v>
      </c>
      <c r="B80" s="51" t="s">
        <v>284</v>
      </c>
      <c r="C80" s="32">
        <f t="shared" si="8"/>
        <v>-263.88</v>
      </c>
      <c r="D80" s="25"/>
      <c r="E80" s="24">
        <v>-416.66</v>
      </c>
      <c r="F80" s="24"/>
      <c r="G80" s="24">
        <v>152.78</v>
      </c>
      <c r="H80" s="59"/>
      <c r="I80" s="24">
        <f t="shared" si="10"/>
        <v>-263.88</v>
      </c>
      <c r="J80" s="24"/>
      <c r="K80" s="24"/>
      <c r="L80" s="24"/>
      <c r="M80" s="24"/>
      <c r="N80" s="25"/>
      <c r="O80" s="25">
        <f t="shared" si="7"/>
        <v>0</v>
      </c>
      <c r="P80" s="214">
        <f t="shared" si="9"/>
        <v>-152.78000000000003</v>
      </c>
      <c r="Q80" s="12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</row>
    <row r="81" spans="1:601" x14ac:dyDescent="0.35">
      <c r="A81" s="50">
        <v>4102</v>
      </c>
      <c r="B81" s="51" t="s">
        <v>285</v>
      </c>
      <c r="C81" s="32">
        <f t="shared" si="8"/>
        <v>-111.10999999999999</v>
      </c>
      <c r="D81" s="25"/>
      <c r="E81" s="24">
        <v>-166.67</v>
      </c>
      <c r="F81" s="24"/>
      <c r="G81" s="24">
        <v>55.56</v>
      </c>
      <c r="H81" s="59"/>
      <c r="I81" s="24">
        <f t="shared" si="10"/>
        <v>-111.10999999999999</v>
      </c>
      <c r="J81" s="24"/>
      <c r="K81" s="24"/>
      <c r="L81" s="24"/>
      <c r="M81" s="24"/>
      <c r="N81" s="25"/>
      <c r="O81" s="25">
        <f t="shared" si="7"/>
        <v>0</v>
      </c>
      <c r="P81" s="214">
        <f t="shared" si="9"/>
        <v>-55.56</v>
      </c>
      <c r="Q81" s="12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</row>
    <row r="82" spans="1:601" x14ac:dyDescent="0.35">
      <c r="A82" s="50">
        <v>4103</v>
      </c>
      <c r="B82" s="51" t="s">
        <v>286</v>
      </c>
      <c r="C82" s="32">
        <f t="shared" si="8"/>
        <v>-611.09999999999991</v>
      </c>
      <c r="D82" s="25"/>
      <c r="E82" s="24">
        <v>-916.65</v>
      </c>
      <c r="F82" s="24"/>
      <c r="G82" s="24">
        <v>305.55</v>
      </c>
      <c r="H82" s="59"/>
      <c r="I82" s="24">
        <f t="shared" si="10"/>
        <v>-611.09999999999991</v>
      </c>
      <c r="J82" s="24"/>
      <c r="K82" s="24"/>
      <c r="L82" s="24"/>
      <c r="M82" s="24"/>
      <c r="N82" s="25"/>
      <c r="O82" s="25">
        <f t="shared" si="7"/>
        <v>0</v>
      </c>
      <c r="P82" s="214">
        <f t="shared" si="9"/>
        <v>-305.55000000000007</v>
      </c>
      <c r="Q82" s="12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</row>
    <row r="83" spans="1:601" x14ac:dyDescent="0.35">
      <c r="A83" s="50">
        <v>4105</v>
      </c>
      <c r="B83" s="51" t="s">
        <v>287</v>
      </c>
      <c r="C83" s="32">
        <f t="shared" si="8"/>
        <v>-833.33</v>
      </c>
      <c r="D83" s="25"/>
      <c r="E83" s="24">
        <v>-833.33</v>
      </c>
      <c r="F83" s="24"/>
      <c r="G83" s="24"/>
      <c r="H83" s="59"/>
      <c r="I83" s="24">
        <f t="shared" si="10"/>
        <v>-833.33</v>
      </c>
      <c r="J83" s="24"/>
      <c r="K83" s="24"/>
      <c r="L83" s="24"/>
      <c r="M83" s="24"/>
      <c r="N83" s="25"/>
      <c r="O83" s="25">
        <f t="shared" si="7"/>
        <v>0</v>
      </c>
      <c r="P83" s="214">
        <f t="shared" si="9"/>
        <v>0</v>
      </c>
      <c r="Q83" s="12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</row>
    <row r="84" spans="1:601" x14ac:dyDescent="0.35">
      <c r="A84" s="50">
        <v>4106</v>
      </c>
      <c r="B84" s="51" t="s">
        <v>288</v>
      </c>
      <c r="C84" s="32">
        <f t="shared" si="8"/>
        <v>-41.67</v>
      </c>
      <c r="D84" s="25"/>
      <c r="E84" s="24">
        <v>-41.67</v>
      </c>
      <c r="F84" s="24"/>
      <c r="G84" s="24"/>
      <c r="H84" s="59"/>
      <c r="I84" s="24">
        <f t="shared" si="10"/>
        <v>-41.67</v>
      </c>
      <c r="J84" s="24"/>
      <c r="K84" s="24"/>
      <c r="L84" s="24"/>
      <c r="M84" s="24"/>
      <c r="N84" s="25"/>
      <c r="O84" s="25">
        <f t="shared" si="7"/>
        <v>0</v>
      </c>
      <c r="P84" s="214">
        <f t="shared" si="9"/>
        <v>0</v>
      </c>
      <c r="Q84" s="12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</row>
    <row r="85" spans="1:601" hidden="1" x14ac:dyDescent="0.35">
      <c r="A85" s="50">
        <v>4107</v>
      </c>
      <c r="B85" s="51" t="s">
        <v>289</v>
      </c>
      <c r="C85" s="177">
        <f t="shared" si="8"/>
        <v>0</v>
      </c>
      <c r="D85" s="25"/>
      <c r="E85" s="24"/>
      <c r="F85" s="24"/>
      <c r="G85" s="24"/>
      <c r="H85" s="59"/>
      <c r="I85" s="24">
        <f t="shared" si="10"/>
        <v>0</v>
      </c>
      <c r="J85" s="24"/>
      <c r="K85" s="24"/>
      <c r="L85" s="24"/>
      <c r="M85" s="24"/>
      <c r="N85" s="25"/>
      <c r="O85" s="25">
        <f t="shared" si="7"/>
        <v>0</v>
      </c>
      <c r="P85" s="214">
        <f t="shared" si="9"/>
        <v>0</v>
      </c>
      <c r="Q85" s="12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</row>
    <row r="86" spans="1:601" hidden="1" x14ac:dyDescent="0.35">
      <c r="A86" s="50">
        <v>4108</v>
      </c>
      <c r="B86" s="51" t="s">
        <v>290</v>
      </c>
      <c r="C86" s="177">
        <f t="shared" si="8"/>
        <v>0</v>
      </c>
      <c r="D86" s="25"/>
      <c r="E86" s="24"/>
      <c r="F86" s="24"/>
      <c r="G86" s="24"/>
      <c r="H86" s="59"/>
      <c r="I86" s="24">
        <f t="shared" si="10"/>
        <v>0</v>
      </c>
      <c r="J86" s="24"/>
      <c r="K86" s="24"/>
      <c r="L86" s="24"/>
      <c r="M86" s="24"/>
      <c r="N86" s="25"/>
      <c r="O86" s="25">
        <f t="shared" si="7"/>
        <v>0</v>
      </c>
      <c r="P86" s="214">
        <f t="shared" si="9"/>
        <v>0</v>
      </c>
      <c r="Q86" s="12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</row>
    <row r="87" spans="1:601" hidden="1" x14ac:dyDescent="0.35">
      <c r="A87" s="50">
        <v>4109</v>
      </c>
      <c r="B87" s="51" t="s">
        <v>491</v>
      </c>
      <c r="C87" s="32">
        <f t="shared" si="8"/>
        <v>0</v>
      </c>
      <c r="D87" s="25"/>
      <c r="E87" s="24"/>
      <c r="F87" s="24"/>
      <c r="G87" s="24"/>
      <c r="H87" s="59"/>
      <c r="I87" s="24">
        <f t="shared" si="10"/>
        <v>0</v>
      </c>
      <c r="J87" s="24"/>
      <c r="K87" s="24"/>
      <c r="L87" s="24"/>
      <c r="M87" s="24"/>
      <c r="N87" s="25"/>
      <c r="O87" s="25"/>
      <c r="P87" s="214">
        <f t="shared" si="9"/>
        <v>0</v>
      </c>
      <c r="Q87" s="12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</row>
    <row r="88" spans="1:601" hidden="1" x14ac:dyDescent="0.35">
      <c r="A88" s="50">
        <v>4110</v>
      </c>
      <c r="B88" s="51" t="s">
        <v>492</v>
      </c>
      <c r="C88" s="32">
        <f t="shared" si="8"/>
        <v>0</v>
      </c>
      <c r="D88" s="25"/>
      <c r="E88" s="24"/>
      <c r="F88" s="24"/>
      <c r="G88" s="24"/>
      <c r="H88" s="59"/>
      <c r="I88" s="24">
        <f t="shared" si="10"/>
        <v>0</v>
      </c>
      <c r="J88" s="24"/>
      <c r="K88" s="24"/>
      <c r="L88" s="24"/>
      <c r="M88" s="24"/>
      <c r="N88" s="25"/>
      <c r="O88" s="25">
        <f t="shared" ref="O88:O110" si="11">C88-SUM(I88:M88)</f>
        <v>0</v>
      </c>
      <c r="P88" s="214">
        <f t="shared" si="9"/>
        <v>0</v>
      </c>
      <c r="Q88" s="12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</row>
    <row r="89" spans="1:601" hidden="1" x14ac:dyDescent="0.35">
      <c r="A89" s="50">
        <v>4111</v>
      </c>
      <c r="B89" s="51" t="s">
        <v>493</v>
      </c>
      <c r="C89" s="177">
        <f t="shared" si="8"/>
        <v>0</v>
      </c>
      <c r="D89" s="25"/>
      <c r="E89" s="24"/>
      <c r="F89" s="24"/>
      <c r="G89" s="24"/>
      <c r="H89" s="59"/>
      <c r="I89" s="24">
        <f t="shared" si="10"/>
        <v>0</v>
      </c>
      <c r="J89" s="24"/>
      <c r="K89" s="24"/>
      <c r="L89" s="24"/>
      <c r="M89" s="24"/>
      <c r="N89" s="25"/>
      <c r="O89" s="25">
        <f t="shared" si="11"/>
        <v>0</v>
      </c>
      <c r="P89" s="214">
        <f t="shared" si="9"/>
        <v>0</v>
      </c>
      <c r="Q89" s="12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</row>
    <row r="90" spans="1:601" hidden="1" x14ac:dyDescent="0.35">
      <c r="A90" s="50">
        <v>4112</v>
      </c>
      <c r="B90" s="51" t="s">
        <v>494</v>
      </c>
      <c r="C90" s="32">
        <f t="shared" si="8"/>
        <v>0</v>
      </c>
      <c r="D90" s="25"/>
      <c r="E90" s="24"/>
      <c r="F90" s="24"/>
      <c r="G90" s="24"/>
      <c r="H90" s="59"/>
      <c r="I90" s="24">
        <f t="shared" si="10"/>
        <v>0</v>
      </c>
      <c r="J90" s="24"/>
      <c r="K90" s="24"/>
      <c r="L90" s="24"/>
      <c r="M90" s="24"/>
      <c r="N90" s="25"/>
      <c r="O90" s="25">
        <f t="shared" si="11"/>
        <v>0</v>
      </c>
      <c r="P90" s="214">
        <f t="shared" si="9"/>
        <v>0</v>
      </c>
      <c r="Q90" s="12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</row>
    <row r="91" spans="1:601" hidden="1" x14ac:dyDescent="0.35">
      <c r="A91" s="50">
        <v>4113</v>
      </c>
      <c r="B91" s="51" t="s">
        <v>291</v>
      </c>
      <c r="C91" s="177">
        <f t="shared" si="8"/>
        <v>0</v>
      </c>
      <c r="D91" s="25"/>
      <c r="E91" s="24"/>
      <c r="F91" s="24"/>
      <c r="G91" s="24"/>
      <c r="H91" s="59"/>
      <c r="I91" s="24">
        <f t="shared" si="10"/>
        <v>0</v>
      </c>
      <c r="J91" s="24"/>
      <c r="K91" s="24"/>
      <c r="L91" s="24"/>
      <c r="M91" s="24"/>
      <c r="N91" s="25"/>
      <c r="O91" s="25">
        <f t="shared" si="11"/>
        <v>0</v>
      </c>
      <c r="P91" s="214">
        <f t="shared" si="9"/>
        <v>0</v>
      </c>
      <c r="Q91" s="12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</row>
    <row r="92" spans="1:601" hidden="1" x14ac:dyDescent="0.35">
      <c r="A92" s="50">
        <v>4114</v>
      </c>
      <c r="B92" s="51" t="s">
        <v>475</v>
      </c>
      <c r="C92" s="32">
        <f t="shared" si="8"/>
        <v>0</v>
      </c>
      <c r="D92" s="25"/>
      <c r="E92" s="24"/>
      <c r="F92" s="24"/>
      <c r="G92" s="24"/>
      <c r="H92" s="59"/>
      <c r="I92" s="24">
        <f t="shared" si="10"/>
        <v>0</v>
      </c>
      <c r="J92" s="24"/>
      <c r="K92" s="24"/>
      <c r="L92" s="24"/>
      <c r="M92" s="24"/>
      <c r="N92" s="25"/>
      <c r="O92" s="25">
        <f t="shared" si="11"/>
        <v>0</v>
      </c>
      <c r="P92" s="214">
        <f t="shared" si="9"/>
        <v>0</v>
      </c>
      <c r="Q92" s="12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</row>
    <row r="93" spans="1:601" x14ac:dyDescent="0.35">
      <c r="A93" s="50">
        <v>4120</v>
      </c>
      <c r="B93" s="51" t="s">
        <v>292</v>
      </c>
      <c r="C93" s="32">
        <f t="shared" si="8"/>
        <v>-10620</v>
      </c>
      <c r="D93" s="25"/>
      <c r="E93" s="24">
        <v>-15930</v>
      </c>
      <c r="F93" s="24"/>
      <c r="G93" s="24">
        <v>5310</v>
      </c>
      <c r="H93" s="59"/>
      <c r="I93" s="24">
        <f t="shared" si="10"/>
        <v>-10620</v>
      </c>
      <c r="J93" s="24"/>
      <c r="K93" s="24"/>
      <c r="L93" s="24"/>
      <c r="M93" s="24"/>
      <c r="N93" s="25"/>
      <c r="O93" s="25">
        <f t="shared" si="11"/>
        <v>0</v>
      </c>
      <c r="P93" s="214">
        <f t="shared" si="9"/>
        <v>-5310</v>
      </c>
      <c r="Q93" s="12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</row>
    <row r="94" spans="1:601" x14ac:dyDescent="0.35">
      <c r="A94" s="50">
        <v>4121</v>
      </c>
      <c r="B94" s="51" t="s">
        <v>293</v>
      </c>
      <c r="C94" s="32">
        <f t="shared" si="8"/>
        <v>-8016.67</v>
      </c>
      <c r="D94" s="25"/>
      <c r="E94" s="24">
        <v>-12025</v>
      </c>
      <c r="F94" s="24"/>
      <c r="G94" s="24">
        <v>4008.33</v>
      </c>
      <c r="H94" s="59"/>
      <c r="I94" s="24">
        <f t="shared" si="10"/>
        <v>-8016.67</v>
      </c>
      <c r="J94" s="24"/>
      <c r="K94" s="24"/>
      <c r="L94" s="24"/>
      <c r="M94" s="24"/>
      <c r="N94" s="25"/>
      <c r="O94" s="25">
        <f t="shared" si="11"/>
        <v>0</v>
      </c>
      <c r="P94" s="214">
        <f t="shared" si="9"/>
        <v>-4008.33</v>
      </c>
      <c r="Q94" s="12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</row>
    <row r="95" spans="1:601" x14ac:dyDescent="0.35">
      <c r="A95" s="50">
        <v>4122</v>
      </c>
      <c r="B95" s="51" t="s">
        <v>294</v>
      </c>
      <c r="C95" s="32">
        <f t="shared" si="8"/>
        <v>-8516.67</v>
      </c>
      <c r="D95" s="25"/>
      <c r="E95" s="24">
        <v>-12775</v>
      </c>
      <c r="F95" s="24"/>
      <c r="G95" s="24">
        <v>4258.33</v>
      </c>
      <c r="H95" s="59"/>
      <c r="I95" s="24">
        <f t="shared" si="10"/>
        <v>-8516.67</v>
      </c>
      <c r="J95" s="24"/>
      <c r="K95" s="24"/>
      <c r="L95" s="24"/>
      <c r="M95" s="24"/>
      <c r="N95" s="25"/>
      <c r="O95" s="25">
        <f t="shared" si="11"/>
        <v>0</v>
      </c>
      <c r="P95" s="214">
        <f t="shared" si="9"/>
        <v>-4258.33</v>
      </c>
      <c r="Q95" s="12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</row>
    <row r="96" spans="1:601" x14ac:dyDescent="0.35">
      <c r="A96" s="50">
        <v>4123</v>
      </c>
      <c r="B96" s="51" t="s">
        <v>295</v>
      </c>
      <c r="C96" s="32">
        <f t="shared" si="8"/>
        <v>-21560</v>
      </c>
      <c r="D96" s="25"/>
      <c r="E96" s="24">
        <v>-32340</v>
      </c>
      <c r="F96" s="24"/>
      <c r="G96" s="24">
        <v>10780</v>
      </c>
      <c r="H96" s="59"/>
      <c r="I96" s="24">
        <f t="shared" si="10"/>
        <v>-21560</v>
      </c>
      <c r="J96" s="24"/>
      <c r="K96" s="24"/>
      <c r="L96" s="24"/>
      <c r="M96" s="24"/>
      <c r="N96" s="25"/>
      <c r="O96" s="25">
        <f t="shared" si="11"/>
        <v>0</v>
      </c>
      <c r="P96" s="214">
        <f t="shared" si="9"/>
        <v>-10780</v>
      </c>
      <c r="Q96" s="12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</row>
    <row r="97" spans="1:601" hidden="1" x14ac:dyDescent="0.35">
      <c r="A97" s="50">
        <v>4124</v>
      </c>
      <c r="B97" s="51" t="s">
        <v>495</v>
      </c>
      <c r="C97" s="32">
        <f t="shared" si="8"/>
        <v>0</v>
      </c>
      <c r="D97" s="25"/>
      <c r="E97" s="24"/>
      <c r="F97" s="24"/>
      <c r="G97" s="24"/>
      <c r="H97" s="59"/>
      <c r="I97" s="24">
        <f t="shared" si="10"/>
        <v>0</v>
      </c>
      <c r="J97" s="24"/>
      <c r="K97" s="24"/>
      <c r="L97" s="24"/>
      <c r="M97" s="24"/>
      <c r="N97" s="25"/>
      <c r="O97" s="25">
        <f t="shared" si="11"/>
        <v>0</v>
      </c>
      <c r="P97" s="214">
        <f t="shared" si="9"/>
        <v>0</v>
      </c>
      <c r="Q97" s="12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</row>
    <row r="98" spans="1:601" hidden="1" x14ac:dyDescent="0.35">
      <c r="A98" s="50">
        <v>4125</v>
      </c>
      <c r="B98" s="51" t="s">
        <v>496</v>
      </c>
      <c r="C98" s="32">
        <f t="shared" si="8"/>
        <v>0</v>
      </c>
      <c r="D98" s="25"/>
      <c r="E98" s="24"/>
      <c r="F98" s="24"/>
      <c r="G98" s="24"/>
      <c r="H98" s="59"/>
      <c r="I98" s="24">
        <f t="shared" si="10"/>
        <v>0</v>
      </c>
      <c r="J98" s="24"/>
      <c r="K98" s="24"/>
      <c r="L98" s="24"/>
      <c r="M98" s="24"/>
      <c r="N98" s="25"/>
      <c r="O98" s="25">
        <f t="shared" si="11"/>
        <v>0</v>
      </c>
      <c r="P98" s="214">
        <f t="shared" si="9"/>
        <v>0</v>
      </c>
      <c r="Q98" s="12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</row>
    <row r="99" spans="1:601" hidden="1" x14ac:dyDescent="0.35">
      <c r="A99" s="50">
        <v>4126</v>
      </c>
      <c r="B99" s="51" t="s">
        <v>506</v>
      </c>
      <c r="C99" s="32">
        <f t="shared" si="8"/>
        <v>0</v>
      </c>
      <c r="D99" s="25"/>
      <c r="E99" s="24"/>
      <c r="F99" s="24"/>
      <c r="G99" s="24"/>
      <c r="H99" s="59"/>
      <c r="I99" s="24">
        <f t="shared" si="10"/>
        <v>0</v>
      </c>
      <c r="J99" s="24"/>
      <c r="K99" s="24"/>
      <c r="L99" s="24"/>
      <c r="M99" s="24"/>
      <c r="N99" s="25"/>
      <c r="O99" s="25">
        <f t="shared" si="11"/>
        <v>0</v>
      </c>
      <c r="P99" s="214">
        <f t="shared" si="9"/>
        <v>0</v>
      </c>
      <c r="Q99" s="12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</row>
    <row r="100" spans="1:601" hidden="1" x14ac:dyDescent="0.35">
      <c r="A100" s="50">
        <v>4127</v>
      </c>
      <c r="B100" s="51" t="s">
        <v>497</v>
      </c>
      <c r="C100" s="32">
        <f t="shared" si="8"/>
        <v>0</v>
      </c>
      <c r="D100" s="25"/>
      <c r="E100" s="24"/>
      <c r="F100" s="24"/>
      <c r="G100" s="24"/>
      <c r="H100" s="59"/>
      <c r="I100" s="24">
        <f t="shared" si="10"/>
        <v>0</v>
      </c>
      <c r="J100" s="24"/>
      <c r="K100" s="24"/>
      <c r="L100" s="24"/>
      <c r="M100" s="24"/>
      <c r="N100" s="25"/>
      <c r="O100" s="25">
        <f t="shared" si="11"/>
        <v>0</v>
      </c>
      <c r="P100" s="214">
        <f t="shared" si="9"/>
        <v>0</v>
      </c>
      <c r="Q100" s="12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</row>
    <row r="101" spans="1:601" hidden="1" x14ac:dyDescent="0.35">
      <c r="A101" s="50">
        <v>4128</v>
      </c>
      <c r="B101" s="51" t="s">
        <v>476</v>
      </c>
      <c r="C101" s="32">
        <f t="shared" si="8"/>
        <v>0</v>
      </c>
      <c r="D101" s="25"/>
      <c r="E101" s="24"/>
      <c r="F101" s="24"/>
      <c r="G101" s="24"/>
      <c r="H101" s="59"/>
      <c r="I101" s="24">
        <f t="shared" si="10"/>
        <v>0</v>
      </c>
      <c r="J101" s="24"/>
      <c r="K101" s="24"/>
      <c r="L101" s="24"/>
      <c r="M101" s="24"/>
      <c r="N101" s="25"/>
      <c r="O101" s="25">
        <f t="shared" si="11"/>
        <v>0</v>
      </c>
      <c r="P101" s="214">
        <f t="shared" si="9"/>
        <v>0</v>
      </c>
      <c r="Q101" s="12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</row>
    <row r="102" spans="1:601" x14ac:dyDescent="0.35">
      <c r="A102" s="50">
        <v>4140</v>
      </c>
      <c r="B102" s="51" t="s">
        <v>296</v>
      </c>
      <c r="C102" s="32">
        <f t="shared" si="8"/>
        <v>-3884.4399999999996</v>
      </c>
      <c r="D102" s="25"/>
      <c r="E102" s="24">
        <v>-5826.66</v>
      </c>
      <c r="F102" s="24"/>
      <c r="G102" s="24">
        <v>1942.22</v>
      </c>
      <c r="H102" s="59"/>
      <c r="I102" s="24">
        <f t="shared" ref="I102:I133" si="12">+C102</f>
        <v>-3884.4399999999996</v>
      </c>
      <c r="J102" s="24"/>
      <c r="K102" s="24"/>
      <c r="L102" s="24"/>
      <c r="M102" s="24"/>
      <c r="N102" s="25"/>
      <c r="O102" s="25">
        <f t="shared" si="11"/>
        <v>0</v>
      </c>
      <c r="P102" s="214">
        <f t="shared" si="9"/>
        <v>-1942.2200000000003</v>
      </c>
      <c r="Q102" s="12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</row>
    <row r="103" spans="1:601" x14ac:dyDescent="0.35">
      <c r="A103" s="50">
        <v>4141</v>
      </c>
      <c r="B103" s="51" t="s">
        <v>297</v>
      </c>
      <c r="C103" s="32">
        <f t="shared" si="8"/>
        <v>-2849.99</v>
      </c>
      <c r="D103" s="25"/>
      <c r="E103" s="24">
        <v>-4274.99</v>
      </c>
      <c r="F103" s="24"/>
      <c r="G103" s="24">
        <v>1425</v>
      </c>
      <c r="H103" s="59"/>
      <c r="I103" s="24">
        <f t="shared" si="12"/>
        <v>-2849.99</v>
      </c>
      <c r="J103" s="24"/>
      <c r="K103" s="24"/>
      <c r="L103" s="24"/>
      <c r="M103" s="24"/>
      <c r="N103" s="25"/>
      <c r="O103" s="25">
        <f t="shared" si="11"/>
        <v>0</v>
      </c>
      <c r="P103" s="214">
        <f t="shared" si="9"/>
        <v>-1425</v>
      </c>
      <c r="Q103" s="12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</row>
    <row r="104" spans="1:601" x14ac:dyDescent="0.35">
      <c r="A104" s="50">
        <v>4142</v>
      </c>
      <c r="B104" s="51" t="s">
        <v>298</v>
      </c>
      <c r="C104" s="32">
        <f t="shared" si="8"/>
        <v>-4200</v>
      </c>
      <c r="D104" s="25"/>
      <c r="E104" s="24">
        <v>-6300</v>
      </c>
      <c r="F104" s="24"/>
      <c r="G104" s="24">
        <v>2100</v>
      </c>
      <c r="H104" s="59"/>
      <c r="I104" s="24">
        <f t="shared" si="12"/>
        <v>-4200</v>
      </c>
      <c r="J104" s="24"/>
      <c r="K104" s="24"/>
      <c r="L104" s="24"/>
      <c r="M104" s="24"/>
      <c r="N104" s="25"/>
      <c r="O104" s="25">
        <f t="shared" si="11"/>
        <v>0</v>
      </c>
      <c r="P104" s="214">
        <f t="shared" si="9"/>
        <v>-2100</v>
      </c>
      <c r="Q104" s="12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</row>
    <row r="105" spans="1:601" x14ac:dyDescent="0.35">
      <c r="A105" s="50">
        <v>4143</v>
      </c>
      <c r="B105" s="51" t="s">
        <v>299</v>
      </c>
      <c r="C105" s="32">
        <f t="shared" si="8"/>
        <v>-9020</v>
      </c>
      <c r="D105" s="25"/>
      <c r="E105" s="24">
        <v>-13530</v>
      </c>
      <c r="F105" s="24"/>
      <c r="G105" s="24">
        <v>4510</v>
      </c>
      <c r="H105" s="59"/>
      <c r="I105" s="24">
        <f t="shared" si="12"/>
        <v>-9020</v>
      </c>
      <c r="J105" s="24"/>
      <c r="K105" s="24"/>
      <c r="L105" s="24"/>
      <c r="M105" s="24"/>
      <c r="N105" s="25"/>
      <c r="O105" s="25">
        <f t="shared" si="11"/>
        <v>0</v>
      </c>
      <c r="P105" s="214">
        <f t="shared" si="9"/>
        <v>-4510</v>
      </c>
      <c r="Q105" s="12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</row>
    <row r="106" spans="1:601" hidden="1" x14ac:dyDescent="0.35">
      <c r="A106" s="50">
        <v>4144</v>
      </c>
      <c r="B106" s="51" t="s">
        <v>498</v>
      </c>
      <c r="C106" s="32">
        <f t="shared" si="8"/>
        <v>0</v>
      </c>
      <c r="D106" s="25"/>
      <c r="E106" s="24"/>
      <c r="F106" s="24"/>
      <c r="G106" s="24"/>
      <c r="H106" s="59"/>
      <c r="I106" s="24">
        <f t="shared" si="12"/>
        <v>0</v>
      </c>
      <c r="J106" s="24"/>
      <c r="K106" s="24"/>
      <c r="L106" s="24"/>
      <c r="M106" s="24"/>
      <c r="N106" s="25"/>
      <c r="O106" s="25">
        <f t="shared" si="11"/>
        <v>0</v>
      </c>
      <c r="P106" s="214">
        <f t="shared" si="9"/>
        <v>0</v>
      </c>
      <c r="Q106" s="12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</row>
    <row r="107" spans="1:601" hidden="1" x14ac:dyDescent="0.35">
      <c r="A107" s="50">
        <v>4145</v>
      </c>
      <c r="B107" s="51" t="s">
        <v>499</v>
      </c>
      <c r="C107" s="32">
        <f t="shared" si="8"/>
        <v>0</v>
      </c>
      <c r="D107" s="25"/>
      <c r="E107" s="24"/>
      <c r="F107" s="24"/>
      <c r="G107" s="24"/>
      <c r="H107" s="59"/>
      <c r="I107" s="24">
        <f t="shared" si="12"/>
        <v>0</v>
      </c>
      <c r="J107" s="24"/>
      <c r="K107" s="24"/>
      <c r="L107" s="24"/>
      <c r="M107" s="24"/>
      <c r="N107" s="25"/>
      <c r="O107" s="25">
        <f t="shared" si="11"/>
        <v>0</v>
      </c>
      <c r="P107" s="214">
        <f t="shared" si="9"/>
        <v>0</v>
      </c>
      <c r="Q107" s="12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</row>
    <row r="108" spans="1:601" hidden="1" x14ac:dyDescent="0.35">
      <c r="A108" s="50">
        <v>4146</v>
      </c>
      <c r="B108" s="51" t="s">
        <v>500</v>
      </c>
      <c r="C108" s="32">
        <f t="shared" si="8"/>
        <v>0</v>
      </c>
      <c r="D108" s="25"/>
      <c r="E108" s="24"/>
      <c r="F108" s="24"/>
      <c r="G108" s="24"/>
      <c r="H108" s="59"/>
      <c r="I108" s="24">
        <f t="shared" si="12"/>
        <v>0</v>
      </c>
      <c r="J108" s="24"/>
      <c r="K108" s="24"/>
      <c r="L108" s="24"/>
      <c r="M108" s="24"/>
      <c r="N108" s="25"/>
      <c r="O108" s="25">
        <f t="shared" si="11"/>
        <v>0</v>
      </c>
      <c r="P108" s="214">
        <f t="shared" si="9"/>
        <v>0</v>
      </c>
      <c r="Q108" s="12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</row>
    <row r="109" spans="1:601" hidden="1" x14ac:dyDescent="0.35">
      <c r="A109" s="50">
        <v>4147</v>
      </c>
      <c r="B109" s="51" t="s">
        <v>501</v>
      </c>
      <c r="C109" s="32">
        <f t="shared" si="8"/>
        <v>0</v>
      </c>
      <c r="D109" s="25"/>
      <c r="E109" s="24"/>
      <c r="F109" s="24"/>
      <c r="G109" s="24"/>
      <c r="H109" s="59"/>
      <c r="I109" s="24">
        <f t="shared" si="12"/>
        <v>0</v>
      </c>
      <c r="J109" s="24"/>
      <c r="K109" s="24"/>
      <c r="L109" s="24"/>
      <c r="M109" s="24"/>
      <c r="N109" s="25"/>
      <c r="O109" s="25">
        <f t="shared" si="11"/>
        <v>0</v>
      </c>
      <c r="P109" s="214">
        <f t="shared" si="9"/>
        <v>0</v>
      </c>
      <c r="Q109" s="12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</row>
    <row r="110" spans="1:601" hidden="1" x14ac:dyDescent="0.35">
      <c r="A110" s="50">
        <v>4148</v>
      </c>
      <c r="B110" s="51" t="s">
        <v>477</v>
      </c>
      <c r="C110" s="32">
        <f t="shared" si="8"/>
        <v>0</v>
      </c>
      <c r="D110" s="25"/>
      <c r="E110" s="24"/>
      <c r="F110" s="24"/>
      <c r="G110" s="24"/>
      <c r="H110" s="59"/>
      <c r="I110" s="24">
        <f t="shared" si="12"/>
        <v>0</v>
      </c>
      <c r="J110" s="24"/>
      <c r="K110" s="24"/>
      <c r="L110" s="24"/>
      <c r="M110" s="24"/>
      <c r="N110" s="25"/>
      <c r="O110" s="25">
        <f t="shared" si="11"/>
        <v>0</v>
      </c>
      <c r="P110" s="214">
        <f t="shared" si="9"/>
        <v>0</v>
      </c>
      <c r="Q110" s="12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</row>
    <row r="111" spans="1:601" hidden="1" x14ac:dyDescent="0.35">
      <c r="A111" s="50"/>
      <c r="B111" s="51" t="s">
        <v>481</v>
      </c>
      <c r="C111" s="177">
        <f t="shared" si="8"/>
        <v>0</v>
      </c>
      <c r="D111" s="25"/>
      <c r="E111" s="24"/>
      <c r="F111" s="24"/>
      <c r="G111" s="24"/>
      <c r="H111" s="59"/>
      <c r="I111" s="24">
        <f t="shared" si="12"/>
        <v>0</v>
      </c>
      <c r="J111" s="24"/>
      <c r="K111" s="24"/>
      <c r="L111" s="24"/>
      <c r="M111" s="24"/>
      <c r="N111" s="25"/>
      <c r="O111" s="25"/>
      <c r="P111" s="214">
        <f t="shared" si="9"/>
        <v>0</v>
      </c>
      <c r="Q111" s="12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</row>
    <row r="112" spans="1:601" hidden="1" x14ac:dyDescent="0.35">
      <c r="A112" s="50">
        <v>4150</v>
      </c>
      <c r="B112" s="51" t="s">
        <v>478</v>
      </c>
      <c r="C112" s="32">
        <f t="shared" si="8"/>
        <v>0</v>
      </c>
      <c r="D112" s="25"/>
      <c r="E112" s="24"/>
      <c r="F112" s="24"/>
      <c r="G112" s="24"/>
      <c r="H112" s="59"/>
      <c r="I112" s="24">
        <f t="shared" si="12"/>
        <v>0</v>
      </c>
      <c r="J112" s="24"/>
      <c r="K112" s="24"/>
      <c r="L112" s="24"/>
      <c r="M112" s="24"/>
      <c r="N112" s="25"/>
      <c r="O112" s="25">
        <f t="shared" ref="O112:O143" si="13">C112-SUM(I112:M112)</f>
        <v>0</v>
      </c>
      <c r="P112" s="214">
        <f t="shared" si="9"/>
        <v>0</v>
      </c>
      <c r="Q112" s="12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</row>
    <row r="113" spans="1:601" x14ac:dyDescent="0.35">
      <c r="A113" s="50">
        <v>4160</v>
      </c>
      <c r="B113" s="51" t="s">
        <v>300</v>
      </c>
      <c r="C113" s="32">
        <f t="shared" si="8"/>
        <v>-12086.64</v>
      </c>
      <c r="D113" s="25"/>
      <c r="E113" s="24">
        <v>-12086.64</v>
      </c>
      <c r="F113" s="24"/>
      <c r="G113" s="24"/>
      <c r="H113" s="59"/>
      <c r="I113" s="24">
        <f t="shared" si="12"/>
        <v>-12086.64</v>
      </c>
      <c r="J113" s="24"/>
      <c r="K113" s="24"/>
      <c r="L113" s="24"/>
      <c r="M113" s="24"/>
      <c r="N113" s="25"/>
      <c r="O113" s="25">
        <f t="shared" si="13"/>
        <v>0</v>
      </c>
      <c r="P113" s="214">
        <f t="shared" si="9"/>
        <v>0</v>
      </c>
      <c r="Q113" s="12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</row>
    <row r="114" spans="1:601" hidden="1" x14ac:dyDescent="0.35">
      <c r="A114" s="50">
        <v>4161</v>
      </c>
      <c r="B114" s="51" t="s">
        <v>301</v>
      </c>
      <c r="C114" s="32">
        <f t="shared" si="8"/>
        <v>0</v>
      </c>
      <c r="D114" s="25"/>
      <c r="E114" s="24"/>
      <c r="F114" s="24"/>
      <c r="G114" s="24"/>
      <c r="H114" s="59"/>
      <c r="I114" s="24">
        <f t="shared" si="12"/>
        <v>0</v>
      </c>
      <c r="J114" s="24"/>
      <c r="K114" s="24"/>
      <c r="L114" s="24"/>
      <c r="M114" s="24"/>
      <c r="N114" s="25"/>
      <c r="O114" s="25">
        <f t="shared" si="13"/>
        <v>0</v>
      </c>
      <c r="P114" s="214">
        <f t="shared" si="9"/>
        <v>0</v>
      </c>
      <c r="Q114" s="12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</row>
    <row r="115" spans="1:601" hidden="1" x14ac:dyDescent="0.35">
      <c r="A115" s="50">
        <v>4162</v>
      </c>
      <c r="B115" s="51" t="s">
        <v>302</v>
      </c>
      <c r="C115" s="177">
        <f t="shared" si="8"/>
        <v>0</v>
      </c>
      <c r="D115" s="25"/>
      <c r="E115" s="24"/>
      <c r="F115" s="24"/>
      <c r="G115" s="24"/>
      <c r="H115" s="59"/>
      <c r="I115" s="24">
        <f t="shared" si="12"/>
        <v>0</v>
      </c>
      <c r="J115" s="24"/>
      <c r="K115" s="24"/>
      <c r="L115" s="24"/>
      <c r="M115" s="24"/>
      <c r="N115" s="25"/>
      <c r="O115" s="25">
        <f t="shared" si="13"/>
        <v>0</v>
      </c>
      <c r="P115" s="214">
        <f t="shared" si="9"/>
        <v>0</v>
      </c>
      <c r="Q115" s="12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</row>
    <row r="116" spans="1:601" hidden="1" x14ac:dyDescent="0.35">
      <c r="A116" s="50">
        <v>4163</v>
      </c>
      <c r="B116" s="51" t="s">
        <v>303</v>
      </c>
      <c r="C116" s="177">
        <f t="shared" si="8"/>
        <v>0</v>
      </c>
      <c r="D116" s="25"/>
      <c r="E116" s="24"/>
      <c r="F116" s="24"/>
      <c r="G116" s="24"/>
      <c r="H116" s="59"/>
      <c r="I116" s="24">
        <f t="shared" si="12"/>
        <v>0</v>
      </c>
      <c r="J116" s="24"/>
      <c r="K116" s="24"/>
      <c r="L116" s="24"/>
      <c r="M116" s="24"/>
      <c r="N116" s="25"/>
      <c r="O116" s="25">
        <f t="shared" si="13"/>
        <v>0</v>
      </c>
      <c r="P116" s="214">
        <f t="shared" si="9"/>
        <v>0</v>
      </c>
      <c r="Q116" s="12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</row>
    <row r="117" spans="1:601" hidden="1" x14ac:dyDescent="0.35">
      <c r="A117" s="50">
        <v>4164</v>
      </c>
      <c r="B117" s="51" t="s">
        <v>304</v>
      </c>
      <c r="C117" s="177">
        <f t="shared" si="8"/>
        <v>0</v>
      </c>
      <c r="D117" s="25"/>
      <c r="E117" s="24"/>
      <c r="F117" s="24"/>
      <c r="G117" s="24"/>
      <c r="H117" s="59"/>
      <c r="I117" s="24">
        <f t="shared" si="12"/>
        <v>0</v>
      </c>
      <c r="J117" s="24"/>
      <c r="K117" s="24"/>
      <c r="L117" s="24"/>
      <c r="M117" s="24"/>
      <c r="N117" s="25"/>
      <c r="O117" s="25">
        <f t="shared" si="13"/>
        <v>0</v>
      </c>
      <c r="P117" s="214">
        <f t="shared" si="9"/>
        <v>0</v>
      </c>
      <c r="Q117" s="12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</row>
    <row r="118" spans="1:601" hidden="1" x14ac:dyDescent="0.35">
      <c r="A118" s="50">
        <v>4165</v>
      </c>
      <c r="B118" s="51" t="s">
        <v>305</v>
      </c>
      <c r="C118" s="177">
        <f t="shared" si="8"/>
        <v>0</v>
      </c>
      <c r="D118" s="25"/>
      <c r="E118" s="24"/>
      <c r="F118" s="24"/>
      <c r="G118" s="24"/>
      <c r="H118" s="59"/>
      <c r="I118" s="24">
        <f t="shared" si="12"/>
        <v>0</v>
      </c>
      <c r="J118" s="24"/>
      <c r="K118" s="24"/>
      <c r="L118" s="24"/>
      <c r="M118" s="24"/>
      <c r="N118" s="25"/>
      <c r="O118" s="25">
        <f t="shared" si="13"/>
        <v>0</v>
      </c>
      <c r="P118" s="214">
        <f t="shared" si="9"/>
        <v>0</v>
      </c>
      <c r="Q118" s="12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</row>
    <row r="119" spans="1:601" x14ac:dyDescent="0.35">
      <c r="A119" s="50">
        <v>4170</v>
      </c>
      <c r="B119" s="51" t="s">
        <v>306</v>
      </c>
      <c r="C119" s="32">
        <f t="shared" si="8"/>
        <v>-71680</v>
      </c>
      <c r="D119" s="25"/>
      <c r="E119" s="24">
        <v>-71680</v>
      </c>
      <c r="F119" s="24"/>
      <c r="G119" s="24"/>
      <c r="H119" s="59"/>
      <c r="I119" s="24">
        <f t="shared" si="12"/>
        <v>-71680</v>
      </c>
      <c r="J119" s="24"/>
      <c r="K119" s="24"/>
      <c r="L119" s="24"/>
      <c r="M119" s="24"/>
      <c r="N119" s="25"/>
      <c r="O119" s="25">
        <f t="shared" si="13"/>
        <v>0</v>
      </c>
      <c r="P119" s="214">
        <f t="shared" si="9"/>
        <v>0</v>
      </c>
      <c r="Q119" s="12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</row>
    <row r="120" spans="1:601" hidden="1" x14ac:dyDescent="0.35">
      <c r="A120" s="50">
        <v>4171</v>
      </c>
      <c r="B120" s="51" t="s">
        <v>307</v>
      </c>
      <c r="C120" s="32">
        <f t="shared" si="8"/>
        <v>0</v>
      </c>
      <c r="D120" s="25"/>
      <c r="E120" s="24"/>
      <c r="F120" s="24"/>
      <c r="G120" s="24"/>
      <c r="H120" s="59"/>
      <c r="I120" s="24">
        <f t="shared" si="12"/>
        <v>0</v>
      </c>
      <c r="J120" s="24"/>
      <c r="K120" s="24"/>
      <c r="L120" s="24"/>
      <c r="M120" s="24"/>
      <c r="N120" s="25"/>
      <c r="O120" s="25">
        <f t="shared" si="13"/>
        <v>0</v>
      </c>
      <c r="P120" s="214">
        <f t="shared" si="9"/>
        <v>0</v>
      </c>
      <c r="Q120" s="12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</row>
    <row r="121" spans="1:601" hidden="1" x14ac:dyDescent="0.35">
      <c r="A121" s="50">
        <v>4172</v>
      </c>
      <c r="B121" s="51" t="s">
        <v>200</v>
      </c>
      <c r="C121" s="177">
        <f t="shared" si="8"/>
        <v>0</v>
      </c>
      <c r="D121" s="25"/>
      <c r="E121" s="24"/>
      <c r="F121" s="24"/>
      <c r="G121" s="24"/>
      <c r="H121" s="59"/>
      <c r="I121" s="24">
        <f t="shared" si="12"/>
        <v>0</v>
      </c>
      <c r="J121" s="24"/>
      <c r="K121" s="24"/>
      <c r="L121" s="24"/>
      <c r="M121" s="24"/>
      <c r="N121" s="25"/>
      <c r="O121" s="25">
        <f t="shared" si="13"/>
        <v>0</v>
      </c>
      <c r="P121" s="214">
        <f t="shared" si="9"/>
        <v>0</v>
      </c>
      <c r="Q121" s="12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</row>
    <row r="122" spans="1:601" hidden="1" x14ac:dyDescent="0.35">
      <c r="A122" s="50">
        <v>4173</v>
      </c>
      <c r="B122" s="51" t="s">
        <v>201</v>
      </c>
      <c r="C122" s="177">
        <f t="shared" si="8"/>
        <v>0</v>
      </c>
      <c r="D122" s="25"/>
      <c r="E122" s="24"/>
      <c r="F122" s="24"/>
      <c r="G122" s="24"/>
      <c r="H122" s="59"/>
      <c r="I122" s="24">
        <f t="shared" si="12"/>
        <v>0</v>
      </c>
      <c r="J122" s="24"/>
      <c r="K122" s="24"/>
      <c r="L122" s="24"/>
      <c r="M122" s="24"/>
      <c r="N122" s="25"/>
      <c r="O122" s="25">
        <f t="shared" si="13"/>
        <v>0</v>
      </c>
      <c r="P122" s="214">
        <f t="shared" si="9"/>
        <v>0</v>
      </c>
      <c r="Q122" s="12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</row>
    <row r="123" spans="1:601" hidden="1" x14ac:dyDescent="0.35">
      <c r="A123" s="50">
        <v>4174</v>
      </c>
      <c r="B123" s="51" t="s">
        <v>202</v>
      </c>
      <c r="C123" s="177">
        <f t="shared" si="8"/>
        <v>0</v>
      </c>
      <c r="D123" s="25"/>
      <c r="E123" s="24"/>
      <c r="F123" s="24"/>
      <c r="G123" s="24"/>
      <c r="H123" s="59"/>
      <c r="I123" s="24">
        <f t="shared" si="12"/>
        <v>0</v>
      </c>
      <c r="J123" s="24"/>
      <c r="K123" s="24"/>
      <c r="L123" s="24"/>
      <c r="M123" s="24"/>
      <c r="N123" s="25"/>
      <c r="O123" s="25">
        <f t="shared" si="13"/>
        <v>0</v>
      </c>
      <c r="P123" s="214">
        <f t="shared" si="9"/>
        <v>0</v>
      </c>
      <c r="Q123" s="12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</row>
    <row r="124" spans="1:601" hidden="1" x14ac:dyDescent="0.35">
      <c r="A124" s="50">
        <v>4175</v>
      </c>
      <c r="B124" s="51" t="s">
        <v>203</v>
      </c>
      <c r="C124" s="177">
        <f t="shared" si="8"/>
        <v>0</v>
      </c>
      <c r="D124" s="25"/>
      <c r="E124" s="24"/>
      <c r="F124" s="24"/>
      <c r="G124" s="24"/>
      <c r="H124" s="59"/>
      <c r="I124" s="24">
        <f t="shared" si="12"/>
        <v>0</v>
      </c>
      <c r="J124" s="24"/>
      <c r="K124" s="24"/>
      <c r="L124" s="24"/>
      <c r="M124" s="24"/>
      <c r="N124" s="25"/>
      <c r="O124" s="25">
        <f t="shared" si="13"/>
        <v>0</v>
      </c>
      <c r="P124" s="214">
        <f t="shared" si="9"/>
        <v>0</v>
      </c>
      <c r="Q124" s="12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</row>
    <row r="125" spans="1:601" x14ac:dyDescent="0.35">
      <c r="A125" s="50">
        <v>4180</v>
      </c>
      <c r="B125" s="51" t="s">
        <v>204</v>
      </c>
      <c r="C125" s="32">
        <f t="shared" si="8"/>
        <v>-12145</v>
      </c>
      <c r="D125" s="25"/>
      <c r="E125" s="24">
        <v>-12145</v>
      </c>
      <c r="F125" s="24"/>
      <c r="G125" s="24"/>
      <c r="H125" s="59"/>
      <c r="I125" s="24">
        <f t="shared" si="12"/>
        <v>-12145</v>
      </c>
      <c r="J125" s="24"/>
      <c r="K125" s="24"/>
      <c r="L125" s="24"/>
      <c r="M125" s="24"/>
      <c r="N125" s="25"/>
      <c r="O125" s="25">
        <f t="shared" si="13"/>
        <v>0</v>
      </c>
      <c r="P125" s="214">
        <f t="shared" si="9"/>
        <v>0</v>
      </c>
      <c r="Q125" s="12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</row>
    <row r="126" spans="1:601" hidden="1" x14ac:dyDescent="0.35">
      <c r="A126" s="50">
        <v>4181</v>
      </c>
      <c r="B126" s="51" t="s">
        <v>205</v>
      </c>
      <c r="C126" s="32">
        <f t="shared" si="8"/>
        <v>0</v>
      </c>
      <c r="D126" s="25"/>
      <c r="E126" s="24"/>
      <c r="F126" s="24"/>
      <c r="G126" s="24"/>
      <c r="H126" s="59"/>
      <c r="I126" s="24">
        <f t="shared" si="12"/>
        <v>0</v>
      </c>
      <c r="J126" s="24"/>
      <c r="K126" s="24"/>
      <c r="L126" s="24"/>
      <c r="M126" s="24"/>
      <c r="N126" s="25"/>
      <c r="O126" s="25">
        <f t="shared" si="13"/>
        <v>0</v>
      </c>
      <c r="P126" s="214">
        <f t="shared" si="9"/>
        <v>0</v>
      </c>
      <c r="Q126" s="12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</row>
    <row r="127" spans="1:601" hidden="1" x14ac:dyDescent="0.35">
      <c r="A127" s="50">
        <v>4182</v>
      </c>
      <c r="B127" s="51" t="s">
        <v>206</v>
      </c>
      <c r="C127" s="177">
        <f t="shared" si="8"/>
        <v>0</v>
      </c>
      <c r="D127" s="25"/>
      <c r="E127" s="24"/>
      <c r="F127" s="24"/>
      <c r="G127" s="24"/>
      <c r="H127" s="59"/>
      <c r="I127" s="24">
        <f t="shared" si="12"/>
        <v>0</v>
      </c>
      <c r="J127" s="24"/>
      <c r="K127" s="24"/>
      <c r="L127" s="24"/>
      <c r="M127" s="24"/>
      <c r="N127" s="25"/>
      <c r="O127" s="25">
        <f t="shared" si="13"/>
        <v>0</v>
      </c>
      <c r="P127" s="214">
        <f t="shared" si="9"/>
        <v>0</v>
      </c>
      <c r="Q127" s="12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</row>
    <row r="128" spans="1:601" hidden="1" x14ac:dyDescent="0.35">
      <c r="A128" s="50">
        <v>4183</v>
      </c>
      <c r="B128" s="51" t="s">
        <v>207</v>
      </c>
      <c r="C128" s="177">
        <f t="shared" si="8"/>
        <v>0</v>
      </c>
      <c r="D128" s="25"/>
      <c r="E128" s="24"/>
      <c r="F128" s="24"/>
      <c r="G128" s="24"/>
      <c r="H128" s="59"/>
      <c r="I128" s="24">
        <f t="shared" si="12"/>
        <v>0</v>
      </c>
      <c r="J128" s="24"/>
      <c r="K128" s="24"/>
      <c r="L128" s="24"/>
      <c r="M128" s="24"/>
      <c r="N128" s="25"/>
      <c r="O128" s="25">
        <f t="shared" si="13"/>
        <v>0</v>
      </c>
      <c r="P128" s="214">
        <f t="shared" si="9"/>
        <v>0</v>
      </c>
      <c r="Q128" s="12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</row>
    <row r="129" spans="1:601" hidden="1" x14ac:dyDescent="0.35">
      <c r="A129" s="50">
        <v>4184</v>
      </c>
      <c r="B129" s="51" t="s">
        <v>208</v>
      </c>
      <c r="C129" s="177">
        <f t="shared" si="8"/>
        <v>0</v>
      </c>
      <c r="D129" s="25"/>
      <c r="E129" s="24"/>
      <c r="F129" s="24"/>
      <c r="G129" s="24"/>
      <c r="H129" s="59"/>
      <c r="I129" s="24">
        <f t="shared" si="12"/>
        <v>0</v>
      </c>
      <c r="J129" s="24"/>
      <c r="K129" s="24"/>
      <c r="L129" s="24"/>
      <c r="M129" s="24"/>
      <c r="N129" s="25"/>
      <c r="O129" s="25">
        <f t="shared" si="13"/>
        <v>0</v>
      </c>
      <c r="P129" s="214">
        <f t="shared" si="9"/>
        <v>0</v>
      </c>
      <c r="Q129" s="12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</row>
    <row r="130" spans="1:601" hidden="1" x14ac:dyDescent="0.35">
      <c r="A130" s="50">
        <v>4185</v>
      </c>
      <c r="B130" s="51" t="s">
        <v>209</v>
      </c>
      <c r="C130" s="177">
        <f t="shared" si="8"/>
        <v>0</v>
      </c>
      <c r="D130" s="25"/>
      <c r="E130" s="24"/>
      <c r="F130" s="24"/>
      <c r="G130" s="24"/>
      <c r="H130" s="59"/>
      <c r="I130" s="24">
        <f t="shared" si="12"/>
        <v>0</v>
      </c>
      <c r="J130" s="24"/>
      <c r="K130" s="24"/>
      <c r="L130" s="24"/>
      <c r="M130" s="24"/>
      <c r="N130" s="25"/>
      <c r="O130" s="25">
        <f t="shared" si="13"/>
        <v>0</v>
      </c>
      <c r="P130" s="214">
        <f t="shared" si="9"/>
        <v>0</v>
      </c>
      <c r="Q130" s="12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</row>
    <row r="131" spans="1:601" hidden="1" x14ac:dyDescent="0.35">
      <c r="A131" s="50">
        <v>4190</v>
      </c>
      <c r="B131" s="51" t="s">
        <v>210</v>
      </c>
      <c r="C131" s="177">
        <f t="shared" si="8"/>
        <v>0</v>
      </c>
      <c r="D131" s="25"/>
      <c r="E131" s="24"/>
      <c r="F131" s="24"/>
      <c r="G131" s="24"/>
      <c r="H131" s="59"/>
      <c r="I131" s="24">
        <f t="shared" si="12"/>
        <v>0</v>
      </c>
      <c r="J131" s="24"/>
      <c r="K131" s="24"/>
      <c r="L131" s="24"/>
      <c r="M131" s="24"/>
      <c r="N131" s="25"/>
      <c r="O131" s="25">
        <f t="shared" si="13"/>
        <v>0</v>
      </c>
      <c r="P131" s="214">
        <f t="shared" si="9"/>
        <v>0</v>
      </c>
      <c r="Q131" s="12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</row>
    <row r="132" spans="1:601" hidden="1" x14ac:dyDescent="0.35">
      <c r="A132" s="50">
        <v>4191</v>
      </c>
      <c r="B132" s="51" t="s">
        <v>211</v>
      </c>
      <c r="C132" s="177">
        <f t="shared" ref="C132:C195" si="14">SUM(E132:G132)</f>
        <v>0</v>
      </c>
      <c r="D132" s="25"/>
      <c r="E132" s="24"/>
      <c r="F132" s="24"/>
      <c r="G132" s="24"/>
      <c r="H132" s="59"/>
      <c r="I132" s="24">
        <f t="shared" si="12"/>
        <v>0</v>
      </c>
      <c r="J132" s="24"/>
      <c r="K132" s="24"/>
      <c r="L132" s="24"/>
      <c r="M132" s="24"/>
      <c r="N132" s="25"/>
      <c r="O132" s="25">
        <f t="shared" si="13"/>
        <v>0</v>
      </c>
      <c r="P132" s="214">
        <f t="shared" ref="P132:P195" si="15">+E132-C132</f>
        <v>0</v>
      </c>
      <c r="Q132" s="12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</row>
    <row r="133" spans="1:601" hidden="1" x14ac:dyDescent="0.35">
      <c r="A133" s="50">
        <v>4192</v>
      </c>
      <c r="B133" s="51" t="s">
        <v>212</v>
      </c>
      <c r="C133" s="177">
        <f t="shared" si="14"/>
        <v>0</v>
      </c>
      <c r="D133" s="25"/>
      <c r="E133" s="24"/>
      <c r="F133" s="24"/>
      <c r="G133" s="24"/>
      <c r="H133" s="59"/>
      <c r="I133" s="24">
        <f t="shared" si="12"/>
        <v>0</v>
      </c>
      <c r="J133" s="24"/>
      <c r="K133" s="24"/>
      <c r="L133" s="24"/>
      <c r="M133" s="24"/>
      <c r="N133" s="25"/>
      <c r="O133" s="25">
        <f t="shared" si="13"/>
        <v>0</v>
      </c>
      <c r="P133" s="214">
        <f t="shared" si="15"/>
        <v>0</v>
      </c>
      <c r="Q133" s="12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</row>
    <row r="134" spans="1:601" hidden="1" x14ac:dyDescent="0.35">
      <c r="A134" s="50">
        <v>4193</v>
      </c>
      <c r="B134" s="51" t="s">
        <v>213</v>
      </c>
      <c r="C134" s="177">
        <f t="shared" si="14"/>
        <v>0</v>
      </c>
      <c r="D134" s="25"/>
      <c r="E134" s="24"/>
      <c r="F134" s="24"/>
      <c r="G134" s="24"/>
      <c r="H134" s="59"/>
      <c r="I134" s="24">
        <f t="shared" ref="I134:I165" si="16">+C134</f>
        <v>0</v>
      </c>
      <c r="J134" s="24"/>
      <c r="K134" s="24"/>
      <c r="L134" s="24"/>
      <c r="M134" s="24"/>
      <c r="N134" s="25"/>
      <c r="O134" s="25">
        <f t="shared" si="13"/>
        <v>0</v>
      </c>
      <c r="P134" s="214">
        <f t="shared" si="15"/>
        <v>0</v>
      </c>
      <c r="Q134" s="12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</row>
    <row r="135" spans="1:601" hidden="1" x14ac:dyDescent="0.35">
      <c r="A135" s="50">
        <v>4194</v>
      </c>
      <c r="B135" s="51" t="s">
        <v>214</v>
      </c>
      <c r="C135" s="177">
        <f t="shared" si="14"/>
        <v>0</v>
      </c>
      <c r="D135" s="25"/>
      <c r="E135" s="24"/>
      <c r="F135" s="24"/>
      <c r="G135" s="24"/>
      <c r="H135" s="59"/>
      <c r="I135" s="24">
        <f t="shared" si="16"/>
        <v>0</v>
      </c>
      <c r="J135" s="24"/>
      <c r="K135" s="24"/>
      <c r="L135" s="24"/>
      <c r="M135" s="24"/>
      <c r="N135" s="25"/>
      <c r="O135" s="25">
        <f t="shared" si="13"/>
        <v>0</v>
      </c>
      <c r="P135" s="214">
        <f t="shared" si="15"/>
        <v>0</v>
      </c>
      <c r="Q135" s="12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</row>
    <row r="136" spans="1:601" hidden="1" x14ac:dyDescent="0.35">
      <c r="A136" s="50">
        <v>4195</v>
      </c>
      <c r="B136" s="51" t="s">
        <v>215</v>
      </c>
      <c r="C136" s="177">
        <f t="shared" si="14"/>
        <v>0</v>
      </c>
      <c r="D136" s="25"/>
      <c r="E136" s="24"/>
      <c r="F136" s="24"/>
      <c r="G136" s="24"/>
      <c r="H136" s="59"/>
      <c r="I136" s="24">
        <f t="shared" si="16"/>
        <v>0</v>
      </c>
      <c r="J136" s="24"/>
      <c r="K136" s="24"/>
      <c r="L136" s="24"/>
      <c r="M136" s="24"/>
      <c r="N136" s="25"/>
      <c r="O136" s="25">
        <f t="shared" si="13"/>
        <v>0</v>
      </c>
      <c r="P136" s="214">
        <f t="shared" si="15"/>
        <v>0</v>
      </c>
      <c r="Q136" s="12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</row>
    <row r="137" spans="1:601" hidden="1" x14ac:dyDescent="0.35">
      <c r="A137" s="50">
        <v>4200</v>
      </c>
      <c r="B137" s="51" t="s">
        <v>216</v>
      </c>
      <c r="C137" s="177">
        <f t="shared" si="14"/>
        <v>0</v>
      </c>
      <c r="D137" s="25"/>
      <c r="E137" s="24"/>
      <c r="F137" s="24"/>
      <c r="G137" s="24"/>
      <c r="H137" s="59"/>
      <c r="I137" s="24">
        <f t="shared" si="16"/>
        <v>0</v>
      </c>
      <c r="J137" s="24"/>
      <c r="K137" s="24"/>
      <c r="L137" s="24"/>
      <c r="M137" s="24"/>
      <c r="N137" s="25"/>
      <c r="O137" s="25">
        <f t="shared" si="13"/>
        <v>0</v>
      </c>
      <c r="P137" s="214">
        <f t="shared" si="15"/>
        <v>0</v>
      </c>
      <c r="Q137" s="12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</row>
    <row r="138" spans="1:601" hidden="1" x14ac:dyDescent="0.35">
      <c r="A138" s="50">
        <v>4201</v>
      </c>
      <c r="B138" s="51" t="s">
        <v>217</v>
      </c>
      <c r="C138" s="177">
        <f t="shared" si="14"/>
        <v>0</v>
      </c>
      <c r="D138" s="25"/>
      <c r="E138" s="24"/>
      <c r="F138" s="24"/>
      <c r="G138" s="24"/>
      <c r="H138" s="59"/>
      <c r="I138" s="24">
        <f t="shared" si="16"/>
        <v>0</v>
      </c>
      <c r="J138" s="24"/>
      <c r="K138" s="24"/>
      <c r="L138" s="24"/>
      <c r="M138" s="24"/>
      <c r="N138" s="25"/>
      <c r="O138" s="25">
        <f t="shared" si="13"/>
        <v>0</v>
      </c>
      <c r="P138" s="214">
        <f t="shared" si="15"/>
        <v>0</v>
      </c>
      <c r="Q138" s="12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</row>
    <row r="139" spans="1:601" hidden="1" x14ac:dyDescent="0.35">
      <c r="A139" s="50">
        <v>4202</v>
      </c>
      <c r="B139" s="51" t="s">
        <v>218</v>
      </c>
      <c r="C139" s="177">
        <f t="shared" si="14"/>
        <v>0</v>
      </c>
      <c r="D139" s="25"/>
      <c r="E139" s="24"/>
      <c r="F139" s="24"/>
      <c r="G139" s="24"/>
      <c r="H139" s="59"/>
      <c r="I139" s="24">
        <f t="shared" si="16"/>
        <v>0</v>
      </c>
      <c r="J139" s="24"/>
      <c r="K139" s="24"/>
      <c r="L139" s="24"/>
      <c r="M139" s="24"/>
      <c r="N139" s="25"/>
      <c r="O139" s="25">
        <f t="shared" si="13"/>
        <v>0</v>
      </c>
      <c r="P139" s="214">
        <f t="shared" si="15"/>
        <v>0</v>
      </c>
      <c r="Q139" s="12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</row>
    <row r="140" spans="1:601" hidden="1" x14ac:dyDescent="0.35">
      <c r="A140" s="50">
        <v>4203</v>
      </c>
      <c r="B140" s="51" t="s">
        <v>219</v>
      </c>
      <c r="C140" s="177">
        <f t="shared" si="14"/>
        <v>0</v>
      </c>
      <c r="D140" s="25"/>
      <c r="E140" s="24"/>
      <c r="F140" s="24"/>
      <c r="G140" s="24"/>
      <c r="H140" s="59"/>
      <c r="I140" s="24">
        <f t="shared" si="16"/>
        <v>0</v>
      </c>
      <c r="J140" s="24"/>
      <c r="K140" s="24"/>
      <c r="L140" s="24"/>
      <c r="M140" s="24"/>
      <c r="N140" s="25"/>
      <c r="O140" s="25">
        <f t="shared" si="13"/>
        <v>0</v>
      </c>
      <c r="P140" s="214">
        <f t="shared" si="15"/>
        <v>0</v>
      </c>
      <c r="Q140" s="12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</row>
    <row r="141" spans="1:601" hidden="1" x14ac:dyDescent="0.35">
      <c r="A141" s="50">
        <v>4204</v>
      </c>
      <c r="B141" s="51" t="s">
        <v>220</v>
      </c>
      <c r="C141" s="177">
        <f t="shared" si="14"/>
        <v>0</v>
      </c>
      <c r="D141" s="25"/>
      <c r="E141" s="24"/>
      <c r="F141" s="24"/>
      <c r="G141" s="24"/>
      <c r="H141" s="59"/>
      <c r="I141" s="24">
        <f t="shared" si="16"/>
        <v>0</v>
      </c>
      <c r="J141" s="24"/>
      <c r="K141" s="24"/>
      <c r="L141" s="24"/>
      <c r="M141" s="24"/>
      <c r="N141" s="25"/>
      <c r="O141" s="25">
        <f t="shared" si="13"/>
        <v>0</v>
      </c>
      <c r="P141" s="214">
        <f t="shared" si="15"/>
        <v>0</v>
      </c>
      <c r="Q141" s="12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</row>
    <row r="142" spans="1:601" hidden="1" x14ac:dyDescent="0.35">
      <c r="A142" s="50">
        <v>4205</v>
      </c>
      <c r="B142" s="51" t="s">
        <v>221</v>
      </c>
      <c r="C142" s="177">
        <f t="shared" si="14"/>
        <v>0</v>
      </c>
      <c r="D142" s="25"/>
      <c r="E142" s="24"/>
      <c r="F142" s="24"/>
      <c r="G142" s="24"/>
      <c r="H142" s="59"/>
      <c r="I142" s="24">
        <f t="shared" si="16"/>
        <v>0</v>
      </c>
      <c r="J142" s="24"/>
      <c r="K142" s="24"/>
      <c r="L142" s="24"/>
      <c r="M142" s="24"/>
      <c r="N142" s="25"/>
      <c r="O142" s="25">
        <f t="shared" si="13"/>
        <v>0</v>
      </c>
      <c r="P142" s="214">
        <f t="shared" si="15"/>
        <v>0</v>
      </c>
      <c r="Q142" s="12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</row>
    <row r="143" spans="1:601" x14ac:dyDescent="0.35">
      <c r="A143" s="50">
        <v>4210</v>
      </c>
      <c r="B143" s="51" t="s">
        <v>222</v>
      </c>
      <c r="C143" s="32">
        <f t="shared" si="14"/>
        <v>-18049.990000000002</v>
      </c>
      <c r="D143" s="25"/>
      <c r="E143" s="24">
        <v>-18049.990000000002</v>
      </c>
      <c r="F143" s="24"/>
      <c r="G143" s="24"/>
      <c r="H143" s="59"/>
      <c r="I143" s="24">
        <f t="shared" si="16"/>
        <v>-18049.990000000002</v>
      </c>
      <c r="J143" s="24"/>
      <c r="K143" s="24"/>
      <c r="L143" s="24"/>
      <c r="M143" s="24"/>
      <c r="N143" s="25"/>
      <c r="O143" s="25">
        <f t="shared" si="13"/>
        <v>0</v>
      </c>
      <c r="P143" s="214">
        <f t="shared" si="15"/>
        <v>0</v>
      </c>
      <c r="Q143" s="12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</row>
    <row r="144" spans="1:601" hidden="1" x14ac:dyDescent="0.35">
      <c r="A144" s="50">
        <v>4211</v>
      </c>
      <c r="B144" s="51" t="s">
        <v>223</v>
      </c>
      <c r="C144" s="32">
        <f t="shared" si="14"/>
        <v>0</v>
      </c>
      <c r="D144" s="25"/>
      <c r="E144" s="24"/>
      <c r="F144" s="24"/>
      <c r="G144" s="24"/>
      <c r="H144" s="59"/>
      <c r="I144" s="24">
        <f t="shared" si="16"/>
        <v>0</v>
      </c>
      <c r="J144" s="24"/>
      <c r="K144" s="24"/>
      <c r="L144" s="24"/>
      <c r="M144" s="24"/>
      <c r="N144" s="25"/>
      <c r="O144" s="25">
        <f t="shared" ref="O144:O164" si="17">C144-SUM(I144:M144)</f>
        <v>0</v>
      </c>
      <c r="P144" s="214">
        <f t="shared" si="15"/>
        <v>0</v>
      </c>
      <c r="Q144" s="12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</row>
    <row r="145" spans="1:601" hidden="1" x14ac:dyDescent="0.35">
      <c r="A145" s="50">
        <v>4212</v>
      </c>
      <c r="B145" s="51" t="s">
        <v>224</v>
      </c>
      <c r="C145" s="177">
        <f t="shared" si="14"/>
        <v>0</v>
      </c>
      <c r="D145" s="25"/>
      <c r="E145" s="24"/>
      <c r="F145" s="24"/>
      <c r="G145" s="24"/>
      <c r="H145" s="59"/>
      <c r="I145" s="24">
        <f t="shared" si="16"/>
        <v>0</v>
      </c>
      <c r="J145" s="24"/>
      <c r="K145" s="24"/>
      <c r="L145" s="24"/>
      <c r="M145" s="24"/>
      <c r="N145" s="25"/>
      <c r="O145" s="25">
        <f t="shared" si="17"/>
        <v>0</v>
      </c>
      <c r="P145" s="214">
        <f t="shared" si="15"/>
        <v>0</v>
      </c>
      <c r="Q145" s="12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</row>
    <row r="146" spans="1:601" hidden="1" x14ac:dyDescent="0.35">
      <c r="A146" s="50">
        <v>4213</v>
      </c>
      <c r="B146" s="51" t="s">
        <v>225</v>
      </c>
      <c r="C146" s="177">
        <f t="shared" si="14"/>
        <v>0</v>
      </c>
      <c r="D146" s="25"/>
      <c r="E146" s="24"/>
      <c r="F146" s="24"/>
      <c r="G146" s="24"/>
      <c r="H146" s="59"/>
      <c r="I146" s="24">
        <f t="shared" si="16"/>
        <v>0</v>
      </c>
      <c r="J146" s="24"/>
      <c r="K146" s="24"/>
      <c r="L146" s="24"/>
      <c r="M146" s="24"/>
      <c r="N146" s="25"/>
      <c r="O146" s="25">
        <f t="shared" si="17"/>
        <v>0</v>
      </c>
      <c r="P146" s="214">
        <f t="shared" si="15"/>
        <v>0</v>
      </c>
      <c r="Q146" s="12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</row>
    <row r="147" spans="1:601" hidden="1" x14ac:dyDescent="0.35">
      <c r="A147" s="50">
        <v>4214</v>
      </c>
      <c r="B147" s="51" t="s">
        <v>226</v>
      </c>
      <c r="C147" s="177">
        <f t="shared" si="14"/>
        <v>0</v>
      </c>
      <c r="D147" s="25"/>
      <c r="E147" s="24"/>
      <c r="F147" s="24"/>
      <c r="G147" s="24"/>
      <c r="H147" s="59"/>
      <c r="I147" s="24">
        <f t="shared" si="16"/>
        <v>0</v>
      </c>
      <c r="J147" s="24"/>
      <c r="K147" s="24"/>
      <c r="L147" s="24"/>
      <c r="M147" s="24"/>
      <c r="N147" s="25"/>
      <c r="O147" s="25">
        <f t="shared" si="17"/>
        <v>0</v>
      </c>
      <c r="P147" s="214">
        <f t="shared" si="15"/>
        <v>0</v>
      </c>
      <c r="Q147" s="123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</row>
    <row r="148" spans="1:601" hidden="1" x14ac:dyDescent="0.35">
      <c r="A148" s="50">
        <v>4215</v>
      </c>
      <c r="B148" s="51" t="s">
        <v>227</v>
      </c>
      <c r="C148" s="177">
        <f t="shared" si="14"/>
        <v>0</v>
      </c>
      <c r="D148" s="25"/>
      <c r="E148" s="24"/>
      <c r="F148" s="24"/>
      <c r="G148" s="24"/>
      <c r="H148" s="59"/>
      <c r="I148" s="24">
        <f t="shared" si="16"/>
        <v>0</v>
      </c>
      <c r="J148" s="24"/>
      <c r="K148" s="24"/>
      <c r="L148" s="24"/>
      <c r="M148" s="24"/>
      <c r="N148" s="25"/>
      <c r="O148" s="25">
        <f t="shared" si="17"/>
        <v>0</v>
      </c>
      <c r="P148" s="214">
        <f t="shared" si="15"/>
        <v>0</v>
      </c>
      <c r="Q148" s="123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</row>
    <row r="149" spans="1:601" x14ac:dyDescent="0.35">
      <c r="A149" s="50">
        <v>4220</v>
      </c>
      <c r="B149" s="51" t="s">
        <v>228</v>
      </c>
      <c r="C149" s="32">
        <f t="shared" si="14"/>
        <v>-1107.5</v>
      </c>
      <c r="D149" s="25"/>
      <c r="E149" s="24">
        <v>-1107.5</v>
      </c>
      <c r="F149" s="24"/>
      <c r="G149" s="24"/>
      <c r="H149" s="59"/>
      <c r="I149" s="24">
        <f t="shared" si="16"/>
        <v>-1107.5</v>
      </c>
      <c r="J149" s="24"/>
      <c r="K149" s="24"/>
      <c r="L149" s="24"/>
      <c r="M149" s="24"/>
      <c r="N149" s="25"/>
      <c r="O149" s="25">
        <f t="shared" si="17"/>
        <v>0</v>
      </c>
      <c r="P149" s="214">
        <f t="shared" si="15"/>
        <v>0</v>
      </c>
      <c r="Q149" s="123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  <c r="VW149" s="3"/>
      <c r="VX149" s="3"/>
      <c r="VY149" s="3"/>
      <c r="VZ149" s="3"/>
      <c r="WA149" s="3"/>
      <c r="WB149" s="3"/>
      <c r="WC149" s="3"/>
    </row>
    <row r="150" spans="1:601" hidden="1" x14ac:dyDescent="0.35">
      <c r="A150" s="50">
        <v>4221</v>
      </c>
      <c r="B150" s="51" t="s">
        <v>229</v>
      </c>
      <c r="C150" s="32">
        <f t="shared" si="14"/>
        <v>0</v>
      </c>
      <c r="D150" s="25"/>
      <c r="E150" s="24"/>
      <c r="F150" s="24"/>
      <c r="G150" s="24"/>
      <c r="H150" s="59"/>
      <c r="I150" s="24">
        <f t="shared" si="16"/>
        <v>0</v>
      </c>
      <c r="J150" s="24"/>
      <c r="K150" s="24"/>
      <c r="L150" s="24"/>
      <c r="M150" s="24"/>
      <c r="N150" s="25"/>
      <c r="O150" s="25">
        <f t="shared" si="17"/>
        <v>0</v>
      </c>
      <c r="P150" s="214">
        <f t="shared" si="15"/>
        <v>0</v>
      </c>
      <c r="Q150" s="123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</row>
    <row r="151" spans="1:601" hidden="1" x14ac:dyDescent="0.35">
      <c r="A151" s="50">
        <v>4222</v>
      </c>
      <c r="B151" s="51" t="s">
        <v>230</v>
      </c>
      <c r="C151" s="177">
        <f t="shared" si="14"/>
        <v>0</v>
      </c>
      <c r="D151" s="25"/>
      <c r="E151" s="24"/>
      <c r="F151" s="24"/>
      <c r="G151" s="24"/>
      <c r="H151" s="59"/>
      <c r="I151" s="24">
        <f t="shared" si="16"/>
        <v>0</v>
      </c>
      <c r="J151" s="24"/>
      <c r="K151" s="24"/>
      <c r="L151" s="24"/>
      <c r="M151" s="24"/>
      <c r="N151" s="25"/>
      <c r="O151" s="25">
        <f t="shared" si="17"/>
        <v>0</v>
      </c>
      <c r="P151" s="214">
        <f t="shared" si="15"/>
        <v>0</v>
      </c>
      <c r="Q151" s="123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  <c r="OZ151" s="3"/>
      <c r="PA151" s="3"/>
      <c r="PB151" s="3"/>
      <c r="PC151" s="3"/>
      <c r="PD151" s="3"/>
      <c r="PE151" s="3"/>
      <c r="PF151" s="3"/>
      <c r="PG151" s="3"/>
      <c r="PH151" s="3"/>
      <c r="PI151" s="3"/>
      <c r="PJ151" s="3"/>
      <c r="PK151" s="3"/>
      <c r="PL151" s="3"/>
      <c r="PM151" s="3"/>
      <c r="PN151" s="3"/>
      <c r="PO151" s="3"/>
      <c r="PP151" s="3"/>
      <c r="PQ151" s="3"/>
      <c r="PR151" s="3"/>
      <c r="PS151" s="3"/>
      <c r="PT151" s="3"/>
      <c r="PU151" s="3"/>
      <c r="PV151" s="3"/>
      <c r="PW151" s="3"/>
      <c r="PX151" s="3"/>
      <c r="PY151" s="3"/>
      <c r="PZ151" s="3"/>
      <c r="QA151" s="3"/>
      <c r="QB151" s="3"/>
      <c r="QC151" s="3"/>
      <c r="QD151" s="3"/>
      <c r="QE151" s="3"/>
      <c r="QF151" s="3"/>
      <c r="QG151" s="3"/>
      <c r="QH151" s="3"/>
      <c r="QI151" s="3"/>
      <c r="QJ151" s="3"/>
      <c r="QK151" s="3"/>
      <c r="QL151" s="3"/>
      <c r="QM151" s="3"/>
      <c r="QN151" s="3"/>
      <c r="QO151" s="3"/>
      <c r="QP151" s="3"/>
      <c r="QQ151" s="3"/>
      <c r="QR151" s="3"/>
      <c r="QS151" s="3"/>
      <c r="QT151" s="3"/>
      <c r="QU151" s="3"/>
      <c r="QV151" s="3"/>
      <c r="QW151" s="3"/>
      <c r="QX151" s="3"/>
      <c r="QY151" s="3"/>
      <c r="QZ151" s="3"/>
      <c r="RA151" s="3"/>
      <c r="RB151" s="3"/>
      <c r="RC151" s="3"/>
      <c r="RD151" s="3"/>
      <c r="RE151" s="3"/>
      <c r="RF151" s="3"/>
      <c r="RG151" s="3"/>
      <c r="RH151" s="3"/>
      <c r="RI151" s="3"/>
      <c r="RJ151" s="3"/>
      <c r="RK151" s="3"/>
      <c r="RL151" s="3"/>
      <c r="RM151" s="3"/>
      <c r="RN151" s="3"/>
      <c r="RO151" s="3"/>
      <c r="RP151" s="3"/>
      <c r="RQ151" s="3"/>
      <c r="RR151" s="3"/>
      <c r="RS151" s="3"/>
      <c r="RT151" s="3"/>
      <c r="RU151" s="3"/>
      <c r="RV151" s="3"/>
      <c r="RW151" s="3"/>
      <c r="RX151" s="3"/>
      <c r="RY151" s="3"/>
      <c r="RZ151" s="3"/>
      <c r="SA151" s="3"/>
      <c r="SB151" s="3"/>
      <c r="SC151" s="3"/>
      <c r="SD151" s="3"/>
      <c r="SE151" s="3"/>
      <c r="SF151" s="3"/>
      <c r="SG151" s="3"/>
      <c r="SH151" s="3"/>
      <c r="SI151" s="3"/>
      <c r="SJ151" s="3"/>
      <c r="SK151" s="3"/>
      <c r="SL151" s="3"/>
      <c r="SM151" s="3"/>
      <c r="SN151" s="3"/>
      <c r="SO151" s="3"/>
      <c r="SP151" s="3"/>
      <c r="SQ151" s="3"/>
      <c r="SR151" s="3"/>
      <c r="SS151" s="3"/>
      <c r="ST151" s="3"/>
      <c r="SU151" s="3"/>
      <c r="SV151" s="3"/>
      <c r="SW151" s="3"/>
      <c r="SX151" s="3"/>
      <c r="SY151" s="3"/>
      <c r="SZ151" s="3"/>
      <c r="TA151" s="3"/>
      <c r="TB151" s="3"/>
      <c r="TC151" s="3"/>
      <c r="TD151" s="3"/>
      <c r="TE151" s="3"/>
      <c r="TF151" s="3"/>
      <c r="TG151" s="3"/>
      <c r="TH151" s="3"/>
      <c r="TI151" s="3"/>
      <c r="TJ151" s="3"/>
      <c r="TK151" s="3"/>
      <c r="TL151" s="3"/>
      <c r="TM151" s="3"/>
      <c r="TN151" s="3"/>
      <c r="TO151" s="3"/>
      <c r="TP151" s="3"/>
      <c r="TQ151" s="3"/>
      <c r="TR151" s="3"/>
      <c r="TS151" s="3"/>
      <c r="TT151" s="3"/>
      <c r="TU151" s="3"/>
      <c r="TV151" s="3"/>
      <c r="TW151" s="3"/>
      <c r="TX151" s="3"/>
      <c r="TY151" s="3"/>
      <c r="TZ151" s="3"/>
      <c r="UA151" s="3"/>
      <c r="UB151" s="3"/>
      <c r="UC151" s="3"/>
      <c r="UD151" s="3"/>
      <c r="UE151" s="3"/>
      <c r="UF151" s="3"/>
      <c r="UG151" s="3"/>
      <c r="UH151" s="3"/>
      <c r="UI151" s="3"/>
      <c r="UJ151" s="3"/>
      <c r="UK151" s="3"/>
      <c r="UL151" s="3"/>
      <c r="UM151" s="3"/>
      <c r="UN151" s="3"/>
      <c r="UO151" s="3"/>
      <c r="UP151" s="3"/>
      <c r="UQ151" s="3"/>
      <c r="UR151" s="3"/>
      <c r="US151" s="3"/>
      <c r="UT151" s="3"/>
      <c r="UU151" s="3"/>
      <c r="UV151" s="3"/>
      <c r="UW151" s="3"/>
      <c r="UX151" s="3"/>
      <c r="UY151" s="3"/>
      <c r="UZ151" s="3"/>
      <c r="VA151" s="3"/>
      <c r="VB151" s="3"/>
      <c r="VC151" s="3"/>
      <c r="VD151" s="3"/>
      <c r="VE151" s="3"/>
      <c r="VF151" s="3"/>
      <c r="VG151" s="3"/>
      <c r="VH151" s="3"/>
      <c r="VI151" s="3"/>
      <c r="VJ151" s="3"/>
      <c r="VK151" s="3"/>
      <c r="VL151" s="3"/>
      <c r="VM151" s="3"/>
      <c r="VN151" s="3"/>
      <c r="VO151" s="3"/>
      <c r="VP151" s="3"/>
      <c r="VQ151" s="3"/>
      <c r="VR151" s="3"/>
      <c r="VS151" s="3"/>
      <c r="VT151" s="3"/>
      <c r="VU151" s="3"/>
      <c r="VV151" s="3"/>
      <c r="VW151" s="3"/>
      <c r="VX151" s="3"/>
      <c r="VY151" s="3"/>
      <c r="VZ151" s="3"/>
      <c r="WA151" s="3"/>
      <c r="WB151" s="3"/>
      <c r="WC151" s="3"/>
    </row>
    <row r="152" spans="1:601" hidden="1" x14ac:dyDescent="0.35">
      <c r="A152" s="50">
        <v>4223</v>
      </c>
      <c r="B152" s="51" t="s">
        <v>231</v>
      </c>
      <c r="C152" s="177">
        <f t="shared" si="14"/>
        <v>0</v>
      </c>
      <c r="D152" s="25"/>
      <c r="E152" s="24"/>
      <c r="F152" s="24"/>
      <c r="G152" s="24"/>
      <c r="H152" s="59"/>
      <c r="I152" s="24">
        <f t="shared" si="16"/>
        <v>0</v>
      </c>
      <c r="J152" s="24"/>
      <c r="K152" s="24"/>
      <c r="L152" s="24"/>
      <c r="M152" s="24"/>
      <c r="N152" s="25"/>
      <c r="O152" s="25">
        <f t="shared" si="17"/>
        <v>0</v>
      </c>
      <c r="P152" s="214">
        <f t="shared" si="15"/>
        <v>0</v>
      </c>
      <c r="Q152" s="123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  <c r="OZ152" s="3"/>
      <c r="PA152" s="3"/>
      <c r="PB152" s="3"/>
      <c r="PC152" s="3"/>
      <c r="PD152" s="3"/>
      <c r="PE152" s="3"/>
      <c r="PF152" s="3"/>
      <c r="PG152" s="3"/>
      <c r="PH152" s="3"/>
      <c r="PI152" s="3"/>
      <c r="PJ152" s="3"/>
      <c r="PK152" s="3"/>
      <c r="PL152" s="3"/>
      <c r="PM152" s="3"/>
      <c r="PN152" s="3"/>
      <c r="PO152" s="3"/>
      <c r="PP152" s="3"/>
      <c r="PQ152" s="3"/>
      <c r="PR152" s="3"/>
      <c r="PS152" s="3"/>
      <c r="PT152" s="3"/>
      <c r="PU152" s="3"/>
      <c r="PV152" s="3"/>
      <c r="PW152" s="3"/>
      <c r="PX152" s="3"/>
      <c r="PY152" s="3"/>
      <c r="PZ152" s="3"/>
      <c r="QA152" s="3"/>
      <c r="QB152" s="3"/>
      <c r="QC152" s="3"/>
      <c r="QD152" s="3"/>
      <c r="QE152" s="3"/>
      <c r="QF152" s="3"/>
      <c r="QG152" s="3"/>
      <c r="QH152" s="3"/>
      <c r="QI152" s="3"/>
      <c r="QJ152" s="3"/>
      <c r="QK152" s="3"/>
      <c r="QL152" s="3"/>
      <c r="QM152" s="3"/>
      <c r="QN152" s="3"/>
      <c r="QO152" s="3"/>
      <c r="QP152" s="3"/>
      <c r="QQ152" s="3"/>
      <c r="QR152" s="3"/>
      <c r="QS152" s="3"/>
      <c r="QT152" s="3"/>
      <c r="QU152" s="3"/>
      <c r="QV152" s="3"/>
      <c r="QW152" s="3"/>
      <c r="QX152" s="3"/>
      <c r="QY152" s="3"/>
      <c r="QZ152" s="3"/>
      <c r="RA152" s="3"/>
      <c r="RB152" s="3"/>
      <c r="RC152" s="3"/>
      <c r="RD152" s="3"/>
      <c r="RE152" s="3"/>
      <c r="RF152" s="3"/>
      <c r="RG152" s="3"/>
      <c r="RH152" s="3"/>
      <c r="RI152" s="3"/>
      <c r="RJ152" s="3"/>
      <c r="RK152" s="3"/>
      <c r="RL152" s="3"/>
      <c r="RM152" s="3"/>
      <c r="RN152" s="3"/>
      <c r="RO152" s="3"/>
      <c r="RP152" s="3"/>
      <c r="RQ152" s="3"/>
      <c r="RR152" s="3"/>
      <c r="RS152" s="3"/>
      <c r="RT152" s="3"/>
      <c r="RU152" s="3"/>
      <c r="RV152" s="3"/>
      <c r="RW152" s="3"/>
      <c r="RX152" s="3"/>
      <c r="RY152" s="3"/>
      <c r="RZ152" s="3"/>
      <c r="SA152" s="3"/>
      <c r="SB152" s="3"/>
      <c r="SC152" s="3"/>
      <c r="SD152" s="3"/>
      <c r="SE152" s="3"/>
      <c r="SF152" s="3"/>
      <c r="SG152" s="3"/>
      <c r="SH152" s="3"/>
      <c r="SI152" s="3"/>
      <c r="SJ152" s="3"/>
      <c r="SK152" s="3"/>
      <c r="SL152" s="3"/>
      <c r="SM152" s="3"/>
      <c r="SN152" s="3"/>
      <c r="SO152" s="3"/>
      <c r="SP152" s="3"/>
      <c r="SQ152" s="3"/>
      <c r="SR152" s="3"/>
      <c r="SS152" s="3"/>
      <c r="ST152" s="3"/>
      <c r="SU152" s="3"/>
      <c r="SV152" s="3"/>
      <c r="SW152" s="3"/>
      <c r="SX152" s="3"/>
      <c r="SY152" s="3"/>
      <c r="SZ152" s="3"/>
      <c r="TA152" s="3"/>
      <c r="TB152" s="3"/>
      <c r="TC152" s="3"/>
      <c r="TD152" s="3"/>
      <c r="TE152" s="3"/>
      <c r="TF152" s="3"/>
      <c r="TG152" s="3"/>
      <c r="TH152" s="3"/>
      <c r="TI152" s="3"/>
      <c r="TJ152" s="3"/>
      <c r="TK152" s="3"/>
      <c r="TL152" s="3"/>
      <c r="TM152" s="3"/>
      <c r="TN152" s="3"/>
      <c r="TO152" s="3"/>
      <c r="TP152" s="3"/>
      <c r="TQ152" s="3"/>
      <c r="TR152" s="3"/>
      <c r="TS152" s="3"/>
      <c r="TT152" s="3"/>
      <c r="TU152" s="3"/>
      <c r="TV152" s="3"/>
      <c r="TW152" s="3"/>
      <c r="TX152" s="3"/>
      <c r="TY152" s="3"/>
      <c r="TZ152" s="3"/>
      <c r="UA152" s="3"/>
      <c r="UB152" s="3"/>
      <c r="UC152" s="3"/>
      <c r="UD152" s="3"/>
      <c r="UE152" s="3"/>
      <c r="UF152" s="3"/>
      <c r="UG152" s="3"/>
      <c r="UH152" s="3"/>
      <c r="UI152" s="3"/>
      <c r="UJ152" s="3"/>
      <c r="UK152" s="3"/>
      <c r="UL152" s="3"/>
      <c r="UM152" s="3"/>
      <c r="UN152" s="3"/>
      <c r="UO152" s="3"/>
      <c r="UP152" s="3"/>
      <c r="UQ152" s="3"/>
      <c r="UR152" s="3"/>
      <c r="US152" s="3"/>
      <c r="UT152" s="3"/>
      <c r="UU152" s="3"/>
      <c r="UV152" s="3"/>
      <c r="UW152" s="3"/>
      <c r="UX152" s="3"/>
      <c r="UY152" s="3"/>
      <c r="UZ152" s="3"/>
      <c r="VA152" s="3"/>
      <c r="VB152" s="3"/>
      <c r="VC152" s="3"/>
      <c r="VD152" s="3"/>
      <c r="VE152" s="3"/>
      <c r="VF152" s="3"/>
      <c r="VG152" s="3"/>
      <c r="VH152" s="3"/>
      <c r="VI152" s="3"/>
      <c r="VJ152" s="3"/>
      <c r="VK152" s="3"/>
      <c r="VL152" s="3"/>
      <c r="VM152" s="3"/>
      <c r="VN152" s="3"/>
      <c r="VO152" s="3"/>
      <c r="VP152" s="3"/>
      <c r="VQ152" s="3"/>
      <c r="VR152" s="3"/>
      <c r="VS152" s="3"/>
      <c r="VT152" s="3"/>
      <c r="VU152" s="3"/>
      <c r="VV152" s="3"/>
      <c r="VW152" s="3"/>
      <c r="VX152" s="3"/>
      <c r="VY152" s="3"/>
      <c r="VZ152" s="3"/>
      <c r="WA152" s="3"/>
      <c r="WB152" s="3"/>
      <c r="WC152" s="3"/>
    </row>
    <row r="153" spans="1:601" hidden="1" x14ac:dyDescent="0.35">
      <c r="A153" s="50">
        <v>4224</v>
      </c>
      <c r="B153" s="51" t="s">
        <v>232</v>
      </c>
      <c r="C153" s="177">
        <f t="shared" si="14"/>
        <v>0</v>
      </c>
      <c r="D153" s="25"/>
      <c r="E153" s="24"/>
      <c r="F153" s="24"/>
      <c r="G153" s="24"/>
      <c r="H153" s="59"/>
      <c r="I153" s="24">
        <f t="shared" si="16"/>
        <v>0</v>
      </c>
      <c r="J153" s="24"/>
      <c r="K153" s="24"/>
      <c r="L153" s="24"/>
      <c r="M153" s="24"/>
      <c r="N153" s="25"/>
      <c r="O153" s="25">
        <f t="shared" si="17"/>
        <v>0</v>
      </c>
      <c r="P153" s="214">
        <f t="shared" si="15"/>
        <v>0</v>
      </c>
      <c r="Q153" s="123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3"/>
      <c r="OS153" s="3"/>
      <c r="OT153" s="3"/>
      <c r="OU153" s="3"/>
      <c r="OV153" s="3"/>
      <c r="OW153" s="3"/>
      <c r="OX153" s="3"/>
      <c r="OY153" s="3"/>
      <c r="OZ153" s="3"/>
      <c r="PA153" s="3"/>
      <c r="PB153" s="3"/>
      <c r="PC153" s="3"/>
      <c r="PD153" s="3"/>
      <c r="PE153" s="3"/>
      <c r="PF153" s="3"/>
      <c r="PG153" s="3"/>
      <c r="PH153" s="3"/>
      <c r="PI153" s="3"/>
      <c r="PJ153" s="3"/>
      <c r="PK153" s="3"/>
      <c r="PL153" s="3"/>
      <c r="PM153" s="3"/>
      <c r="PN153" s="3"/>
      <c r="PO153" s="3"/>
      <c r="PP153" s="3"/>
      <c r="PQ153" s="3"/>
      <c r="PR153" s="3"/>
      <c r="PS153" s="3"/>
      <c r="PT153" s="3"/>
      <c r="PU153" s="3"/>
      <c r="PV153" s="3"/>
      <c r="PW153" s="3"/>
      <c r="PX153" s="3"/>
      <c r="PY153" s="3"/>
      <c r="PZ153" s="3"/>
      <c r="QA153" s="3"/>
      <c r="QB153" s="3"/>
      <c r="QC153" s="3"/>
      <c r="QD153" s="3"/>
      <c r="QE153" s="3"/>
      <c r="QF153" s="3"/>
      <c r="QG153" s="3"/>
      <c r="QH153" s="3"/>
      <c r="QI153" s="3"/>
      <c r="QJ153" s="3"/>
      <c r="QK153" s="3"/>
      <c r="QL153" s="3"/>
      <c r="QM153" s="3"/>
      <c r="QN153" s="3"/>
      <c r="QO153" s="3"/>
      <c r="QP153" s="3"/>
      <c r="QQ153" s="3"/>
      <c r="QR153" s="3"/>
      <c r="QS153" s="3"/>
      <c r="QT153" s="3"/>
      <c r="QU153" s="3"/>
      <c r="QV153" s="3"/>
      <c r="QW153" s="3"/>
      <c r="QX153" s="3"/>
      <c r="QY153" s="3"/>
      <c r="QZ153" s="3"/>
      <c r="RA153" s="3"/>
      <c r="RB153" s="3"/>
      <c r="RC153" s="3"/>
      <c r="RD153" s="3"/>
      <c r="RE153" s="3"/>
      <c r="RF153" s="3"/>
      <c r="RG153" s="3"/>
      <c r="RH153" s="3"/>
      <c r="RI153" s="3"/>
      <c r="RJ153" s="3"/>
      <c r="RK153" s="3"/>
      <c r="RL153" s="3"/>
      <c r="RM153" s="3"/>
      <c r="RN153" s="3"/>
      <c r="RO153" s="3"/>
      <c r="RP153" s="3"/>
      <c r="RQ153" s="3"/>
      <c r="RR153" s="3"/>
      <c r="RS153" s="3"/>
      <c r="RT153" s="3"/>
      <c r="RU153" s="3"/>
      <c r="RV153" s="3"/>
      <c r="RW153" s="3"/>
      <c r="RX153" s="3"/>
      <c r="RY153" s="3"/>
      <c r="RZ153" s="3"/>
      <c r="SA153" s="3"/>
      <c r="SB153" s="3"/>
      <c r="SC153" s="3"/>
      <c r="SD153" s="3"/>
      <c r="SE153" s="3"/>
      <c r="SF153" s="3"/>
      <c r="SG153" s="3"/>
      <c r="SH153" s="3"/>
      <c r="SI153" s="3"/>
      <c r="SJ153" s="3"/>
      <c r="SK153" s="3"/>
      <c r="SL153" s="3"/>
      <c r="SM153" s="3"/>
      <c r="SN153" s="3"/>
      <c r="SO153" s="3"/>
      <c r="SP153" s="3"/>
      <c r="SQ153" s="3"/>
      <c r="SR153" s="3"/>
      <c r="SS153" s="3"/>
      <c r="ST153" s="3"/>
      <c r="SU153" s="3"/>
      <c r="SV153" s="3"/>
      <c r="SW153" s="3"/>
      <c r="SX153" s="3"/>
      <c r="SY153" s="3"/>
      <c r="SZ153" s="3"/>
      <c r="TA153" s="3"/>
      <c r="TB153" s="3"/>
      <c r="TC153" s="3"/>
      <c r="TD153" s="3"/>
      <c r="TE153" s="3"/>
      <c r="TF153" s="3"/>
      <c r="TG153" s="3"/>
      <c r="TH153" s="3"/>
      <c r="TI153" s="3"/>
      <c r="TJ153" s="3"/>
      <c r="TK153" s="3"/>
      <c r="TL153" s="3"/>
      <c r="TM153" s="3"/>
      <c r="TN153" s="3"/>
      <c r="TO153" s="3"/>
      <c r="TP153" s="3"/>
      <c r="TQ153" s="3"/>
      <c r="TR153" s="3"/>
      <c r="TS153" s="3"/>
      <c r="TT153" s="3"/>
      <c r="TU153" s="3"/>
      <c r="TV153" s="3"/>
      <c r="TW153" s="3"/>
      <c r="TX153" s="3"/>
      <c r="TY153" s="3"/>
      <c r="TZ153" s="3"/>
      <c r="UA153" s="3"/>
      <c r="UB153" s="3"/>
      <c r="UC153" s="3"/>
      <c r="UD153" s="3"/>
      <c r="UE153" s="3"/>
      <c r="UF153" s="3"/>
      <c r="UG153" s="3"/>
      <c r="UH153" s="3"/>
      <c r="UI153" s="3"/>
      <c r="UJ153" s="3"/>
      <c r="UK153" s="3"/>
      <c r="UL153" s="3"/>
      <c r="UM153" s="3"/>
      <c r="UN153" s="3"/>
      <c r="UO153" s="3"/>
      <c r="UP153" s="3"/>
      <c r="UQ153" s="3"/>
      <c r="UR153" s="3"/>
      <c r="US153" s="3"/>
      <c r="UT153" s="3"/>
      <c r="UU153" s="3"/>
      <c r="UV153" s="3"/>
      <c r="UW153" s="3"/>
      <c r="UX153" s="3"/>
      <c r="UY153" s="3"/>
      <c r="UZ153" s="3"/>
      <c r="VA153" s="3"/>
      <c r="VB153" s="3"/>
      <c r="VC153" s="3"/>
      <c r="VD153" s="3"/>
      <c r="VE153" s="3"/>
      <c r="VF153" s="3"/>
      <c r="VG153" s="3"/>
      <c r="VH153" s="3"/>
      <c r="VI153" s="3"/>
      <c r="VJ153" s="3"/>
      <c r="VK153" s="3"/>
      <c r="VL153" s="3"/>
      <c r="VM153" s="3"/>
      <c r="VN153" s="3"/>
      <c r="VO153" s="3"/>
      <c r="VP153" s="3"/>
      <c r="VQ153" s="3"/>
      <c r="VR153" s="3"/>
      <c r="VS153" s="3"/>
      <c r="VT153" s="3"/>
      <c r="VU153" s="3"/>
      <c r="VV153" s="3"/>
      <c r="VW153" s="3"/>
      <c r="VX153" s="3"/>
      <c r="VY153" s="3"/>
      <c r="VZ153" s="3"/>
      <c r="WA153" s="3"/>
      <c r="WB153" s="3"/>
      <c r="WC153" s="3"/>
    </row>
    <row r="154" spans="1:601" hidden="1" x14ac:dyDescent="0.35">
      <c r="A154" s="50">
        <v>4225</v>
      </c>
      <c r="B154" s="51" t="s">
        <v>233</v>
      </c>
      <c r="C154" s="177">
        <f t="shared" si="14"/>
        <v>0</v>
      </c>
      <c r="D154" s="25"/>
      <c r="E154" s="24"/>
      <c r="F154" s="24"/>
      <c r="G154" s="24"/>
      <c r="H154" s="59"/>
      <c r="I154" s="24">
        <f t="shared" si="16"/>
        <v>0</v>
      </c>
      <c r="J154" s="24"/>
      <c r="K154" s="24"/>
      <c r="L154" s="24"/>
      <c r="M154" s="24"/>
      <c r="N154" s="25"/>
      <c r="O154" s="25">
        <f t="shared" si="17"/>
        <v>0</v>
      </c>
      <c r="P154" s="214">
        <f t="shared" si="15"/>
        <v>0</v>
      </c>
      <c r="Q154" s="123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  <c r="OZ154" s="3"/>
      <c r="PA154" s="3"/>
      <c r="PB154" s="3"/>
      <c r="PC154" s="3"/>
      <c r="PD154" s="3"/>
      <c r="PE154" s="3"/>
      <c r="PF154" s="3"/>
      <c r="PG154" s="3"/>
      <c r="PH154" s="3"/>
      <c r="PI154" s="3"/>
      <c r="PJ154" s="3"/>
      <c r="PK154" s="3"/>
      <c r="PL154" s="3"/>
      <c r="PM154" s="3"/>
      <c r="PN154" s="3"/>
      <c r="PO154" s="3"/>
      <c r="PP154" s="3"/>
      <c r="PQ154" s="3"/>
      <c r="PR154" s="3"/>
      <c r="PS154" s="3"/>
      <c r="PT154" s="3"/>
      <c r="PU154" s="3"/>
      <c r="PV154" s="3"/>
      <c r="PW154" s="3"/>
      <c r="PX154" s="3"/>
      <c r="PY154" s="3"/>
      <c r="PZ154" s="3"/>
      <c r="QA154" s="3"/>
      <c r="QB154" s="3"/>
      <c r="QC154" s="3"/>
      <c r="QD154" s="3"/>
      <c r="QE154" s="3"/>
      <c r="QF154" s="3"/>
      <c r="QG154" s="3"/>
      <c r="QH154" s="3"/>
      <c r="QI154" s="3"/>
      <c r="QJ154" s="3"/>
      <c r="QK154" s="3"/>
      <c r="QL154" s="3"/>
      <c r="QM154" s="3"/>
      <c r="QN154" s="3"/>
      <c r="QO154" s="3"/>
      <c r="QP154" s="3"/>
      <c r="QQ154" s="3"/>
      <c r="QR154" s="3"/>
      <c r="QS154" s="3"/>
      <c r="QT154" s="3"/>
      <c r="QU154" s="3"/>
      <c r="QV154" s="3"/>
      <c r="QW154" s="3"/>
      <c r="QX154" s="3"/>
      <c r="QY154" s="3"/>
      <c r="QZ154" s="3"/>
      <c r="RA154" s="3"/>
      <c r="RB154" s="3"/>
      <c r="RC154" s="3"/>
      <c r="RD154" s="3"/>
      <c r="RE154" s="3"/>
      <c r="RF154" s="3"/>
      <c r="RG154" s="3"/>
      <c r="RH154" s="3"/>
      <c r="RI154" s="3"/>
      <c r="RJ154" s="3"/>
      <c r="RK154" s="3"/>
      <c r="RL154" s="3"/>
      <c r="RM154" s="3"/>
      <c r="RN154" s="3"/>
      <c r="RO154" s="3"/>
      <c r="RP154" s="3"/>
      <c r="RQ154" s="3"/>
      <c r="RR154" s="3"/>
      <c r="RS154" s="3"/>
      <c r="RT154" s="3"/>
      <c r="RU154" s="3"/>
      <c r="RV154" s="3"/>
      <c r="RW154" s="3"/>
      <c r="RX154" s="3"/>
      <c r="RY154" s="3"/>
      <c r="RZ154" s="3"/>
      <c r="SA154" s="3"/>
      <c r="SB154" s="3"/>
      <c r="SC154" s="3"/>
      <c r="SD154" s="3"/>
      <c r="SE154" s="3"/>
      <c r="SF154" s="3"/>
      <c r="SG154" s="3"/>
      <c r="SH154" s="3"/>
      <c r="SI154" s="3"/>
      <c r="SJ154" s="3"/>
      <c r="SK154" s="3"/>
      <c r="SL154" s="3"/>
      <c r="SM154" s="3"/>
      <c r="SN154" s="3"/>
      <c r="SO154" s="3"/>
      <c r="SP154" s="3"/>
      <c r="SQ154" s="3"/>
      <c r="SR154" s="3"/>
      <c r="SS154" s="3"/>
      <c r="ST154" s="3"/>
      <c r="SU154" s="3"/>
      <c r="SV154" s="3"/>
      <c r="SW154" s="3"/>
      <c r="SX154" s="3"/>
      <c r="SY154" s="3"/>
      <c r="SZ154" s="3"/>
      <c r="TA154" s="3"/>
      <c r="TB154" s="3"/>
      <c r="TC154" s="3"/>
      <c r="TD154" s="3"/>
      <c r="TE154" s="3"/>
      <c r="TF154" s="3"/>
      <c r="TG154" s="3"/>
      <c r="TH154" s="3"/>
      <c r="TI154" s="3"/>
      <c r="TJ154" s="3"/>
      <c r="TK154" s="3"/>
      <c r="TL154" s="3"/>
      <c r="TM154" s="3"/>
      <c r="TN154" s="3"/>
      <c r="TO154" s="3"/>
      <c r="TP154" s="3"/>
      <c r="TQ154" s="3"/>
      <c r="TR154" s="3"/>
      <c r="TS154" s="3"/>
      <c r="TT154" s="3"/>
      <c r="TU154" s="3"/>
      <c r="TV154" s="3"/>
      <c r="TW154" s="3"/>
      <c r="TX154" s="3"/>
      <c r="TY154" s="3"/>
      <c r="TZ154" s="3"/>
      <c r="UA154" s="3"/>
      <c r="UB154" s="3"/>
      <c r="UC154" s="3"/>
      <c r="UD154" s="3"/>
      <c r="UE154" s="3"/>
      <c r="UF154" s="3"/>
      <c r="UG154" s="3"/>
      <c r="UH154" s="3"/>
      <c r="UI154" s="3"/>
      <c r="UJ154" s="3"/>
      <c r="UK154" s="3"/>
      <c r="UL154" s="3"/>
      <c r="UM154" s="3"/>
      <c r="UN154" s="3"/>
      <c r="UO154" s="3"/>
      <c r="UP154" s="3"/>
      <c r="UQ154" s="3"/>
      <c r="UR154" s="3"/>
      <c r="US154" s="3"/>
      <c r="UT154" s="3"/>
      <c r="UU154" s="3"/>
      <c r="UV154" s="3"/>
      <c r="UW154" s="3"/>
      <c r="UX154" s="3"/>
      <c r="UY154" s="3"/>
      <c r="UZ154" s="3"/>
      <c r="VA154" s="3"/>
      <c r="VB154" s="3"/>
      <c r="VC154" s="3"/>
      <c r="VD154" s="3"/>
      <c r="VE154" s="3"/>
      <c r="VF154" s="3"/>
      <c r="VG154" s="3"/>
      <c r="VH154" s="3"/>
      <c r="VI154" s="3"/>
      <c r="VJ154" s="3"/>
      <c r="VK154" s="3"/>
      <c r="VL154" s="3"/>
      <c r="VM154" s="3"/>
      <c r="VN154" s="3"/>
      <c r="VO154" s="3"/>
      <c r="VP154" s="3"/>
      <c r="VQ154" s="3"/>
      <c r="VR154" s="3"/>
      <c r="VS154" s="3"/>
      <c r="VT154" s="3"/>
      <c r="VU154" s="3"/>
      <c r="VV154" s="3"/>
      <c r="VW154" s="3"/>
      <c r="VX154" s="3"/>
      <c r="VY154" s="3"/>
      <c r="VZ154" s="3"/>
      <c r="WA154" s="3"/>
      <c r="WB154" s="3"/>
      <c r="WC154" s="3"/>
    </row>
    <row r="155" spans="1:601" hidden="1" x14ac:dyDescent="0.35">
      <c r="A155" s="50">
        <v>4230</v>
      </c>
      <c r="B155" s="51" t="s">
        <v>447</v>
      </c>
      <c r="C155" s="177">
        <f t="shared" si="14"/>
        <v>0</v>
      </c>
      <c r="D155" s="25"/>
      <c r="E155" s="24"/>
      <c r="F155" s="24"/>
      <c r="G155" s="24"/>
      <c r="H155" s="59"/>
      <c r="I155" s="24">
        <f t="shared" si="16"/>
        <v>0</v>
      </c>
      <c r="J155" s="24"/>
      <c r="K155" s="24"/>
      <c r="L155" s="24"/>
      <c r="M155" s="24"/>
      <c r="N155" s="25"/>
      <c r="O155" s="25">
        <f t="shared" si="17"/>
        <v>0</v>
      </c>
      <c r="P155" s="214">
        <f t="shared" si="15"/>
        <v>0</v>
      </c>
      <c r="Q155" s="123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3"/>
      <c r="NJ155" s="3"/>
      <c r="NK155" s="3"/>
      <c r="NL155" s="3"/>
      <c r="NM155" s="3"/>
      <c r="NN155" s="3"/>
      <c r="NO155" s="3"/>
      <c r="NP155" s="3"/>
      <c r="NQ155" s="3"/>
      <c r="NR155" s="3"/>
      <c r="NS155" s="3"/>
      <c r="NT155" s="3"/>
      <c r="NU155" s="3"/>
      <c r="NV155" s="3"/>
      <c r="NW155" s="3"/>
      <c r="NX155" s="3"/>
      <c r="NY155" s="3"/>
      <c r="NZ155" s="3"/>
      <c r="OA155" s="3"/>
      <c r="OB155" s="3"/>
      <c r="OC155" s="3"/>
      <c r="OD155" s="3"/>
      <c r="OE155" s="3"/>
      <c r="OF155" s="3"/>
      <c r="OG155" s="3"/>
      <c r="OH155" s="3"/>
      <c r="OI155" s="3"/>
      <c r="OJ155" s="3"/>
      <c r="OK155" s="3"/>
      <c r="OL155" s="3"/>
      <c r="OM155" s="3"/>
      <c r="ON155" s="3"/>
      <c r="OO155" s="3"/>
      <c r="OP155" s="3"/>
      <c r="OQ155" s="3"/>
      <c r="OR155" s="3"/>
      <c r="OS155" s="3"/>
      <c r="OT155" s="3"/>
      <c r="OU155" s="3"/>
      <c r="OV155" s="3"/>
      <c r="OW155" s="3"/>
      <c r="OX155" s="3"/>
      <c r="OY155" s="3"/>
      <c r="OZ155" s="3"/>
      <c r="PA155" s="3"/>
      <c r="PB155" s="3"/>
      <c r="PC155" s="3"/>
      <c r="PD155" s="3"/>
      <c r="PE155" s="3"/>
      <c r="PF155" s="3"/>
      <c r="PG155" s="3"/>
      <c r="PH155" s="3"/>
      <c r="PI155" s="3"/>
      <c r="PJ155" s="3"/>
      <c r="PK155" s="3"/>
      <c r="PL155" s="3"/>
      <c r="PM155" s="3"/>
      <c r="PN155" s="3"/>
      <c r="PO155" s="3"/>
      <c r="PP155" s="3"/>
      <c r="PQ155" s="3"/>
      <c r="PR155" s="3"/>
      <c r="PS155" s="3"/>
      <c r="PT155" s="3"/>
      <c r="PU155" s="3"/>
      <c r="PV155" s="3"/>
      <c r="PW155" s="3"/>
      <c r="PX155" s="3"/>
      <c r="PY155" s="3"/>
      <c r="PZ155" s="3"/>
      <c r="QA155" s="3"/>
      <c r="QB155" s="3"/>
      <c r="QC155" s="3"/>
      <c r="QD155" s="3"/>
      <c r="QE155" s="3"/>
      <c r="QF155" s="3"/>
      <c r="QG155" s="3"/>
      <c r="QH155" s="3"/>
      <c r="QI155" s="3"/>
      <c r="QJ155" s="3"/>
      <c r="QK155" s="3"/>
      <c r="QL155" s="3"/>
      <c r="QM155" s="3"/>
      <c r="QN155" s="3"/>
      <c r="QO155" s="3"/>
      <c r="QP155" s="3"/>
      <c r="QQ155" s="3"/>
      <c r="QR155" s="3"/>
      <c r="QS155" s="3"/>
      <c r="QT155" s="3"/>
      <c r="QU155" s="3"/>
      <c r="QV155" s="3"/>
      <c r="QW155" s="3"/>
      <c r="QX155" s="3"/>
      <c r="QY155" s="3"/>
      <c r="QZ155" s="3"/>
      <c r="RA155" s="3"/>
      <c r="RB155" s="3"/>
      <c r="RC155" s="3"/>
      <c r="RD155" s="3"/>
      <c r="RE155" s="3"/>
      <c r="RF155" s="3"/>
      <c r="RG155" s="3"/>
      <c r="RH155" s="3"/>
      <c r="RI155" s="3"/>
      <c r="RJ155" s="3"/>
      <c r="RK155" s="3"/>
      <c r="RL155" s="3"/>
      <c r="RM155" s="3"/>
      <c r="RN155" s="3"/>
      <c r="RO155" s="3"/>
      <c r="RP155" s="3"/>
      <c r="RQ155" s="3"/>
      <c r="RR155" s="3"/>
      <c r="RS155" s="3"/>
      <c r="RT155" s="3"/>
      <c r="RU155" s="3"/>
      <c r="RV155" s="3"/>
      <c r="RW155" s="3"/>
      <c r="RX155" s="3"/>
      <c r="RY155" s="3"/>
      <c r="RZ155" s="3"/>
      <c r="SA155" s="3"/>
      <c r="SB155" s="3"/>
      <c r="SC155" s="3"/>
      <c r="SD155" s="3"/>
      <c r="SE155" s="3"/>
      <c r="SF155" s="3"/>
      <c r="SG155" s="3"/>
      <c r="SH155" s="3"/>
      <c r="SI155" s="3"/>
      <c r="SJ155" s="3"/>
      <c r="SK155" s="3"/>
      <c r="SL155" s="3"/>
      <c r="SM155" s="3"/>
      <c r="SN155" s="3"/>
      <c r="SO155" s="3"/>
      <c r="SP155" s="3"/>
      <c r="SQ155" s="3"/>
      <c r="SR155" s="3"/>
      <c r="SS155" s="3"/>
      <c r="ST155" s="3"/>
      <c r="SU155" s="3"/>
      <c r="SV155" s="3"/>
      <c r="SW155" s="3"/>
      <c r="SX155" s="3"/>
      <c r="SY155" s="3"/>
      <c r="SZ155" s="3"/>
      <c r="TA155" s="3"/>
      <c r="TB155" s="3"/>
      <c r="TC155" s="3"/>
      <c r="TD155" s="3"/>
      <c r="TE155" s="3"/>
      <c r="TF155" s="3"/>
      <c r="TG155" s="3"/>
      <c r="TH155" s="3"/>
      <c r="TI155" s="3"/>
      <c r="TJ155" s="3"/>
      <c r="TK155" s="3"/>
      <c r="TL155" s="3"/>
      <c r="TM155" s="3"/>
      <c r="TN155" s="3"/>
      <c r="TO155" s="3"/>
      <c r="TP155" s="3"/>
      <c r="TQ155" s="3"/>
      <c r="TR155" s="3"/>
      <c r="TS155" s="3"/>
      <c r="TT155" s="3"/>
      <c r="TU155" s="3"/>
      <c r="TV155" s="3"/>
      <c r="TW155" s="3"/>
      <c r="TX155" s="3"/>
      <c r="TY155" s="3"/>
      <c r="TZ155" s="3"/>
      <c r="UA155" s="3"/>
      <c r="UB155" s="3"/>
      <c r="UC155" s="3"/>
      <c r="UD155" s="3"/>
      <c r="UE155" s="3"/>
      <c r="UF155" s="3"/>
      <c r="UG155" s="3"/>
      <c r="UH155" s="3"/>
      <c r="UI155" s="3"/>
      <c r="UJ155" s="3"/>
      <c r="UK155" s="3"/>
      <c r="UL155" s="3"/>
      <c r="UM155" s="3"/>
      <c r="UN155" s="3"/>
      <c r="UO155" s="3"/>
      <c r="UP155" s="3"/>
      <c r="UQ155" s="3"/>
      <c r="UR155" s="3"/>
      <c r="US155" s="3"/>
      <c r="UT155" s="3"/>
      <c r="UU155" s="3"/>
      <c r="UV155" s="3"/>
      <c r="UW155" s="3"/>
      <c r="UX155" s="3"/>
      <c r="UY155" s="3"/>
      <c r="UZ155" s="3"/>
      <c r="VA155" s="3"/>
      <c r="VB155" s="3"/>
      <c r="VC155" s="3"/>
      <c r="VD155" s="3"/>
      <c r="VE155" s="3"/>
      <c r="VF155" s="3"/>
      <c r="VG155" s="3"/>
      <c r="VH155" s="3"/>
      <c r="VI155" s="3"/>
      <c r="VJ155" s="3"/>
      <c r="VK155" s="3"/>
      <c r="VL155" s="3"/>
      <c r="VM155" s="3"/>
      <c r="VN155" s="3"/>
      <c r="VO155" s="3"/>
      <c r="VP155" s="3"/>
      <c r="VQ155" s="3"/>
      <c r="VR155" s="3"/>
      <c r="VS155" s="3"/>
      <c r="VT155" s="3"/>
      <c r="VU155" s="3"/>
      <c r="VV155" s="3"/>
      <c r="VW155" s="3"/>
      <c r="VX155" s="3"/>
      <c r="VY155" s="3"/>
      <c r="VZ155" s="3"/>
      <c r="WA155" s="3"/>
      <c r="WB155" s="3"/>
      <c r="WC155" s="3"/>
    </row>
    <row r="156" spans="1:601" x14ac:dyDescent="0.35">
      <c r="A156" s="50">
        <v>4300</v>
      </c>
      <c r="B156" s="51" t="s">
        <v>234</v>
      </c>
      <c r="C156" s="32">
        <f t="shared" si="14"/>
        <v>-8070.8700000000008</v>
      </c>
      <c r="D156" s="25"/>
      <c r="E156" s="24">
        <v>-6479.18</v>
      </c>
      <c r="F156" s="24">
        <f>-3208.36+1616.67</f>
        <v>-1591.69</v>
      </c>
      <c r="G156" s="24"/>
      <c r="H156" s="59"/>
      <c r="I156" s="24">
        <f t="shared" si="16"/>
        <v>-8070.8700000000008</v>
      </c>
      <c r="J156" s="24"/>
      <c r="K156" s="24"/>
      <c r="L156" s="24"/>
      <c r="M156" s="24"/>
      <c r="N156" s="25"/>
      <c r="O156" s="25">
        <f t="shared" si="17"/>
        <v>0</v>
      </c>
      <c r="P156" s="214">
        <f t="shared" si="15"/>
        <v>1591.6900000000005</v>
      </c>
      <c r="Q156" s="123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3"/>
      <c r="NJ156" s="3"/>
      <c r="NK156" s="3"/>
      <c r="NL156" s="3"/>
      <c r="NM156" s="3"/>
      <c r="NN156" s="3"/>
      <c r="NO156" s="3"/>
      <c r="NP156" s="3"/>
      <c r="NQ156" s="3"/>
      <c r="NR156" s="3"/>
      <c r="NS156" s="3"/>
      <c r="NT156" s="3"/>
      <c r="NU156" s="3"/>
      <c r="NV156" s="3"/>
      <c r="NW156" s="3"/>
      <c r="NX156" s="3"/>
      <c r="NY156" s="3"/>
      <c r="NZ156" s="3"/>
      <c r="OA156" s="3"/>
      <c r="OB156" s="3"/>
      <c r="OC156" s="3"/>
      <c r="OD156" s="3"/>
      <c r="OE156" s="3"/>
      <c r="OF156" s="3"/>
      <c r="OG156" s="3"/>
      <c r="OH156" s="3"/>
      <c r="OI156" s="3"/>
      <c r="OJ156" s="3"/>
      <c r="OK156" s="3"/>
      <c r="OL156" s="3"/>
      <c r="OM156" s="3"/>
      <c r="ON156" s="3"/>
      <c r="OO156" s="3"/>
      <c r="OP156" s="3"/>
      <c r="OQ156" s="3"/>
      <c r="OR156" s="3"/>
      <c r="OS156" s="3"/>
      <c r="OT156" s="3"/>
      <c r="OU156" s="3"/>
      <c r="OV156" s="3"/>
      <c r="OW156" s="3"/>
      <c r="OX156" s="3"/>
      <c r="OY156" s="3"/>
      <c r="OZ156" s="3"/>
      <c r="PA156" s="3"/>
      <c r="PB156" s="3"/>
      <c r="PC156" s="3"/>
      <c r="PD156" s="3"/>
      <c r="PE156" s="3"/>
      <c r="PF156" s="3"/>
      <c r="PG156" s="3"/>
      <c r="PH156" s="3"/>
      <c r="PI156" s="3"/>
      <c r="PJ156" s="3"/>
      <c r="PK156" s="3"/>
      <c r="PL156" s="3"/>
      <c r="PM156" s="3"/>
      <c r="PN156" s="3"/>
      <c r="PO156" s="3"/>
      <c r="PP156" s="3"/>
      <c r="PQ156" s="3"/>
      <c r="PR156" s="3"/>
      <c r="PS156" s="3"/>
      <c r="PT156" s="3"/>
      <c r="PU156" s="3"/>
      <c r="PV156" s="3"/>
      <c r="PW156" s="3"/>
      <c r="PX156" s="3"/>
      <c r="PY156" s="3"/>
      <c r="PZ156" s="3"/>
      <c r="QA156" s="3"/>
      <c r="QB156" s="3"/>
      <c r="QC156" s="3"/>
      <c r="QD156" s="3"/>
      <c r="QE156" s="3"/>
      <c r="QF156" s="3"/>
      <c r="QG156" s="3"/>
      <c r="QH156" s="3"/>
      <c r="QI156" s="3"/>
      <c r="QJ156" s="3"/>
      <c r="QK156" s="3"/>
      <c r="QL156" s="3"/>
      <c r="QM156" s="3"/>
      <c r="QN156" s="3"/>
      <c r="QO156" s="3"/>
      <c r="QP156" s="3"/>
      <c r="QQ156" s="3"/>
      <c r="QR156" s="3"/>
      <c r="QS156" s="3"/>
      <c r="QT156" s="3"/>
      <c r="QU156" s="3"/>
      <c r="QV156" s="3"/>
      <c r="QW156" s="3"/>
      <c r="QX156" s="3"/>
      <c r="QY156" s="3"/>
      <c r="QZ156" s="3"/>
      <c r="RA156" s="3"/>
      <c r="RB156" s="3"/>
      <c r="RC156" s="3"/>
      <c r="RD156" s="3"/>
      <c r="RE156" s="3"/>
      <c r="RF156" s="3"/>
      <c r="RG156" s="3"/>
      <c r="RH156" s="3"/>
      <c r="RI156" s="3"/>
      <c r="RJ156" s="3"/>
      <c r="RK156" s="3"/>
      <c r="RL156" s="3"/>
      <c r="RM156" s="3"/>
      <c r="RN156" s="3"/>
      <c r="RO156" s="3"/>
      <c r="RP156" s="3"/>
      <c r="RQ156" s="3"/>
      <c r="RR156" s="3"/>
      <c r="RS156" s="3"/>
      <c r="RT156" s="3"/>
      <c r="RU156" s="3"/>
      <c r="RV156" s="3"/>
      <c r="RW156" s="3"/>
      <c r="RX156" s="3"/>
      <c r="RY156" s="3"/>
      <c r="RZ156" s="3"/>
      <c r="SA156" s="3"/>
      <c r="SB156" s="3"/>
      <c r="SC156" s="3"/>
      <c r="SD156" s="3"/>
      <c r="SE156" s="3"/>
      <c r="SF156" s="3"/>
      <c r="SG156" s="3"/>
      <c r="SH156" s="3"/>
      <c r="SI156" s="3"/>
      <c r="SJ156" s="3"/>
      <c r="SK156" s="3"/>
      <c r="SL156" s="3"/>
      <c r="SM156" s="3"/>
      <c r="SN156" s="3"/>
      <c r="SO156" s="3"/>
      <c r="SP156" s="3"/>
      <c r="SQ156" s="3"/>
      <c r="SR156" s="3"/>
      <c r="SS156" s="3"/>
      <c r="ST156" s="3"/>
      <c r="SU156" s="3"/>
      <c r="SV156" s="3"/>
      <c r="SW156" s="3"/>
      <c r="SX156" s="3"/>
      <c r="SY156" s="3"/>
      <c r="SZ156" s="3"/>
      <c r="TA156" s="3"/>
      <c r="TB156" s="3"/>
      <c r="TC156" s="3"/>
      <c r="TD156" s="3"/>
      <c r="TE156" s="3"/>
      <c r="TF156" s="3"/>
      <c r="TG156" s="3"/>
      <c r="TH156" s="3"/>
      <c r="TI156" s="3"/>
      <c r="TJ156" s="3"/>
      <c r="TK156" s="3"/>
      <c r="TL156" s="3"/>
      <c r="TM156" s="3"/>
      <c r="TN156" s="3"/>
      <c r="TO156" s="3"/>
      <c r="TP156" s="3"/>
      <c r="TQ156" s="3"/>
      <c r="TR156" s="3"/>
      <c r="TS156" s="3"/>
      <c r="TT156" s="3"/>
      <c r="TU156" s="3"/>
      <c r="TV156" s="3"/>
      <c r="TW156" s="3"/>
      <c r="TX156" s="3"/>
      <c r="TY156" s="3"/>
      <c r="TZ156" s="3"/>
      <c r="UA156" s="3"/>
      <c r="UB156" s="3"/>
      <c r="UC156" s="3"/>
      <c r="UD156" s="3"/>
      <c r="UE156" s="3"/>
      <c r="UF156" s="3"/>
      <c r="UG156" s="3"/>
      <c r="UH156" s="3"/>
      <c r="UI156" s="3"/>
      <c r="UJ156" s="3"/>
      <c r="UK156" s="3"/>
      <c r="UL156" s="3"/>
      <c r="UM156" s="3"/>
      <c r="UN156" s="3"/>
      <c r="UO156" s="3"/>
      <c r="UP156" s="3"/>
      <c r="UQ156" s="3"/>
      <c r="UR156" s="3"/>
      <c r="US156" s="3"/>
      <c r="UT156" s="3"/>
      <c r="UU156" s="3"/>
      <c r="UV156" s="3"/>
      <c r="UW156" s="3"/>
      <c r="UX156" s="3"/>
      <c r="UY156" s="3"/>
      <c r="UZ156" s="3"/>
      <c r="VA156" s="3"/>
      <c r="VB156" s="3"/>
      <c r="VC156" s="3"/>
      <c r="VD156" s="3"/>
      <c r="VE156" s="3"/>
      <c r="VF156" s="3"/>
      <c r="VG156" s="3"/>
      <c r="VH156" s="3"/>
      <c r="VI156" s="3"/>
      <c r="VJ156" s="3"/>
      <c r="VK156" s="3"/>
      <c r="VL156" s="3"/>
      <c r="VM156" s="3"/>
      <c r="VN156" s="3"/>
      <c r="VO156" s="3"/>
      <c r="VP156" s="3"/>
      <c r="VQ156" s="3"/>
      <c r="VR156" s="3"/>
      <c r="VS156" s="3"/>
      <c r="VT156" s="3"/>
      <c r="VU156" s="3"/>
      <c r="VV156" s="3"/>
      <c r="VW156" s="3"/>
      <c r="VX156" s="3"/>
      <c r="VY156" s="3"/>
      <c r="VZ156" s="3"/>
      <c r="WA156" s="3"/>
      <c r="WB156" s="3"/>
      <c r="WC156" s="3"/>
    </row>
    <row r="157" spans="1:601" hidden="1" x14ac:dyDescent="0.35">
      <c r="A157" s="50">
        <v>4301</v>
      </c>
      <c r="B157" s="51" t="s">
        <v>235</v>
      </c>
      <c r="C157" s="32">
        <f t="shared" si="14"/>
        <v>0</v>
      </c>
      <c r="D157" s="25"/>
      <c r="E157" s="24"/>
      <c r="F157" s="24"/>
      <c r="G157" s="24"/>
      <c r="H157" s="59"/>
      <c r="I157" s="24">
        <f t="shared" si="16"/>
        <v>0</v>
      </c>
      <c r="J157" s="24"/>
      <c r="K157" s="24"/>
      <c r="L157" s="24"/>
      <c r="M157" s="24"/>
      <c r="N157" s="25"/>
      <c r="O157" s="25">
        <f t="shared" si="17"/>
        <v>0</v>
      </c>
      <c r="P157" s="214">
        <f t="shared" si="15"/>
        <v>0</v>
      </c>
      <c r="Q157" s="123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</row>
    <row r="158" spans="1:601" hidden="1" x14ac:dyDescent="0.35">
      <c r="A158" s="50">
        <v>4302</v>
      </c>
      <c r="B158" s="51" t="s">
        <v>236</v>
      </c>
      <c r="C158" s="177">
        <f t="shared" si="14"/>
        <v>0</v>
      </c>
      <c r="D158" s="25"/>
      <c r="E158" s="24"/>
      <c r="F158" s="24"/>
      <c r="G158" s="24"/>
      <c r="H158" s="59"/>
      <c r="I158" s="24">
        <f t="shared" si="16"/>
        <v>0</v>
      </c>
      <c r="J158" s="24"/>
      <c r="K158" s="24"/>
      <c r="L158" s="24"/>
      <c r="M158" s="24"/>
      <c r="N158" s="25"/>
      <c r="O158" s="25">
        <f t="shared" si="17"/>
        <v>0</v>
      </c>
      <c r="P158" s="214">
        <f t="shared" si="15"/>
        <v>0</v>
      </c>
      <c r="Q158" s="123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3"/>
      <c r="NJ158" s="3"/>
      <c r="NK158" s="3"/>
      <c r="NL158" s="3"/>
      <c r="NM158" s="3"/>
      <c r="NN158" s="3"/>
      <c r="NO158" s="3"/>
      <c r="NP158" s="3"/>
      <c r="NQ158" s="3"/>
      <c r="NR158" s="3"/>
      <c r="NS158" s="3"/>
      <c r="NT158" s="3"/>
      <c r="NU158" s="3"/>
      <c r="NV158" s="3"/>
      <c r="NW158" s="3"/>
      <c r="NX158" s="3"/>
      <c r="NY158" s="3"/>
      <c r="NZ158" s="3"/>
      <c r="OA158" s="3"/>
      <c r="OB158" s="3"/>
      <c r="OC158" s="3"/>
      <c r="OD158" s="3"/>
      <c r="OE158" s="3"/>
      <c r="OF158" s="3"/>
      <c r="OG158" s="3"/>
      <c r="OH158" s="3"/>
      <c r="OI158" s="3"/>
      <c r="OJ158" s="3"/>
      <c r="OK158" s="3"/>
      <c r="OL158" s="3"/>
      <c r="OM158" s="3"/>
      <c r="ON158" s="3"/>
      <c r="OO158" s="3"/>
      <c r="OP158" s="3"/>
      <c r="OQ158" s="3"/>
      <c r="OR158" s="3"/>
      <c r="OS158" s="3"/>
      <c r="OT158" s="3"/>
      <c r="OU158" s="3"/>
      <c r="OV158" s="3"/>
      <c r="OW158" s="3"/>
      <c r="OX158" s="3"/>
      <c r="OY158" s="3"/>
      <c r="OZ158" s="3"/>
      <c r="PA158" s="3"/>
      <c r="PB158" s="3"/>
      <c r="PC158" s="3"/>
      <c r="PD158" s="3"/>
      <c r="PE158" s="3"/>
      <c r="PF158" s="3"/>
      <c r="PG158" s="3"/>
      <c r="PH158" s="3"/>
      <c r="PI158" s="3"/>
      <c r="PJ158" s="3"/>
      <c r="PK158" s="3"/>
      <c r="PL158" s="3"/>
      <c r="PM158" s="3"/>
      <c r="PN158" s="3"/>
      <c r="PO158" s="3"/>
      <c r="PP158" s="3"/>
      <c r="PQ158" s="3"/>
      <c r="PR158" s="3"/>
      <c r="PS158" s="3"/>
      <c r="PT158" s="3"/>
      <c r="PU158" s="3"/>
      <c r="PV158" s="3"/>
      <c r="PW158" s="3"/>
      <c r="PX158" s="3"/>
      <c r="PY158" s="3"/>
      <c r="PZ158" s="3"/>
      <c r="QA158" s="3"/>
      <c r="QB158" s="3"/>
      <c r="QC158" s="3"/>
      <c r="QD158" s="3"/>
      <c r="QE158" s="3"/>
      <c r="QF158" s="3"/>
      <c r="QG158" s="3"/>
      <c r="QH158" s="3"/>
      <c r="QI158" s="3"/>
      <c r="QJ158" s="3"/>
      <c r="QK158" s="3"/>
      <c r="QL158" s="3"/>
      <c r="QM158" s="3"/>
      <c r="QN158" s="3"/>
      <c r="QO158" s="3"/>
      <c r="QP158" s="3"/>
      <c r="QQ158" s="3"/>
      <c r="QR158" s="3"/>
      <c r="QS158" s="3"/>
      <c r="QT158" s="3"/>
      <c r="QU158" s="3"/>
      <c r="QV158" s="3"/>
      <c r="QW158" s="3"/>
      <c r="QX158" s="3"/>
      <c r="QY158" s="3"/>
      <c r="QZ158" s="3"/>
      <c r="RA158" s="3"/>
      <c r="RB158" s="3"/>
      <c r="RC158" s="3"/>
      <c r="RD158" s="3"/>
      <c r="RE158" s="3"/>
      <c r="RF158" s="3"/>
      <c r="RG158" s="3"/>
      <c r="RH158" s="3"/>
      <c r="RI158" s="3"/>
      <c r="RJ158" s="3"/>
      <c r="RK158" s="3"/>
      <c r="RL158" s="3"/>
      <c r="RM158" s="3"/>
      <c r="RN158" s="3"/>
      <c r="RO158" s="3"/>
      <c r="RP158" s="3"/>
      <c r="RQ158" s="3"/>
      <c r="RR158" s="3"/>
      <c r="RS158" s="3"/>
      <c r="RT158" s="3"/>
      <c r="RU158" s="3"/>
      <c r="RV158" s="3"/>
      <c r="RW158" s="3"/>
      <c r="RX158" s="3"/>
      <c r="RY158" s="3"/>
      <c r="RZ158" s="3"/>
      <c r="SA158" s="3"/>
      <c r="SB158" s="3"/>
      <c r="SC158" s="3"/>
      <c r="SD158" s="3"/>
      <c r="SE158" s="3"/>
      <c r="SF158" s="3"/>
      <c r="SG158" s="3"/>
      <c r="SH158" s="3"/>
      <c r="SI158" s="3"/>
      <c r="SJ158" s="3"/>
      <c r="SK158" s="3"/>
      <c r="SL158" s="3"/>
      <c r="SM158" s="3"/>
      <c r="SN158" s="3"/>
      <c r="SO158" s="3"/>
      <c r="SP158" s="3"/>
      <c r="SQ158" s="3"/>
      <c r="SR158" s="3"/>
      <c r="SS158" s="3"/>
      <c r="ST158" s="3"/>
      <c r="SU158" s="3"/>
      <c r="SV158" s="3"/>
      <c r="SW158" s="3"/>
      <c r="SX158" s="3"/>
      <c r="SY158" s="3"/>
      <c r="SZ158" s="3"/>
      <c r="TA158" s="3"/>
      <c r="TB158" s="3"/>
      <c r="TC158" s="3"/>
      <c r="TD158" s="3"/>
      <c r="TE158" s="3"/>
      <c r="TF158" s="3"/>
      <c r="TG158" s="3"/>
      <c r="TH158" s="3"/>
      <c r="TI158" s="3"/>
      <c r="TJ158" s="3"/>
      <c r="TK158" s="3"/>
      <c r="TL158" s="3"/>
      <c r="TM158" s="3"/>
      <c r="TN158" s="3"/>
      <c r="TO158" s="3"/>
      <c r="TP158" s="3"/>
      <c r="TQ158" s="3"/>
      <c r="TR158" s="3"/>
      <c r="TS158" s="3"/>
      <c r="TT158" s="3"/>
      <c r="TU158" s="3"/>
      <c r="TV158" s="3"/>
      <c r="TW158" s="3"/>
      <c r="TX158" s="3"/>
      <c r="TY158" s="3"/>
      <c r="TZ158" s="3"/>
      <c r="UA158" s="3"/>
      <c r="UB158" s="3"/>
      <c r="UC158" s="3"/>
      <c r="UD158" s="3"/>
      <c r="UE158" s="3"/>
      <c r="UF158" s="3"/>
      <c r="UG158" s="3"/>
      <c r="UH158" s="3"/>
      <c r="UI158" s="3"/>
      <c r="UJ158" s="3"/>
      <c r="UK158" s="3"/>
      <c r="UL158" s="3"/>
      <c r="UM158" s="3"/>
      <c r="UN158" s="3"/>
      <c r="UO158" s="3"/>
      <c r="UP158" s="3"/>
      <c r="UQ158" s="3"/>
      <c r="UR158" s="3"/>
      <c r="US158" s="3"/>
      <c r="UT158" s="3"/>
      <c r="UU158" s="3"/>
      <c r="UV158" s="3"/>
      <c r="UW158" s="3"/>
      <c r="UX158" s="3"/>
      <c r="UY158" s="3"/>
      <c r="UZ158" s="3"/>
      <c r="VA158" s="3"/>
      <c r="VB158" s="3"/>
      <c r="VC158" s="3"/>
      <c r="VD158" s="3"/>
      <c r="VE158" s="3"/>
      <c r="VF158" s="3"/>
      <c r="VG158" s="3"/>
      <c r="VH158" s="3"/>
      <c r="VI158" s="3"/>
      <c r="VJ158" s="3"/>
      <c r="VK158" s="3"/>
      <c r="VL158" s="3"/>
      <c r="VM158" s="3"/>
      <c r="VN158" s="3"/>
      <c r="VO158" s="3"/>
      <c r="VP158" s="3"/>
      <c r="VQ158" s="3"/>
      <c r="VR158" s="3"/>
      <c r="VS158" s="3"/>
      <c r="VT158" s="3"/>
      <c r="VU158" s="3"/>
      <c r="VV158" s="3"/>
      <c r="VW158" s="3"/>
      <c r="VX158" s="3"/>
      <c r="VY158" s="3"/>
      <c r="VZ158" s="3"/>
      <c r="WA158" s="3"/>
      <c r="WB158" s="3"/>
      <c r="WC158" s="3"/>
    </row>
    <row r="159" spans="1:601" hidden="1" x14ac:dyDescent="0.35">
      <c r="A159" s="50">
        <v>4303</v>
      </c>
      <c r="B159" s="51" t="s">
        <v>237</v>
      </c>
      <c r="C159" s="177">
        <f t="shared" si="14"/>
        <v>0</v>
      </c>
      <c r="D159" s="25">
        <v>192.36</v>
      </c>
      <c r="E159" s="24"/>
      <c r="F159" s="24"/>
      <c r="G159" s="24"/>
      <c r="H159" s="59"/>
      <c r="I159" s="24">
        <f t="shared" si="16"/>
        <v>0</v>
      </c>
      <c r="J159" s="24"/>
      <c r="K159" s="24"/>
      <c r="L159" s="24"/>
      <c r="M159" s="24"/>
      <c r="N159" s="25"/>
      <c r="O159" s="25">
        <f t="shared" si="17"/>
        <v>0</v>
      </c>
      <c r="P159" s="214">
        <f t="shared" si="15"/>
        <v>0</v>
      </c>
      <c r="Q159" s="123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3"/>
      <c r="OS159" s="3"/>
      <c r="OT159" s="3"/>
      <c r="OU159" s="3"/>
      <c r="OV159" s="3"/>
      <c r="OW159" s="3"/>
      <c r="OX159" s="3"/>
      <c r="OY159" s="3"/>
      <c r="OZ159" s="3"/>
      <c r="PA159" s="3"/>
      <c r="PB159" s="3"/>
      <c r="PC159" s="3"/>
      <c r="PD159" s="3"/>
      <c r="PE159" s="3"/>
      <c r="PF159" s="3"/>
      <c r="PG159" s="3"/>
      <c r="PH159" s="3"/>
      <c r="PI159" s="3"/>
      <c r="PJ159" s="3"/>
      <c r="PK159" s="3"/>
      <c r="PL159" s="3"/>
      <c r="PM159" s="3"/>
      <c r="PN159" s="3"/>
      <c r="PO159" s="3"/>
      <c r="PP159" s="3"/>
      <c r="PQ159" s="3"/>
      <c r="PR159" s="3"/>
      <c r="PS159" s="3"/>
      <c r="PT159" s="3"/>
      <c r="PU159" s="3"/>
      <c r="PV159" s="3"/>
      <c r="PW159" s="3"/>
      <c r="PX159" s="3"/>
      <c r="PY159" s="3"/>
      <c r="PZ159" s="3"/>
      <c r="QA159" s="3"/>
      <c r="QB159" s="3"/>
      <c r="QC159" s="3"/>
      <c r="QD159" s="3"/>
      <c r="QE159" s="3"/>
      <c r="QF159" s="3"/>
      <c r="QG159" s="3"/>
      <c r="QH159" s="3"/>
      <c r="QI159" s="3"/>
      <c r="QJ159" s="3"/>
      <c r="QK159" s="3"/>
      <c r="QL159" s="3"/>
      <c r="QM159" s="3"/>
      <c r="QN159" s="3"/>
      <c r="QO159" s="3"/>
      <c r="QP159" s="3"/>
      <c r="QQ159" s="3"/>
      <c r="QR159" s="3"/>
      <c r="QS159" s="3"/>
      <c r="QT159" s="3"/>
      <c r="QU159" s="3"/>
      <c r="QV159" s="3"/>
      <c r="QW159" s="3"/>
      <c r="QX159" s="3"/>
      <c r="QY159" s="3"/>
      <c r="QZ159" s="3"/>
      <c r="RA159" s="3"/>
      <c r="RB159" s="3"/>
      <c r="RC159" s="3"/>
      <c r="RD159" s="3"/>
      <c r="RE159" s="3"/>
      <c r="RF159" s="3"/>
      <c r="RG159" s="3"/>
      <c r="RH159" s="3"/>
      <c r="RI159" s="3"/>
      <c r="RJ159" s="3"/>
      <c r="RK159" s="3"/>
      <c r="RL159" s="3"/>
      <c r="RM159" s="3"/>
      <c r="RN159" s="3"/>
      <c r="RO159" s="3"/>
      <c r="RP159" s="3"/>
      <c r="RQ159" s="3"/>
      <c r="RR159" s="3"/>
      <c r="RS159" s="3"/>
      <c r="RT159" s="3"/>
      <c r="RU159" s="3"/>
      <c r="RV159" s="3"/>
      <c r="RW159" s="3"/>
      <c r="RX159" s="3"/>
      <c r="RY159" s="3"/>
      <c r="RZ159" s="3"/>
      <c r="SA159" s="3"/>
      <c r="SB159" s="3"/>
      <c r="SC159" s="3"/>
      <c r="SD159" s="3"/>
      <c r="SE159" s="3"/>
      <c r="SF159" s="3"/>
      <c r="SG159" s="3"/>
      <c r="SH159" s="3"/>
      <c r="SI159" s="3"/>
      <c r="SJ159" s="3"/>
      <c r="SK159" s="3"/>
      <c r="SL159" s="3"/>
      <c r="SM159" s="3"/>
      <c r="SN159" s="3"/>
      <c r="SO159" s="3"/>
      <c r="SP159" s="3"/>
      <c r="SQ159" s="3"/>
      <c r="SR159" s="3"/>
      <c r="SS159" s="3"/>
      <c r="ST159" s="3"/>
      <c r="SU159" s="3"/>
      <c r="SV159" s="3"/>
      <c r="SW159" s="3"/>
      <c r="SX159" s="3"/>
      <c r="SY159" s="3"/>
      <c r="SZ159" s="3"/>
      <c r="TA159" s="3"/>
      <c r="TB159" s="3"/>
      <c r="TC159" s="3"/>
      <c r="TD159" s="3"/>
      <c r="TE159" s="3"/>
      <c r="TF159" s="3"/>
      <c r="TG159" s="3"/>
      <c r="TH159" s="3"/>
      <c r="TI159" s="3"/>
      <c r="TJ159" s="3"/>
      <c r="TK159" s="3"/>
      <c r="TL159" s="3"/>
      <c r="TM159" s="3"/>
      <c r="TN159" s="3"/>
      <c r="TO159" s="3"/>
      <c r="TP159" s="3"/>
      <c r="TQ159" s="3"/>
      <c r="TR159" s="3"/>
      <c r="TS159" s="3"/>
      <c r="TT159" s="3"/>
      <c r="TU159" s="3"/>
      <c r="TV159" s="3"/>
      <c r="TW159" s="3"/>
      <c r="TX159" s="3"/>
      <c r="TY159" s="3"/>
      <c r="TZ159" s="3"/>
      <c r="UA159" s="3"/>
      <c r="UB159" s="3"/>
      <c r="UC159" s="3"/>
      <c r="UD159" s="3"/>
      <c r="UE159" s="3"/>
      <c r="UF159" s="3"/>
      <c r="UG159" s="3"/>
      <c r="UH159" s="3"/>
      <c r="UI159" s="3"/>
      <c r="UJ159" s="3"/>
      <c r="UK159" s="3"/>
      <c r="UL159" s="3"/>
      <c r="UM159" s="3"/>
      <c r="UN159" s="3"/>
      <c r="UO159" s="3"/>
      <c r="UP159" s="3"/>
      <c r="UQ159" s="3"/>
      <c r="UR159" s="3"/>
      <c r="US159" s="3"/>
      <c r="UT159" s="3"/>
      <c r="UU159" s="3"/>
      <c r="UV159" s="3"/>
      <c r="UW159" s="3"/>
      <c r="UX159" s="3"/>
      <c r="UY159" s="3"/>
      <c r="UZ159" s="3"/>
      <c r="VA159" s="3"/>
      <c r="VB159" s="3"/>
      <c r="VC159" s="3"/>
      <c r="VD159" s="3"/>
      <c r="VE159" s="3"/>
      <c r="VF159" s="3"/>
      <c r="VG159" s="3"/>
      <c r="VH159" s="3"/>
      <c r="VI159" s="3"/>
      <c r="VJ159" s="3"/>
      <c r="VK159" s="3"/>
      <c r="VL159" s="3"/>
      <c r="VM159" s="3"/>
      <c r="VN159" s="3"/>
      <c r="VO159" s="3"/>
      <c r="VP159" s="3"/>
      <c r="VQ159" s="3"/>
      <c r="VR159" s="3"/>
      <c r="VS159" s="3"/>
      <c r="VT159" s="3"/>
      <c r="VU159" s="3"/>
      <c r="VV159" s="3"/>
      <c r="VW159" s="3"/>
      <c r="VX159" s="3"/>
      <c r="VY159" s="3"/>
      <c r="VZ159" s="3"/>
      <c r="WA159" s="3"/>
      <c r="WB159" s="3"/>
      <c r="WC159" s="3"/>
    </row>
    <row r="160" spans="1:601" hidden="1" x14ac:dyDescent="0.35">
      <c r="A160" s="50">
        <v>4304</v>
      </c>
      <c r="B160" s="51" t="s">
        <v>238</v>
      </c>
      <c r="C160" s="177">
        <f t="shared" si="14"/>
        <v>0</v>
      </c>
      <c r="D160" s="25"/>
      <c r="E160" s="24"/>
      <c r="F160" s="24"/>
      <c r="G160" s="24"/>
      <c r="H160" s="59"/>
      <c r="I160" s="24">
        <f t="shared" si="16"/>
        <v>0</v>
      </c>
      <c r="J160" s="24"/>
      <c r="K160" s="24"/>
      <c r="L160" s="24"/>
      <c r="M160" s="24"/>
      <c r="N160" s="25"/>
      <c r="O160" s="25">
        <f t="shared" si="17"/>
        <v>0</v>
      </c>
      <c r="P160" s="214">
        <f t="shared" si="15"/>
        <v>0</v>
      </c>
      <c r="Q160" s="123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  <c r="OZ160" s="3"/>
      <c r="PA160" s="3"/>
      <c r="PB160" s="3"/>
      <c r="PC160" s="3"/>
      <c r="PD160" s="3"/>
      <c r="PE160" s="3"/>
      <c r="PF160" s="3"/>
      <c r="PG160" s="3"/>
      <c r="PH160" s="3"/>
      <c r="PI160" s="3"/>
      <c r="PJ160" s="3"/>
      <c r="PK160" s="3"/>
      <c r="PL160" s="3"/>
      <c r="PM160" s="3"/>
      <c r="PN160" s="3"/>
      <c r="PO160" s="3"/>
      <c r="PP160" s="3"/>
      <c r="PQ160" s="3"/>
      <c r="PR160" s="3"/>
      <c r="PS160" s="3"/>
      <c r="PT160" s="3"/>
      <c r="PU160" s="3"/>
      <c r="PV160" s="3"/>
      <c r="PW160" s="3"/>
      <c r="PX160" s="3"/>
      <c r="PY160" s="3"/>
      <c r="PZ160" s="3"/>
      <c r="QA160" s="3"/>
      <c r="QB160" s="3"/>
      <c r="QC160" s="3"/>
      <c r="QD160" s="3"/>
      <c r="QE160" s="3"/>
      <c r="QF160" s="3"/>
      <c r="QG160" s="3"/>
      <c r="QH160" s="3"/>
      <c r="QI160" s="3"/>
      <c r="QJ160" s="3"/>
      <c r="QK160" s="3"/>
      <c r="QL160" s="3"/>
      <c r="QM160" s="3"/>
      <c r="QN160" s="3"/>
      <c r="QO160" s="3"/>
      <c r="QP160" s="3"/>
      <c r="QQ160" s="3"/>
      <c r="QR160" s="3"/>
      <c r="QS160" s="3"/>
      <c r="QT160" s="3"/>
      <c r="QU160" s="3"/>
      <c r="QV160" s="3"/>
      <c r="QW160" s="3"/>
      <c r="QX160" s="3"/>
      <c r="QY160" s="3"/>
      <c r="QZ160" s="3"/>
      <c r="RA160" s="3"/>
      <c r="RB160" s="3"/>
      <c r="RC160" s="3"/>
      <c r="RD160" s="3"/>
      <c r="RE160" s="3"/>
      <c r="RF160" s="3"/>
      <c r="RG160" s="3"/>
      <c r="RH160" s="3"/>
      <c r="RI160" s="3"/>
      <c r="RJ160" s="3"/>
      <c r="RK160" s="3"/>
      <c r="RL160" s="3"/>
      <c r="RM160" s="3"/>
      <c r="RN160" s="3"/>
      <c r="RO160" s="3"/>
      <c r="RP160" s="3"/>
      <c r="RQ160" s="3"/>
      <c r="RR160" s="3"/>
      <c r="RS160" s="3"/>
      <c r="RT160" s="3"/>
      <c r="RU160" s="3"/>
      <c r="RV160" s="3"/>
      <c r="RW160" s="3"/>
      <c r="RX160" s="3"/>
      <c r="RY160" s="3"/>
      <c r="RZ160" s="3"/>
      <c r="SA160" s="3"/>
      <c r="SB160" s="3"/>
      <c r="SC160" s="3"/>
      <c r="SD160" s="3"/>
      <c r="SE160" s="3"/>
      <c r="SF160" s="3"/>
      <c r="SG160" s="3"/>
      <c r="SH160" s="3"/>
      <c r="SI160" s="3"/>
      <c r="SJ160" s="3"/>
      <c r="SK160" s="3"/>
      <c r="SL160" s="3"/>
      <c r="SM160" s="3"/>
      <c r="SN160" s="3"/>
      <c r="SO160" s="3"/>
      <c r="SP160" s="3"/>
      <c r="SQ160" s="3"/>
      <c r="SR160" s="3"/>
      <c r="SS160" s="3"/>
      <c r="ST160" s="3"/>
      <c r="SU160" s="3"/>
      <c r="SV160" s="3"/>
      <c r="SW160" s="3"/>
      <c r="SX160" s="3"/>
      <c r="SY160" s="3"/>
      <c r="SZ160" s="3"/>
      <c r="TA160" s="3"/>
      <c r="TB160" s="3"/>
      <c r="TC160" s="3"/>
      <c r="TD160" s="3"/>
      <c r="TE160" s="3"/>
      <c r="TF160" s="3"/>
      <c r="TG160" s="3"/>
      <c r="TH160" s="3"/>
      <c r="TI160" s="3"/>
      <c r="TJ160" s="3"/>
      <c r="TK160" s="3"/>
      <c r="TL160" s="3"/>
      <c r="TM160" s="3"/>
      <c r="TN160" s="3"/>
      <c r="TO160" s="3"/>
      <c r="TP160" s="3"/>
      <c r="TQ160" s="3"/>
      <c r="TR160" s="3"/>
      <c r="TS160" s="3"/>
      <c r="TT160" s="3"/>
      <c r="TU160" s="3"/>
      <c r="TV160" s="3"/>
      <c r="TW160" s="3"/>
      <c r="TX160" s="3"/>
      <c r="TY160" s="3"/>
      <c r="TZ160" s="3"/>
      <c r="UA160" s="3"/>
      <c r="UB160" s="3"/>
      <c r="UC160" s="3"/>
      <c r="UD160" s="3"/>
      <c r="UE160" s="3"/>
      <c r="UF160" s="3"/>
      <c r="UG160" s="3"/>
      <c r="UH160" s="3"/>
      <c r="UI160" s="3"/>
      <c r="UJ160" s="3"/>
      <c r="UK160" s="3"/>
      <c r="UL160" s="3"/>
      <c r="UM160" s="3"/>
      <c r="UN160" s="3"/>
      <c r="UO160" s="3"/>
      <c r="UP160" s="3"/>
      <c r="UQ160" s="3"/>
      <c r="UR160" s="3"/>
      <c r="US160" s="3"/>
      <c r="UT160" s="3"/>
      <c r="UU160" s="3"/>
      <c r="UV160" s="3"/>
      <c r="UW160" s="3"/>
      <c r="UX160" s="3"/>
      <c r="UY160" s="3"/>
      <c r="UZ160" s="3"/>
      <c r="VA160" s="3"/>
      <c r="VB160" s="3"/>
      <c r="VC160" s="3"/>
      <c r="VD160" s="3"/>
      <c r="VE160" s="3"/>
      <c r="VF160" s="3"/>
      <c r="VG160" s="3"/>
      <c r="VH160" s="3"/>
      <c r="VI160" s="3"/>
      <c r="VJ160" s="3"/>
      <c r="VK160" s="3"/>
      <c r="VL160" s="3"/>
      <c r="VM160" s="3"/>
      <c r="VN160" s="3"/>
      <c r="VO160" s="3"/>
      <c r="VP160" s="3"/>
      <c r="VQ160" s="3"/>
      <c r="VR160" s="3"/>
      <c r="VS160" s="3"/>
      <c r="VT160" s="3"/>
      <c r="VU160" s="3"/>
      <c r="VV160" s="3"/>
      <c r="VW160" s="3"/>
      <c r="VX160" s="3"/>
      <c r="VY160" s="3"/>
      <c r="VZ160" s="3"/>
      <c r="WA160" s="3"/>
      <c r="WB160" s="3"/>
      <c r="WC160" s="3"/>
    </row>
    <row r="161" spans="1:601" hidden="1" x14ac:dyDescent="0.35">
      <c r="A161" s="50">
        <v>4305</v>
      </c>
      <c r="B161" s="51" t="s">
        <v>239</v>
      </c>
      <c r="C161" s="177">
        <f t="shared" si="14"/>
        <v>0</v>
      </c>
      <c r="D161" s="25"/>
      <c r="E161" s="24"/>
      <c r="F161" s="24"/>
      <c r="G161" s="24"/>
      <c r="H161" s="59"/>
      <c r="I161" s="24">
        <f t="shared" si="16"/>
        <v>0</v>
      </c>
      <c r="J161" s="24"/>
      <c r="K161" s="24"/>
      <c r="L161" s="24"/>
      <c r="M161" s="24"/>
      <c r="N161" s="25"/>
      <c r="O161" s="25">
        <f t="shared" si="17"/>
        <v>0</v>
      </c>
      <c r="P161" s="214">
        <f t="shared" si="15"/>
        <v>0</v>
      </c>
      <c r="Q161" s="123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</row>
    <row r="162" spans="1:601" x14ac:dyDescent="0.35">
      <c r="A162" s="50">
        <v>4310</v>
      </c>
      <c r="B162" s="51" t="s">
        <v>187</v>
      </c>
      <c r="C162" s="32">
        <f t="shared" si="14"/>
        <v>-2760</v>
      </c>
      <c r="D162" s="25"/>
      <c r="E162" s="24">
        <v>-2760</v>
      </c>
      <c r="F162" s="24"/>
      <c r="G162" s="24"/>
      <c r="H162" s="59"/>
      <c r="I162" s="24">
        <f t="shared" si="16"/>
        <v>-2760</v>
      </c>
      <c r="J162" s="24"/>
      <c r="K162" s="24"/>
      <c r="L162" s="24"/>
      <c r="M162" s="24"/>
      <c r="N162" s="25"/>
      <c r="O162" s="25">
        <f t="shared" si="17"/>
        <v>0</v>
      </c>
      <c r="P162" s="214">
        <f t="shared" si="15"/>
        <v>0</v>
      </c>
      <c r="Q162" s="123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  <c r="OZ162" s="3"/>
      <c r="PA162" s="3"/>
      <c r="PB162" s="3"/>
      <c r="PC162" s="3"/>
      <c r="PD162" s="3"/>
      <c r="PE162" s="3"/>
      <c r="PF162" s="3"/>
      <c r="PG162" s="3"/>
      <c r="PH162" s="3"/>
      <c r="PI162" s="3"/>
      <c r="PJ162" s="3"/>
      <c r="PK162" s="3"/>
      <c r="PL162" s="3"/>
      <c r="PM162" s="3"/>
      <c r="PN162" s="3"/>
      <c r="PO162" s="3"/>
      <c r="PP162" s="3"/>
      <c r="PQ162" s="3"/>
      <c r="PR162" s="3"/>
      <c r="PS162" s="3"/>
      <c r="PT162" s="3"/>
      <c r="PU162" s="3"/>
      <c r="PV162" s="3"/>
      <c r="PW162" s="3"/>
      <c r="PX162" s="3"/>
      <c r="PY162" s="3"/>
      <c r="PZ162" s="3"/>
      <c r="QA162" s="3"/>
      <c r="QB162" s="3"/>
      <c r="QC162" s="3"/>
      <c r="QD162" s="3"/>
      <c r="QE162" s="3"/>
      <c r="QF162" s="3"/>
      <c r="QG162" s="3"/>
      <c r="QH162" s="3"/>
      <c r="QI162" s="3"/>
      <c r="QJ162" s="3"/>
      <c r="QK162" s="3"/>
      <c r="QL162" s="3"/>
      <c r="QM162" s="3"/>
      <c r="QN162" s="3"/>
      <c r="QO162" s="3"/>
      <c r="QP162" s="3"/>
      <c r="QQ162" s="3"/>
      <c r="QR162" s="3"/>
      <c r="QS162" s="3"/>
      <c r="QT162" s="3"/>
      <c r="QU162" s="3"/>
      <c r="QV162" s="3"/>
      <c r="QW162" s="3"/>
      <c r="QX162" s="3"/>
      <c r="QY162" s="3"/>
      <c r="QZ162" s="3"/>
      <c r="RA162" s="3"/>
      <c r="RB162" s="3"/>
      <c r="RC162" s="3"/>
      <c r="RD162" s="3"/>
      <c r="RE162" s="3"/>
      <c r="RF162" s="3"/>
      <c r="RG162" s="3"/>
      <c r="RH162" s="3"/>
      <c r="RI162" s="3"/>
      <c r="RJ162" s="3"/>
      <c r="RK162" s="3"/>
      <c r="RL162" s="3"/>
      <c r="RM162" s="3"/>
      <c r="RN162" s="3"/>
      <c r="RO162" s="3"/>
      <c r="RP162" s="3"/>
      <c r="RQ162" s="3"/>
      <c r="RR162" s="3"/>
      <c r="RS162" s="3"/>
      <c r="RT162" s="3"/>
      <c r="RU162" s="3"/>
      <c r="RV162" s="3"/>
      <c r="RW162" s="3"/>
      <c r="RX162" s="3"/>
      <c r="RY162" s="3"/>
      <c r="RZ162" s="3"/>
      <c r="SA162" s="3"/>
      <c r="SB162" s="3"/>
      <c r="SC162" s="3"/>
      <c r="SD162" s="3"/>
      <c r="SE162" s="3"/>
      <c r="SF162" s="3"/>
      <c r="SG162" s="3"/>
      <c r="SH162" s="3"/>
      <c r="SI162" s="3"/>
      <c r="SJ162" s="3"/>
      <c r="SK162" s="3"/>
      <c r="SL162" s="3"/>
      <c r="SM162" s="3"/>
      <c r="SN162" s="3"/>
      <c r="SO162" s="3"/>
      <c r="SP162" s="3"/>
      <c r="SQ162" s="3"/>
      <c r="SR162" s="3"/>
      <c r="SS162" s="3"/>
      <c r="ST162" s="3"/>
      <c r="SU162" s="3"/>
      <c r="SV162" s="3"/>
      <c r="SW162" s="3"/>
      <c r="SX162" s="3"/>
      <c r="SY162" s="3"/>
      <c r="SZ162" s="3"/>
      <c r="TA162" s="3"/>
      <c r="TB162" s="3"/>
      <c r="TC162" s="3"/>
      <c r="TD162" s="3"/>
      <c r="TE162" s="3"/>
      <c r="TF162" s="3"/>
      <c r="TG162" s="3"/>
      <c r="TH162" s="3"/>
      <c r="TI162" s="3"/>
      <c r="TJ162" s="3"/>
      <c r="TK162" s="3"/>
      <c r="TL162" s="3"/>
      <c r="TM162" s="3"/>
      <c r="TN162" s="3"/>
      <c r="TO162" s="3"/>
      <c r="TP162" s="3"/>
      <c r="TQ162" s="3"/>
      <c r="TR162" s="3"/>
      <c r="TS162" s="3"/>
      <c r="TT162" s="3"/>
      <c r="TU162" s="3"/>
      <c r="TV162" s="3"/>
      <c r="TW162" s="3"/>
      <c r="TX162" s="3"/>
      <c r="TY162" s="3"/>
      <c r="TZ162" s="3"/>
      <c r="UA162" s="3"/>
      <c r="UB162" s="3"/>
      <c r="UC162" s="3"/>
      <c r="UD162" s="3"/>
      <c r="UE162" s="3"/>
      <c r="UF162" s="3"/>
      <c r="UG162" s="3"/>
      <c r="UH162" s="3"/>
      <c r="UI162" s="3"/>
      <c r="UJ162" s="3"/>
      <c r="UK162" s="3"/>
      <c r="UL162" s="3"/>
      <c r="UM162" s="3"/>
      <c r="UN162" s="3"/>
      <c r="UO162" s="3"/>
      <c r="UP162" s="3"/>
      <c r="UQ162" s="3"/>
      <c r="UR162" s="3"/>
      <c r="US162" s="3"/>
      <c r="UT162" s="3"/>
      <c r="UU162" s="3"/>
      <c r="UV162" s="3"/>
      <c r="UW162" s="3"/>
      <c r="UX162" s="3"/>
      <c r="UY162" s="3"/>
      <c r="UZ162" s="3"/>
      <c r="VA162" s="3"/>
      <c r="VB162" s="3"/>
      <c r="VC162" s="3"/>
      <c r="VD162" s="3"/>
      <c r="VE162" s="3"/>
      <c r="VF162" s="3"/>
      <c r="VG162" s="3"/>
      <c r="VH162" s="3"/>
      <c r="VI162" s="3"/>
      <c r="VJ162" s="3"/>
      <c r="VK162" s="3"/>
      <c r="VL162" s="3"/>
      <c r="VM162" s="3"/>
      <c r="VN162" s="3"/>
      <c r="VO162" s="3"/>
      <c r="VP162" s="3"/>
      <c r="VQ162" s="3"/>
      <c r="VR162" s="3"/>
      <c r="VS162" s="3"/>
      <c r="VT162" s="3"/>
      <c r="VU162" s="3"/>
      <c r="VV162" s="3"/>
      <c r="VW162" s="3"/>
      <c r="VX162" s="3"/>
      <c r="VY162" s="3"/>
      <c r="VZ162" s="3"/>
      <c r="WA162" s="3"/>
      <c r="WB162" s="3"/>
      <c r="WC162" s="3"/>
    </row>
    <row r="163" spans="1:601" x14ac:dyDescent="0.35">
      <c r="A163" s="50">
        <v>4311</v>
      </c>
      <c r="B163" s="51" t="s">
        <v>54</v>
      </c>
      <c r="C163" s="32">
        <f t="shared" si="14"/>
        <v>-465</v>
      </c>
      <c r="D163" s="25"/>
      <c r="E163" s="24">
        <v>-465</v>
      </c>
      <c r="F163" s="24"/>
      <c r="G163" s="24"/>
      <c r="H163" s="59"/>
      <c r="I163" s="24">
        <f t="shared" si="16"/>
        <v>-465</v>
      </c>
      <c r="J163" s="24"/>
      <c r="K163" s="24"/>
      <c r="L163" s="24"/>
      <c r="M163" s="24"/>
      <c r="N163" s="25"/>
      <c r="O163" s="25">
        <f t="shared" si="17"/>
        <v>0</v>
      </c>
      <c r="P163" s="214">
        <f t="shared" si="15"/>
        <v>0</v>
      </c>
      <c r="Q163" s="123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3"/>
      <c r="OS163" s="3"/>
      <c r="OT163" s="3"/>
      <c r="OU163" s="3"/>
      <c r="OV163" s="3"/>
      <c r="OW163" s="3"/>
      <c r="OX163" s="3"/>
      <c r="OY163" s="3"/>
      <c r="OZ163" s="3"/>
      <c r="PA163" s="3"/>
      <c r="PB163" s="3"/>
      <c r="PC163" s="3"/>
      <c r="PD163" s="3"/>
      <c r="PE163" s="3"/>
      <c r="PF163" s="3"/>
      <c r="PG163" s="3"/>
      <c r="PH163" s="3"/>
      <c r="PI163" s="3"/>
      <c r="PJ163" s="3"/>
      <c r="PK163" s="3"/>
      <c r="PL163" s="3"/>
      <c r="PM163" s="3"/>
      <c r="PN163" s="3"/>
      <c r="PO163" s="3"/>
      <c r="PP163" s="3"/>
      <c r="PQ163" s="3"/>
      <c r="PR163" s="3"/>
      <c r="PS163" s="3"/>
      <c r="PT163" s="3"/>
      <c r="PU163" s="3"/>
      <c r="PV163" s="3"/>
      <c r="PW163" s="3"/>
      <c r="PX163" s="3"/>
      <c r="PY163" s="3"/>
      <c r="PZ163" s="3"/>
      <c r="QA163" s="3"/>
      <c r="QB163" s="3"/>
      <c r="QC163" s="3"/>
      <c r="QD163" s="3"/>
      <c r="QE163" s="3"/>
      <c r="QF163" s="3"/>
      <c r="QG163" s="3"/>
      <c r="QH163" s="3"/>
      <c r="QI163" s="3"/>
      <c r="QJ163" s="3"/>
      <c r="QK163" s="3"/>
      <c r="QL163" s="3"/>
      <c r="QM163" s="3"/>
      <c r="QN163" s="3"/>
      <c r="QO163" s="3"/>
      <c r="QP163" s="3"/>
      <c r="QQ163" s="3"/>
      <c r="QR163" s="3"/>
      <c r="QS163" s="3"/>
      <c r="QT163" s="3"/>
      <c r="QU163" s="3"/>
      <c r="QV163" s="3"/>
      <c r="QW163" s="3"/>
      <c r="QX163" s="3"/>
      <c r="QY163" s="3"/>
      <c r="QZ163" s="3"/>
      <c r="RA163" s="3"/>
      <c r="RB163" s="3"/>
      <c r="RC163" s="3"/>
      <c r="RD163" s="3"/>
      <c r="RE163" s="3"/>
      <c r="RF163" s="3"/>
      <c r="RG163" s="3"/>
      <c r="RH163" s="3"/>
      <c r="RI163" s="3"/>
      <c r="RJ163" s="3"/>
      <c r="RK163" s="3"/>
      <c r="RL163" s="3"/>
      <c r="RM163" s="3"/>
      <c r="RN163" s="3"/>
      <c r="RO163" s="3"/>
      <c r="RP163" s="3"/>
      <c r="RQ163" s="3"/>
      <c r="RR163" s="3"/>
      <c r="RS163" s="3"/>
      <c r="RT163" s="3"/>
      <c r="RU163" s="3"/>
      <c r="RV163" s="3"/>
      <c r="RW163" s="3"/>
      <c r="RX163" s="3"/>
      <c r="RY163" s="3"/>
      <c r="RZ163" s="3"/>
      <c r="SA163" s="3"/>
      <c r="SB163" s="3"/>
      <c r="SC163" s="3"/>
      <c r="SD163" s="3"/>
      <c r="SE163" s="3"/>
      <c r="SF163" s="3"/>
      <c r="SG163" s="3"/>
      <c r="SH163" s="3"/>
      <c r="SI163" s="3"/>
      <c r="SJ163" s="3"/>
      <c r="SK163" s="3"/>
      <c r="SL163" s="3"/>
      <c r="SM163" s="3"/>
      <c r="SN163" s="3"/>
      <c r="SO163" s="3"/>
      <c r="SP163" s="3"/>
      <c r="SQ163" s="3"/>
      <c r="SR163" s="3"/>
      <c r="SS163" s="3"/>
      <c r="ST163" s="3"/>
      <c r="SU163" s="3"/>
      <c r="SV163" s="3"/>
      <c r="SW163" s="3"/>
      <c r="SX163" s="3"/>
      <c r="SY163" s="3"/>
      <c r="SZ163" s="3"/>
      <c r="TA163" s="3"/>
      <c r="TB163" s="3"/>
      <c r="TC163" s="3"/>
      <c r="TD163" s="3"/>
      <c r="TE163" s="3"/>
      <c r="TF163" s="3"/>
      <c r="TG163" s="3"/>
      <c r="TH163" s="3"/>
      <c r="TI163" s="3"/>
      <c r="TJ163" s="3"/>
      <c r="TK163" s="3"/>
      <c r="TL163" s="3"/>
      <c r="TM163" s="3"/>
      <c r="TN163" s="3"/>
      <c r="TO163" s="3"/>
      <c r="TP163" s="3"/>
      <c r="TQ163" s="3"/>
      <c r="TR163" s="3"/>
      <c r="TS163" s="3"/>
      <c r="TT163" s="3"/>
      <c r="TU163" s="3"/>
      <c r="TV163" s="3"/>
      <c r="TW163" s="3"/>
      <c r="TX163" s="3"/>
      <c r="TY163" s="3"/>
      <c r="TZ163" s="3"/>
      <c r="UA163" s="3"/>
      <c r="UB163" s="3"/>
      <c r="UC163" s="3"/>
      <c r="UD163" s="3"/>
      <c r="UE163" s="3"/>
      <c r="UF163" s="3"/>
      <c r="UG163" s="3"/>
      <c r="UH163" s="3"/>
      <c r="UI163" s="3"/>
      <c r="UJ163" s="3"/>
      <c r="UK163" s="3"/>
      <c r="UL163" s="3"/>
      <c r="UM163" s="3"/>
      <c r="UN163" s="3"/>
      <c r="UO163" s="3"/>
      <c r="UP163" s="3"/>
      <c r="UQ163" s="3"/>
      <c r="UR163" s="3"/>
      <c r="US163" s="3"/>
      <c r="UT163" s="3"/>
      <c r="UU163" s="3"/>
      <c r="UV163" s="3"/>
      <c r="UW163" s="3"/>
      <c r="UX163" s="3"/>
      <c r="UY163" s="3"/>
      <c r="UZ163" s="3"/>
      <c r="VA163" s="3"/>
      <c r="VB163" s="3"/>
      <c r="VC163" s="3"/>
      <c r="VD163" s="3"/>
      <c r="VE163" s="3"/>
      <c r="VF163" s="3"/>
      <c r="VG163" s="3"/>
      <c r="VH163" s="3"/>
      <c r="VI163" s="3"/>
      <c r="VJ163" s="3"/>
      <c r="VK163" s="3"/>
      <c r="VL163" s="3"/>
      <c r="VM163" s="3"/>
      <c r="VN163" s="3"/>
      <c r="VO163" s="3"/>
      <c r="VP163" s="3"/>
      <c r="VQ163" s="3"/>
      <c r="VR163" s="3"/>
      <c r="VS163" s="3"/>
      <c r="VT163" s="3"/>
      <c r="VU163" s="3"/>
      <c r="VV163" s="3"/>
      <c r="VW163" s="3"/>
      <c r="VX163" s="3"/>
      <c r="VY163" s="3"/>
      <c r="VZ163" s="3"/>
      <c r="WA163" s="3"/>
      <c r="WB163" s="3"/>
      <c r="WC163" s="3"/>
    </row>
    <row r="164" spans="1:601" x14ac:dyDescent="0.35">
      <c r="A164" s="50">
        <v>4315</v>
      </c>
      <c r="B164" s="51" t="s">
        <v>503</v>
      </c>
      <c r="C164" s="32">
        <f t="shared" si="14"/>
        <v>-2652.5</v>
      </c>
      <c r="D164" s="25"/>
      <c r="E164" s="24">
        <v>-2652.5</v>
      </c>
      <c r="F164" s="24"/>
      <c r="G164" s="24"/>
      <c r="H164" s="59"/>
      <c r="I164" s="24">
        <f t="shared" si="16"/>
        <v>-2652.5</v>
      </c>
      <c r="J164" s="24"/>
      <c r="K164" s="24"/>
      <c r="L164" s="24"/>
      <c r="M164" s="24"/>
      <c r="N164" s="25"/>
      <c r="O164" s="25">
        <f t="shared" si="17"/>
        <v>0</v>
      </c>
      <c r="P164" s="214">
        <f t="shared" si="15"/>
        <v>0</v>
      </c>
      <c r="Q164" s="123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  <c r="OZ164" s="3"/>
      <c r="PA164" s="3"/>
      <c r="PB164" s="3"/>
      <c r="PC164" s="3"/>
      <c r="PD164" s="3"/>
      <c r="PE164" s="3"/>
      <c r="PF164" s="3"/>
      <c r="PG164" s="3"/>
      <c r="PH164" s="3"/>
      <c r="PI164" s="3"/>
      <c r="PJ164" s="3"/>
      <c r="PK164" s="3"/>
      <c r="PL164" s="3"/>
      <c r="PM164" s="3"/>
      <c r="PN164" s="3"/>
      <c r="PO164" s="3"/>
      <c r="PP164" s="3"/>
      <c r="PQ164" s="3"/>
      <c r="PR164" s="3"/>
      <c r="PS164" s="3"/>
      <c r="PT164" s="3"/>
      <c r="PU164" s="3"/>
      <c r="PV164" s="3"/>
      <c r="PW164" s="3"/>
      <c r="PX164" s="3"/>
      <c r="PY164" s="3"/>
      <c r="PZ164" s="3"/>
      <c r="QA164" s="3"/>
      <c r="QB164" s="3"/>
      <c r="QC164" s="3"/>
      <c r="QD164" s="3"/>
      <c r="QE164" s="3"/>
      <c r="QF164" s="3"/>
      <c r="QG164" s="3"/>
      <c r="QH164" s="3"/>
      <c r="QI164" s="3"/>
      <c r="QJ164" s="3"/>
      <c r="QK164" s="3"/>
      <c r="QL164" s="3"/>
      <c r="QM164" s="3"/>
      <c r="QN164" s="3"/>
      <c r="QO164" s="3"/>
      <c r="QP164" s="3"/>
      <c r="QQ164" s="3"/>
      <c r="QR164" s="3"/>
      <c r="QS164" s="3"/>
      <c r="QT164" s="3"/>
      <c r="QU164" s="3"/>
      <c r="QV164" s="3"/>
      <c r="QW164" s="3"/>
      <c r="QX164" s="3"/>
      <c r="QY164" s="3"/>
      <c r="QZ164" s="3"/>
      <c r="RA164" s="3"/>
      <c r="RB164" s="3"/>
      <c r="RC164" s="3"/>
      <c r="RD164" s="3"/>
      <c r="RE164" s="3"/>
      <c r="RF164" s="3"/>
      <c r="RG164" s="3"/>
      <c r="RH164" s="3"/>
      <c r="RI164" s="3"/>
      <c r="RJ164" s="3"/>
      <c r="RK164" s="3"/>
      <c r="RL164" s="3"/>
      <c r="RM164" s="3"/>
      <c r="RN164" s="3"/>
      <c r="RO164" s="3"/>
      <c r="RP164" s="3"/>
      <c r="RQ164" s="3"/>
      <c r="RR164" s="3"/>
      <c r="RS164" s="3"/>
      <c r="RT164" s="3"/>
      <c r="RU164" s="3"/>
      <c r="RV164" s="3"/>
      <c r="RW164" s="3"/>
      <c r="RX164" s="3"/>
      <c r="RY164" s="3"/>
      <c r="RZ164" s="3"/>
      <c r="SA164" s="3"/>
      <c r="SB164" s="3"/>
      <c r="SC164" s="3"/>
      <c r="SD164" s="3"/>
      <c r="SE164" s="3"/>
      <c r="SF164" s="3"/>
      <c r="SG164" s="3"/>
      <c r="SH164" s="3"/>
      <c r="SI164" s="3"/>
      <c r="SJ164" s="3"/>
      <c r="SK164" s="3"/>
      <c r="SL164" s="3"/>
      <c r="SM164" s="3"/>
      <c r="SN164" s="3"/>
      <c r="SO164" s="3"/>
      <c r="SP164" s="3"/>
      <c r="SQ164" s="3"/>
      <c r="SR164" s="3"/>
      <c r="SS164" s="3"/>
      <c r="ST164" s="3"/>
      <c r="SU164" s="3"/>
      <c r="SV164" s="3"/>
      <c r="SW164" s="3"/>
      <c r="SX164" s="3"/>
      <c r="SY164" s="3"/>
      <c r="SZ164" s="3"/>
      <c r="TA164" s="3"/>
      <c r="TB164" s="3"/>
      <c r="TC164" s="3"/>
      <c r="TD164" s="3"/>
      <c r="TE164" s="3"/>
      <c r="TF164" s="3"/>
      <c r="TG164" s="3"/>
      <c r="TH164" s="3"/>
      <c r="TI164" s="3"/>
      <c r="TJ164" s="3"/>
      <c r="TK164" s="3"/>
      <c r="TL164" s="3"/>
      <c r="TM164" s="3"/>
      <c r="TN164" s="3"/>
      <c r="TO164" s="3"/>
      <c r="TP164" s="3"/>
      <c r="TQ164" s="3"/>
      <c r="TR164" s="3"/>
      <c r="TS164" s="3"/>
      <c r="TT164" s="3"/>
      <c r="TU164" s="3"/>
      <c r="TV164" s="3"/>
      <c r="TW164" s="3"/>
      <c r="TX164" s="3"/>
      <c r="TY164" s="3"/>
      <c r="TZ164" s="3"/>
      <c r="UA164" s="3"/>
      <c r="UB164" s="3"/>
      <c r="UC164" s="3"/>
      <c r="UD164" s="3"/>
      <c r="UE164" s="3"/>
      <c r="UF164" s="3"/>
      <c r="UG164" s="3"/>
      <c r="UH164" s="3"/>
      <c r="UI164" s="3"/>
      <c r="UJ164" s="3"/>
      <c r="UK164" s="3"/>
      <c r="UL164" s="3"/>
      <c r="UM164" s="3"/>
      <c r="UN164" s="3"/>
      <c r="UO164" s="3"/>
      <c r="UP164" s="3"/>
      <c r="UQ164" s="3"/>
      <c r="UR164" s="3"/>
      <c r="US164" s="3"/>
      <c r="UT164" s="3"/>
      <c r="UU164" s="3"/>
      <c r="UV164" s="3"/>
      <c r="UW164" s="3"/>
      <c r="UX164" s="3"/>
      <c r="UY164" s="3"/>
      <c r="UZ164" s="3"/>
      <c r="VA164" s="3"/>
      <c r="VB164" s="3"/>
      <c r="VC164" s="3"/>
      <c r="VD164" s="3"/>
      <c r="VE164" s="3"/>
      <c r="VF164" s="3"/>
      <c r="VG164" s="3"/>
      <c r="VH164" s="3"/>
      <c r="VI164" s="3"/>
      <c r="VJ164" s="3"/>
      <c r="VK164" s="3"/>
      <c r="VL164" s="3"/>
      <c r="VM164" s="3"/>
      <c r="VN164" s="3"/>
      <c r="VO164" s="3"/>
      <c r="VP164" s="3"/>
      <c r="VQ164" s="3"/>
      <c r="VR164" s="3"/>
      <c r="VS164" s="3"/>
      <c r="VT164" s="3"/>
      <c r="VU164" s="3"/>
      <c r="VV164" s="3"/>
      <c r="VW164" s="3"/>
      <c r="VX164" s="3"/>
      <c r="VY164" s="3"/>
      <c r="VZ164" s="3"/>
      <c r="WA164" s="3"/>
      <c r="WB164" s="3"/>
      <c r="WC164" s="3"/>
    </row>
    <row r="165" spans="1:601" hidden="1" x14ac:dyDescent="0.35">
      <c r="A165" s="50">
        <v>4316</v>
      </c>
      <c r="B165" s="51" t="s">
        <v>502</v>
      </c>
      <c r="C165" s="32">
        <f t="shared" si="14"/>
        <v>0</v>
      </c>
      <c r="D165" s="25"/>
      <c r="E165" s="24"/>
      <c r="F165" s="24"/>
      <c r="G165" s="24"/>
      <c r="H165" s="59"/>
      <c r="I165" s="24">
        <f t="shared" si="16"/>
        <v>0</v>
      </c>
      <c r="J165" s="24"/>
      <c r="K165" s="24"/>
      <c r="L165" s="24"/>
      <c r="M165" s="24"/>
      <c r="N165" s="25"/>
      <c r="O165" s="25"/>
      <c r="P165" s="214">
        <f t="shared" si="15"/>
        <v>0</v>
      </c>
      <c r="Q165" s="123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  <c r="OZ165" s="3"/>
      <c r="PA165" s="3"/>
      <c r="PB165" s="3"/>
      <c r="PC165" s="3"/>
      <c r="PD165" s="3"/>
      <c r="PE165" s="3"/>
      <c r="PF165" s="3"/>
      <c r="PG165" s="3"/>
      <c r="PH165" s="3"/>
      <c r="PI165" s="3"/>
      <c r="PJ165" s="3"/>
      <c r="PK165" s="3"/>
      <c r="PL165" s="3"/>
      <c r="PM165" s="3"/>
      <c r="PN165" s="3"/>
      <c r="PO165" s="3"/>
      <c r="PP165" s="3"/>
      <c r="PQ165" s="3"/>
      <c r="PR165" s="3"/>
      <c r="PS165" s="3"/>
      <c r="PT165" s="3"/>
      <c r="PU165" s="3"/>
      <c r="PV165" s="3"/>
      <c r="PW165" s="3"/>
      <c r="PX165" s="3"/>
      <c r="PY165" s="3"/>
      <c r="PZ165" s="3"/>
      <c r="QA165" s="3"/>
      <c r="QB165" s="3"/>
      <c r="QC165" s="3"/>
      <c r="QD165" s="3"/>
      <c r="QE165" s="3"/>
      <c r="QF165" s="3"/>
      <c r="QG165" s="3"/>
      <c r="QH165" s="3"/>
      <c r="QI165" s="3"/>
      <c r="QJ165" s="3"/>
      <c r="QK165" s="3"/>
      <c r="QL165" s="3"/>
      <c r="QM165" s="3"/>
      <c r="QN165" s="3"/>
      <c r="QO165" s="3"/>
      <c r="QP165" s="3"/>
      <c r="QQ165" s="3"/>
      <c r="QR165" s="3"/>
      <c r="QS165" s="3"/>
      <c r="QT165" s="3"/>
      <c r="QU165" s="3"/>
      <c r="QV165" s="3"/>
      <c r="QW165" s="3"/>
      <c r="QX165" s="3"/>
      <c r="QY165" s="3"/>
      <c r="QZ165" s="3"/>
      <c r="RA165" s="3"/>
      <c r="RB165" s="3"/>
      <c r="RC165" s="3"/>
      <c r="RD165" s="3"/>
      <c r="RE165" s="3"/>
      <c r="RF165" s="3"/>
      <c r="RG165" s="3"/>
      <c r="RH165" s="3"/>
      <c r="RI165" s="3"/>
      <c r="RJ165" s="3"/>
      <c r="RK165" s="3"/>
      <c r="RL165" s="3"/>
      <c r="RM165" s="3"/>
      <c r="RN165" s="3"/>
      <c r="RO165" s="3"/>
      <c r="RP165" s="3"/>
      <c r="RQ165" s="3"/>
      <c r="RR165" s="3"/>
      <c r="RS165" s="3"/>
      <c r="RT165" s="3"/>
      <c r="RU165" s="3"/>
      <c r="RV165" s="3"/>
      <c r="RW165" s="3"/>
      <c r="RX165" s="3"/>
      <c r="RY165" s="3"/>
      <c r="RZ165" s="3"/>
      <c r="SA165" s="3"/>
      <c r="SB165" s="3"/>
      <c r="SC165" s="3"/>
      <c r="SD165" s="3"/>
      <c r="SE165" s="3"/>
      <c r="SF165" s="3"/>
      <c r="SG165" s="3"/>
      <c r="SH165" s="3"/>
      <c r="SI165" s="3"/>
      <c r="SJ165" s="3"/>
      <c r="SK165" s="3"/>
      <c r="SL165" s="3"/>
      <c r="SM165" s="3"/>
      <c r="SN165" s="3"/>
      <c r="SO165" s="3"/>
      <c r="SP165" s="3"/>
      <c r="SQ165" s="3"/>
      <c r="SR165" s="3"/>
      <c r="SS165" s="3"/>
      <c r="ST165" s="3"/>
      <c r="SU165" s="3"/>
      <c r="SV165" s="3"/>
      <c r="SW165" s="3"/>
      <c r="SX165" s="3"/>
      <c r="SY165" s="3"/>
      <c r="SZ165" s="3"/>
      <c r="TA165" s="3"/>
      <c r="TB165" s="3"/>
      <c r="TC165" s="3"/>
      <c r="TD165" s="3"/>
      <c r="TE165" s="3"/>
      <c r="TF165" s="3"/>
      <c r="TG165" s="3"/>
      <c r="TH165" s="3"/>
      <c r="TI165" s="3"/>
      <c r="TJ165" s="3"/>
      <c r="TK165" s="3"/>
      <c r="TL165" s="3"/>
      <c r="TM165" s="3"/>
      <c r="TN165" s="3"/>
      <c r="TO165" s="3"/>
      <c r="TP165" s="3"/>
      <c r="TQ165" s="3"/>
      <c r="TR165" s="3"/>
      <c r="TS165" s="3"/>
      <c r="TT165" s="3"/>
      <c r="TU165" s="3"/>
      <c r="TV165" s="3"/>
      <c r="TW165" s="3"/>
      <c r="TX165" s="3"/>
      <c r="TY165" s="3"/>
      <c r="TZ165" s="3"/>
      <c r="UA165" s="3"/>
      <c r="UB165" s="3"/>
      <c r="UC165" s="3"/>
      <c r="UD165" s="3"/>
      <c r="UE165" s="3"/>
      <c r="UF165" s="3"/>
      <c r="UG165" s="3"/>
      <c r="UH165" s="3"/>
      <c r="UI165" s="3"/>
      <c r="UJ165" s="3"/>
      <c r="UK165" s="3"/>
      <c r="UL165" s="3"/>
      <c r="UM165" s="3"/>
      <c r="UN165" s="3"/>
      <c r="UO165" s="3"/>
      <c r="UP165" s="3"/>
      <c r="UQ165" s="3"/>
      <c r="UR165" s="3"/>
      <c r="US165" s="3"/>
      <c r="UT165" s="3"/>
      <c r="UU165" s="3"/>
      <c r="UV165" s="3"/>
      <c r="UW165" s="3"/>
      <c r="UX165" s="3"/>
      <c r="UY165" s="3"/>
      <c r="UZ165" s="3"/>
      <c r="VA165" s="3"/>
      <c r="VB165" s="3"/>
      <c r="VC165" s="3"/>
      <c r="VD165" s="3"/>
      <c r="VE165" s="3"/>
      <c r="VF165" s="3"/>
      <c r="VG165" s="3"/>
      <c r="VH165" s="3"/>
      <c r="VI165" s="3"/>
      <c r="VJ165" s="3"/>
      <c r="VK165" s="3"/>
      <c r="VL165" s="3"/>
      <c r="VM165" s="3"/>
      <c r="VN165" s="3"/>
      <c r="VO165" s="3"/>
      <c r="VP165" s="3"/>
      <c r="VQ165" s="3"/>
      <c r="VR165" s="3"/>
      <c r="VS165" s="3"/>
      <c r="VT165" s="3"/>
      <c r="VU165" s="3"/>
      <c r="VV165" s="3"/>
      <c r="VW165" s="3"/>
      <c r="VX165" s="3"/>
      <c r="VY165" s="3"/>
      <c r="VZ165" s="3"/>
      <c r="WA165" s="3"/>
      <c r="WB165" s="3"/>
      <c r="WC165" s="3"/>
    </row>
    <row r="166" spans="1:601" x14ac:dyDescent="0.35">
      <c r="A166" s="50">
        <v>4320</v>
      </c>
      <c r="B166" s="51" t="s">
        <v>55</v>
      </c>
      <c r="C166" s="32">
        <f t="shared" si="14"/>
        <v>-3463.08</v>
      </c>
      <c r="D166" s="25"/>
      <c r="E166" s="24">
        <v>-3463.08</v>
      </c>
      <c r="F166" s="24"/>
      <c r="G166" s="24"/>
      <c r="H166" s="59"/>
      <c r="I166" s="24">
        <f t="shared" ref="I166:I183" si="18">+C166</f>
        <v>-3463.08</v>
      </c>
      <c r="J166" s="24"/>
      <c r="K166" s="24"/>
      <c r="L166" s="24"/>
      <c r="M166" s="24"/>
      <c r="N166" s="25"/>
      <c r="O166" s="25">
        <f t="shared" ref="O166:O197" si="19">C166-SUM(I166:M166)</f>
        <v>0</v>
      </c>
      <c r="P166" s="214">
        <f t="shared" si="15"/>
        <v>0</v>
      </c>
      <c r="Q166" s="123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3"/>
      <c r="NJ166" s="3"/>
      <c r="NK166" s="3"/>
      <c r="NL166" s="3"/>
      <c r="NM166" s="3"/>
      <c r="NN166" s="3"/>
      <c r="NO166" s="3"/>
      <c r="NP166" s="3"/>
      <c r="NQ166" s="3"/>
      <c r="NR166" s="3"/>
      <c r="NS166" s="3"/>
      <c r="NT166" s="3"/>
      <c r="NU166" s="3"/>
      <c r="NV166" s="3"/>
      <c r="NW166" s="3"/>
      <c r="NX166" s="3"/>
      <c r="NY166" s="3"/>
      <c r="NZ166" s="3"/>
      <c r="OA166" s="3"/>
      <c r="OB166" s="3"/>
      <c r="OC166" s="3"/>
      <c r="OD166" s="3"/>
      <c r="OE166" s="3"/>
      <c r="OF166" s="3"/>
      <c r="OG166" s="3"/>
      <c r="OH166" s="3"/>
      <c r="OI166" s="3"/>
      <c r="OJ166" s="3"/>
      <c r="OK166" s="3"/>
      <c r="OL166" s="3"/>
      <c r="OM166" s="3"/>
      <c r="ON166" s="3"/>
      <c r="OO166" s="3"/>
      <c r="OP166" s="3"/>
      <c r="OQ166" s="3"/>
      <c r="OR166" s="3"/>
      <c r="OS166" s="3"/>
      <c r="OT166" s="3"/>
      <c r="OU166" s="3"/>
      <c r="OV166" s="3"/>
      <c r="OW166" s="3"/>
      <c r="OX166" s="3"/>
      <c r="OY166" s="3"/>
      <c r="OZ166" s="3"/>
      <c r="PA166" s="3"/>
      <c r="PB166" s="3"/>
      <c r="PC166" s="3"/>
      <c r="PD166" s="3"/>
      <c r="PE166" s="3"/>
      <c r="PF166" s="3"/>
      <c r="PG166" s="3"/>
      <c r="PH166" s="3"/>
      <c r="PI166" s="3"/>
      <c r="PJ166" s="3"/>
      <c r="PK166" s="3"/>
      <c r="PL166" s="3"/>
      <c r="PM166" s="3"/>
      <c r="PN166" s="3"/>
      <c r="PO166" s="3"/>
      <c r="PP166" s="3"/>
      <c r="PQ166" s="3"/>
      <c r="PR166" s="3"/>
      <c r="PS166" s="3"/>
      <c r="PT166" s="3"/>
      <c r="PU166" s="3"/>
      <c r="PV166" s="3"/>
      <c r="PW166" s="3"/>
      <c r="PX166" s="3"/>
      <c r="PY166" s="3"/>
      <c r="PZ166" s="3"/>
      <c r="QA166" s="3"/>
      <c r="QB166" s="3"/>
      <c r="QC166" s="3"/>
      <c r="QD166" s="3"/>
      <c r="QE166" s="3"/>
      <c r="QF166" s="3"/>
      <c r="QG166" s="3"/>
      <c r="QH166" s="3"/>
      <c r="QI166" s="3"/>
      <c r="QJ166" s="3"/>
      <c r="QK166" s="3"/>
      <c r="QL166" s="3"/>
      <c r="QM166" s="3"/>
      <c r="QN166" s="3"/>
      <c r="QO166" s="3"/>
      <c r="QP166" s="3"/>
      <c r="QQ166" s="3"/>
      <c r="QR166" s="3"/>
      <c r="QS166" s="3"/>
      <c r="QT166" s="3"/>
      <c r="QU166" s="3"/>
      <c r="QV166" s="3"/>
      <c r="QW166" s="3"/>
      <c r="QX166" s="3"/>
      <c r="QY166" s="3"/>
      <c r="QZ166" s="3"/>
      <c r="RA166" s="3"/>
      <c r="RB166" s="3"/>
      <c r="RC166" s="3"/>
      <c r="RD166" s="3"/>
      <c r="RE166" s="3"/>
      <c r="RF166" s="3"/>
      <c r="RG166" s="3"/>
      <c r="RH166" s="3"/>
      <c r="RI166" s="3"/>
      <c r="RJ166" s="3"/>
      <c r="RK166" s="3"/>
      <c r="RL166" s="3"/>
      <c r="RM166" s="3"/>
      <c r="RN166" s="3"/>
      <c r="RO166" s="3"/>
      <c r="RP166" s="3"/>
      <c r="RQ166" s="3"/>
      <c r="RR166" s="3"/>
      <c r="RS166" s="3"/>
      <c r="RT166" s="3"/>
      <c r="RU166" s="3"/>
      <c r="RV166" s="3"/>
      <c r="RW166" s="3"/>
      <c r="RX166" s="3"/>
      <c r="RY166" s="3"/>
      <c r="RZ166" s="3"/>
      <c r="SA166" s="3"/>
      <c r="SB166" s="3"/>
      <c r="SC166" s="3"/>
      <c r="SD166" s="3"/>
      <c r="SE166" s="3"/>
      <c r="SF166" s="3"/>
      <c r="SG166" s="3"/>
      <c r="SH166" s="3"/>
      <c r="SI166" s="3"/>
      <c r="SJ166" s="3"/>
      <c r="SK166" s="3"/>
      <c r="SL166" s="3"/>
      <c r="SM166" s="3"/>
      <c r="SN166" s="3"/>
      <c r="SO166" s="3"/>
      <c r="SP166" s="3"/>
      <c r="SQ166" s="3"/>
      <c r="SR166" s="3"/>
      <c r="SS166" s="3"/>
      <c r="ST166" s="3"/>
      <c r="SU166" s="3"/>
      <c r="SV166" s="3"/>
      <c r="SW166" s="3"/>
      <c r="SX166" s="3"/>
      <c r="SY166" s="3"/>
      <c r="SZ166" s="3"/>
      <c r="TA166" s="3"/>
      <c r="TB166" s="3"/>
      <c r="TC166" s="3"/>
      <c r="TD166" s="3"/>
      <c r="TE166" s="3"/>
      <c r="TF166" s="3"/>
      <c r="TG166" s="3"/>
      <c r="TH166" s="3"/>
      <c r="TI166" s="3"/>
      <c r="TJ166" s="3"/>
      <c r="TK166" s="3"/>
      <c r="TL166" s="3"/>
      <c r="TM166" s="3"/>
      <c r="TN166" s="3"/>
      <c r="TO166" s="3"/>
      <c r="TP166" s="3"/>
      <c r="TQ166" s="3"/>
      <c r="TR166" s="3"/>
      <c r="TS166" s="3"/>
      <c r="TT166" s="3"/>
      <c r="TU166" s="3"/>
      <c r="TV166" s="3"/>
      <c r="TW166" s="3"/>
      <c r="TX166" s="3"/>
      <c r="TY166" s="3"/>
      <c r="TZ166" s="3"/>
      <c r="UA166" s="3"/>
      <c r="UB166" s="3"/>
      <c r="UC166" s="3"/>
      <c r="UD166" s="3"/>
      <c r="UE166" s="3"/>
      <c r="UF166" s="3"/>
      <c r="UG166" s="3"/>
      <c r="UH166" s="3"/>
      <c r="UI166" s="3"/>
      <c r="UJ166" s="3"/>
      <c r="UK166" s="3"/>
      <c r="UL166" s="3"/>
      <c r="UM166" s="3"/>
      <c r="UN166" s="3"/>
      <c r="UO166" s="3"/>
      <c r="UP166" s="3"/>
      <c r="UQ166" s="3"/>
      <c r="UR166" s="3"/>
      <c r="US166" s="3"/>
      <c r="UT166" s="3"/>
      <c r="UU166" s="3"/>
      <c r="UV166" s="3"/>
      <c r="UW166" s="3"/>
      <c r="UX166" s="3"/>
      <c r="UY166" s="3"/>
      <c r="UZ166" s="3"/>
      <c r="VA166" s="3"/>
      <c r="VB166" s="3"/>
      <c r="VC166" s="3"/>
      <c r="VD166" s="3"/>
      <c r="VE166" s="3"/>
      <c r="VF166" s="3"/>
      <c r="VG166" s="3"/>
      <c r="VH166" s="3"/>
      <c r="VI166" s="3"/>
      <c r="VJ166" s="3"/>
      <c r="VK166" s="3"/>
      <c r="VL166" s="3"/>
      <c r="VM166" s="3"/>
      <c r="VN166" s="3"/>
      <c r="VO166" s="3"/>
      <c r="VP166" s="3"/>
      <c r="VQ166" s="3"/>
      <c r="VR166" s="3"/>
      <c r="VS166" s="3"/>
      <c r="VT166" s="3"/>
      <c r="VU166" s="3"/>
      <c r="VV166" s="3"/>
      <c r="VW166" s="3"/>
      <c r="VX166" s="3"/>
      <c r="VY166" s="3"/>
      <c r="VZ166" s="3"/>
      <c r="WA166" s="3"/>
      <c r="WB166" s="3"/>
      <c r="WC166" s="3"/>
    </row>
    <row r="167" spans="1:601" x14ac:dyDescent="0.35">
      <c r="A167" s="50">
        <v>4321</v>
      </c>
      <c r="B167" s="51" t="s">
        <v>449</v>
      </c>
      <c r="C167" s="32">
        <f t="shared" si="14"/>
        <v>-0.83</v>
      </c>
      <c r="D167" s="25"/>
      <c r="E167" s="24">
        <v>-0.83</v>
      </c>
      <c r="F167" s="24"/>
      <c r="G167" s="24"/>
      <c r="H167" s="59"/>
      <c r="I167" s="24">
        <f t="shared" si="18"/>
        <v>-0.83</v>
      </c>
      <c r="J167" s="24"/>
      <c r="K167" s="24"/>
      <c r="L167" s="24"/>
      <c r="M167" s="24"/>
      <c r="N167" s="25"/>
      <c r="O167" s="25">
        <f t="shared" si="19"/>
        <v>0</v>
      </c>
      <c r="P167" s="214">
        <f t="shared" si="15"/>
        <v>0</v>
      </c>
      <c r="Q167" s="123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  <c r="VR167" s="3"/>
      <c r="VS167" s="3"/>
      <c r="VT167" s="3"/>
      <c r="VU167" s="3"/>
      <c r="VV167" s="3"/>
      <c r="VW167" s="3"/>
      <c r="VX167" s="3"/>
      <c r="VY167" s="3"/>
      <c r="VZ167" s="3"/>
      <c r="WA167" s="3"/>
      <c r="WB167" s="3"/>
      <c r="WC167" s="3"/>
    </row>
    <row r="168" spans="1:601" hidden="1" x14ac:dyDescent="0.35">
      <c r="A168" s="50">
        <v>4330</v>
      </c>
      <c r="B168" s="51" t="s">
        <v>51</v>
      </c>
      <c r="C168" s="177">
        <f t="shared" si="14"/>
        <v>0</v>
      </c>
      <c r="D168" s="25"/>
      <c r="E168" s="24"/>
      <c r="F168" s="24"/>
      <c r="G168" s="24"/>
      <c r="H168" s="59"/>
      <c r="I168" s="24">
        <f t="shared" si="18"/>
        <v>0</v>
      </c>
      <c r="J168" s="24"/>
      <c r="K168" s="24"/>
      <c r="L168" s="24"/>
      <c r="M168" s="24"/>
      <c r="N168" s="25"/>
      <c r="O168" s="25">
        <f t="shared" si="19"/>
        <v>0</v>
      </c>
      <c r="P168" s="214">
        <f t="shared" si="15"/>
        <v>0</v>
      </c>
      <c r="Q168" s="123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  <c r="VR168" s="3"/>
      <c r="VS168" s="3"/>
      <c r="VT168" s="3"/>
      <c r="VU168" s="3"/>
      <c r="VV168" s="3"/>
      <c r="VW168" s="3"/>
      <c r="VX168" s="3"/>
      <c r="VY168" s="3"/>
      <c r="VZ168" s="3"/>
      <c r="WA168" s="3"/>
      <c r="WB168" s="3"/>
      <c r="WC168" s="3"/>
    </row>
    <row r="169" spans="1:601" x14ac:dyDescent="0.35">
      <c r="A169" s="50">
        <v>4325</v>
      </c>
      <c r="B169" s="51" t="s">
        <v>64</v>
      </c>
      <c r="C169" s="32">
        <f t="shared" si="14"/>
        <v>-600</v>
      </c>
      <c r="D169" s="25"/>
      <c r="E169" s="24">
        <v>-600</v>
      </c>
      <c r="F169" s="24"/>
      <c r="G169" s="24"/>
      <c r="H169" s="59"/>
      <c r="I169" s="24">
        <f t="shared" si="18"/>
        <v>-600</v>
      </c>
      <c r="J169" s="24"/>
      <c r="K169" s="24"/>
      <c r="L169" s="24"/>
      <c r="M169" s="24"/>
      <c r="N169" s="25"/>
      <c r="O169" s="25">
        <f t="shared" si="19"/>
        <v>0</v>
      </c>
      <c r="P169" s="214">
        <f t="shared" si="15"/>
        <v>0</v>
      </c>
      <c r="Q169" s="123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</row>
    <row r="170" spans="1:601" hidden="1" x14ac:dyDescent="0.35">
      <c r="A170" s="50">
        <v>4335</v>
      </c>
      <c r="B170" s="51" t="s">
        <v>61</v>
      </c>
      <c r="C170" s="32">
        <f t="shared" si="14"/>
        <v>0</v>
      </c>
      <c r="D170" s="25"/>
      <c r="E170" s="24"/>
      <c r="F170" s="35"/>
      <c r="G170" s="24"/>
      <c r="H170" s="59"/>
      <c r="I170" s="24">
        <f t="shared" si="18"/>
        <v>0</v>
      </c>
      <c r="J170" s="24"/>
      <c r="K170" s="24"/>
      <c r="L170" s="24"/>
      <c r="M170" s="24"/>
      <c r="N170" s="25"/>
      <c r="O170" s="25">
        <f t="shared" si="19"/>
        <v>0</v>
      </c>
      <c r="P170" s="214">
        <f t="shared" si="15"/>
        <v>0</v>
      </c>
      <c r="Q170" s="123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</row>
    <row r="171" spans="1:601" hidden="1" x14ac:dyDescent="0.35">
      <c r="A171" s="50">
        <v>4340</v>
      </c>
      <c r="B171" s="51" t="s">
        <v>450</v>
      </c>
      <c r="C171" s="177">
        <f t="shared" si="14"/>
        <v>0</v>
      </c>
      <c r="D171" s="25"/>
      <c r="E171" s="24"/>
      <c r="F171" s="24"/>
      <c r="G171" s="24"/>
      <c r="H171" s="59"/>
      <c r="I171" s="24">
        <f t="shared" si="18"/>
        <v>0</v>
      </c>
      <c r="J171" s="24"/>
      <c r="K171" s="24"/>
      <c r="L171" s="24"/>
      <c r="M171" s="24"/>
      <c r="N171" s="25"/>
      <c r="O171" s="25">
        <f t="shared" si="19"/>
        <v>0</v>
      </c>
      <c r="P171" s="214">
        <f t="shared" si="15"/>
        <v>0</v>
      </c>
      <c r="Q171" s="123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</row>
    <row r="172" spans="1:601" hidden="1" x14ac:dyDescent="0.35">
      <c r="A172" s="50">
        <v>4350</v>
      </c>
      <c r="B172" s="51" t="s">
        <v>376</v>
      </c>
      <c r="C172" s="32">
        <f t="shared" si="14"/>
        <v>0</v>
      </c>
      <c r="D172" s="25"/>
      <c r="E172" s="24"/>
      <c r="F172" s="24"/>
      <c r="G172" s="24"/>
      <c r="H172" s="59"/>
      <c r="I172" s="24">
        <f t="shared" si="18"/>
        <v>0</v>
      </c>
      <c r="J172" s="24"/>
      <c r="K172" s="24"/>
      <c r="L172" s="24"/>
      <c r="M172" s="24"/>
      <c r="N172" s="25"/>
      <c r="O172" s="25">
        <f t="shared" si="19"/>
        <v>0</v>
      </c>
      <c r="P172" s="214">
        <f t="shared" si="15"/>
        <v>0</v>
      </c>
      <c r="Q172" s="123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</row>
    <row r="173" spans="1:601" hidden="1" x14ac:dyDescent="0.35">
      <c r="A173" s="50">
        <v>4355</v>
      </c>
      <c r="B173" s="51" t="s">
        <v>240</v>
      </c>
      <c r="C173" s="32">
        <f t="shared" si="14"/>
        <v>0</v>
      </c>
      <c r="D173" s="25"/>
      <c r="E173" s="24"/>
      <c r="F173" s="24"/>
      <c r="G173" s="24"/>
      <c r="H173" s="59"/>
      <c r="I173" s="24">
        <f t="shared" si="18"/>
        <v>0</v>
      </c>
      <c r="J173" s="24"/>
      <c r="K173" s="24"/>
      <c r="L173" s="24"/>
      <c r="M173" s="24"/>
      <c r="N173" s="25"/>
      <c r="O173" s="25">
        <f t="shared" si="19"/>
        <v>0</v>
      </c>
      <c r="P173" s="214">
        <f t="shared" si="15"/>
        <v>0</v>
      </c>
      <c r="Q173" s="123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</row>
    <row r="174" spans="1:601" x14ac:dyDescent="0.35">
      <c r="A174" s="50">
        <v>4375</v>
      </c>
      <c r="B174" s="51" t="s">
        <v>456</v>
      </c>
      <c r="C174" s="32">
        <f t="shared" si="14"/>
        <v>-30</v>
      </c>
      <c r="D174" s="25"/>
      <c r="E174" s="24">
        <v>-30</v>
      </c>
      <c r="F174" s="24"/>
      <c r="G174" s="24"/>
      <c r="H174" s="59"/>
      <c r="I174" s="24">
        <f t="shared" si="18"/>
        <v>-30</v>
      </c>
      <c r="J174" s="24"/>
      <c r="K174" s="24"/>
      <c r="L174" s="24"/>
      <c r="M174" s="24"/>
      <c r="N174" s="25"/>
      <c r="O174" s="25">
        <f t="shared" si="19"/>
        <v>0</v>
      </c>
      <c r="P174" s="214">
        <f t="shared" si="15"/>
        <v>0</v>
      </c>
      <c r="Q174" s="123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</row>
    <row r="175" spans="1:601" x14ac:dyDescent="0.35">
      <c r="A175" s="50">
        <v>4400</v>
      </c>
      <c r="B175" s="51" t="s">
        <v>132</v>
      </c>
      <c r="C175" s="32">
        <f t="shared" si="14"/>
        <v>5.83</v>
      </c>
      <c r="D175" s="25"/>
      <c r="E175" s="24">
        <v>5.83</v>
      </c>
      <c r="F175" s="24"/>
      <c r="G175" s="24"/>
      <c r="H175" s="59"/>
      <c r="I175" s="24">
        <f t="shared" si="18"/>
        <v>5.83</v>
      </c>
      <c r="J175" s="24"/>
      <c r="K175" s="24"/>
      <c r="L175" s="24"/>
      <c r="M175" s="24"/>
      <c r="N175" s="25"/>
      <c r="O175" s="25">
        <f t="shared" si="19"/>
        <v>0</v>
      </c>
      <c r="P175" s="214">
        <f t="shared" si="15"/>
        <v>0</v>
      </c>
      <c r="Q175" s="123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</row>
    <row r="176" spans="1:601" x14ac:dyDescent="0.35">
      <c r="A176" s="50">
        <v>4401</v>
      </c>
      <c r="B176" s="51" t="s">
        <v>133</v>
      </c>
      <c r="C176" s="32">
        <f t="shared" si="14"/>
        <v>0.83</v>
      </c>
      <c r="D176" s="25"/>
      <c r="E176" s="24">
        <v>0.83</v>
      </c>
      <c r="F176" s="24"/>
      <c r="G176" s="24"/>
      <c r="H176" s="59"/>
      <c r="I176" s="24">
        <f t="shared" si="18"/>
        <v>0.83</v>
      </c>
      <c r="J176" s="24"/>
      <c r="K176" s="24"/>
      <c r="L176" s="24"/>
      <c r="M176" s="24"/>
      <c r="N176" s="25"/>
      <c r="O176" s="25">
        <f t="shared" si="19"/>
        <v>0</v>
      </c>
      <c r="P176" s="214">
        <f t="shared" si="15"/>
        <v>0</v>
      </c>
      <c r="Q176" s="123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</row>
    <row r="177" spans="1:601" x14ac:dyDescent="0.35">
      <c r="A177" s="50">
        <v>4402</v>
      </c>
      <c r="B177" s="51" t="s">
        <v>134</v>
      </c>
      <c r="C177" s="32">
        <f t="shared" si="14"/>
        <v>-0.12</v>
      </c>
      <c r="D177" s="25"/>
      <c r="E177" s="24">
        <v>-0.12</v>
      </c>
      <c r="F177" s="24"/>
      <c r="G177" s="24"/>
      <c r="H177" s="59"/>
      <c r="I177" s="24">
        <f t="shared" si="18"/>
        <v>-0.12</v>
      </c>
      <c r="J177" s="24"/>
      <c r="K177" s="24"/>
      <c r="L177" s="24"/>
      <c r="M177" s="24"/>
      <c r="N177" s="25"/>
      <c r="O177" s="25">
        <f t="shared" si="19"/>
        <v>0</v>
      </c>
      <c r="P177" s="214">
        <f t="shared" si="15"/>
        <v>0</v>
      </c>
      <c r="Q177" s="123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</row>
    <row r="178" spans="1:601" x14ac:dyDescent="0.35">
      <c r="A178" s="50">
        <v>4600</v>
      </c>
      <c r="B178" s="51" t="s">
        <v>66</v>
      </c>
      <c r="C178" s="32">
        <f t="shared" si="14"/>
        <v>-689.75</v>
      </c>
      <c r="D178" s="25"/>
      <c r="E178" s="24">
        <v>-689.75</v>
      </c>
      <c r="F178" s="24"/>
      <c r="G178" s="24"/>
      <c r="H178" s="59"/>
      <c r="I178" s="24">
        <f t="shared" si="18"/>
        <v>-689.75</v>
      </c>
      <c r="J178" s="24"/>
      <c r="K178" s="24"/>
      <c r="L178" s="24"/>
      <c r="M178" s="24"/>
      <c r="N178" s="25"/>
      <c r="O178" s="25">
        <f t="shared" si="19"/>
        <v>0</v>
      </c>
      <c r="P178" s="214">
        <f t="shared" si="15"/>
        <v>0</v>
      </c>
      <c r="Q178" s="123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</row>
    <row r="179" spans="1:601" x14ac:dyDescent="0.35">
      <c r="A179" s="50">
        <v>4601</v>
      </c>
      <c r="B179" s="51" t="s">
        <v>67</v>
      </c>
      <c r="C179" s="32">
        <f t="shared" si="14"/>
        <v>-774.5</v>
      </c>
      <c r="D179" s="25"/>
      <c r="E179" s="24">
        <v>-774.5</v>
      </c>
      <c r="F179" s="24"/>
      <c r="G179" s="24"/>
      <c r="H179" s="59"/>
      <c r="I179" s="24">
        <f t="shared" si="18"/>
        <v>-774.5</v>
      </c>
      <c r="J179" s="24"/>
      <c r="K179" s="24"/>
      <c r="L179" s="24"/>
      <c r="M179" s="24"/>
      <c r="N179" s="25"/>
      <c r="O179" s="25">
        <f t="shared" si="19"/>
        <v>0</v>
      </c>
      <c r="P179" s="214">
        <f t="shared" si="15"/>
        <v>0</v>
      </c>
      <c r="Q179" s="123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</row>
    <row r="180" spans="1:601" hidden="1" x14ac:dyDescent="0.35">
      <c r="A180" s="50">
        <v>4602</v>
      </c>
      <c r="B180" s="51" t="s">
        <v>68</v>
      </c>
      <c r="C180" s="32">
        <f t="shared" si="14"/>
        <v>0</v>
      </c>
      <c r="D180" s="25"/>
      <c r="E180" s="24"/>
      <c r="F180" s="24"/>
      <c r="G180" s="24"/>
      <c r="H180" s="59"/>
      <c r="I180" s="24">
        <f t="shared" si="18"/>
        <v>0</v>
      </c>
      <c r="J180" s="24"/>
      <c r="K180" s="24"/>
      <c r="L180" s="24"/>
      <c r="M180" s="24"/>
      <c r="N180" s="25"/>
      <c r="O180" s="25">
        <f t="shared" si="19"/>
        <v>0</v>
      </c>
      <c r="P180" s="214">
        <f t="shared" si="15"/>
        <v>0</v>
      </c>
      <c r="Q180" s="123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</row>
    <row r="181" spans="1:601" hidden="1" x14ac:dyDescent="0.35">
      <c r="A181" s="50">
        <v>4603</v>
      </c>
      <c r="B181" s="51" t="s">
        <v>91</v>
      </c>
      <c r="C181" s="177">
        <f t="shared" si="14"/>
        <v>0</v>
      </c>
      <c r="D181" s="25"/>
      <c r="E181" s="24"/>
      <c r="F181" s="24"/>
      <c r="G181" s="24"/>
      <c r="H181" s="59"/>
      <c r="I181" s="24">
        <f t="shared" si="18"/>
        <v>0</v>
      </c>
      <c r="J181" s="24"/>
      <c r="K181" s="24"/>
      <c r="L181" s="24"/>
      <c r="M181" s="24"/>
      <c r="N181" s="25"/>
      <c r="O181" s="25">
        <f t="shared" si="19"/>
        <v>0</v>
      </c>
      <c r="P181" s="214">
        <f t="shared" si="15"/>
        <v>0</v>
      </c>
      <c r="Q181" s="123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</row>
    <row r="182" spans="1:601" x14ac:dyDescent="0.35">
      <c r="A182" s="50">
        <v>4700</v>
      </c>
      <c r="B182" s="51" t="s">
        <v>308</v>
      </c>
      <c r="C182" s="32">
        <f t="shared" si="14"/>
        <v>-738.73</v>
      </c>
      <c r="D182" s="25"/>
      <c r="E182" s="24">
        <v>-738.73</v>
      </c>
      <c r="F182" s="24"/>
      <c r="G182" s="24"/>
      <c r="H182" s="59"/>
      <c r="I182" s="24">
        <f t="shared" si="18"/>
        <v>-738.73</v>
      </c>
      <c r="J182" s="24"/>
      <c r="K182" s="24"/>
      <c r="L182" s="24"/>
      <c r="M182" s="24"/>
      <c r="N182" s="25"/>
      <c r="O182" s="25">
        <f t="shared" si="19"/>
        <v>0</v>
      </c>
      <c r="P182" s="214">
        <f t="shared" si="15"/>
        <v>0</v>
      </c>
      <c r="Q182" s="123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</row>
    <row r="183" spans="1:601" x14ac:dyDescent="0.35">
      <c r="A183" s="50">
        <v>4701</v>
      </c>
      <c r="B183" s="51" t="s">
        <v>309</v>
      </c>
      <c r="C183" s="32">
        <f t="shared" si="14"/>
        <v>0</v>
      </c>
      <c r="D183" s="25"/>
      <c r="E183" s="24"/>
      <c r="F183" s="24"/>
      <c r="G183" s="24"/>
      <c r="H183" s="59"/>
      <c r="I183" s="24">
        <f t="shared" si="18"/>
        <v>0</v>
      </c>
      <c r="J183" s="24"/>
      <c r="K183" s="24"/>
      <c r="L183" s="24"/>
      <c r="M183" s="24"/>
      <c r="N183" s="25"/>
      <c r="O183" s="25">
        <f t="shared" si="19"/>
        <v>0</v>
      </c>
      <c r="P183" s="214">
        <f t="shared" si="15"/>
        <v>0</v>
      </c>
      <c r="Q183" s="123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</row>
    <row r="184" spans="1:601" x14ac:dyDescent="0.35">
      <c r="A184" s="50">
        <v>4900</v>
      </c>
      <c r="B184" s="51" t="s">
        <v>151</v>
      </c>
      <c r="C184" s="32">
        <f t="shared" si="14"/>
        <v>826.48</v>
      </c>
      <c r="D184" s="25"/>
      <c r="E184" s="24">
        <v>826.48</v>
      </c>
      <c r="F184" s="24"/>
      <c r="G184" s="24"/>
      <c r="H184" s="59"/>
      <c r="I184" s="24"/>
      <c r="J184" s="24"/>
      <c r="K184" s="24">
        <f>+C184</f>
        <v>826.48</v>
      </c>
      <c r="L184" s="24"/>
      <c r="M184" s="24"/>
      <c r="N184" s="25"/>
      <c r="O184" s="25">
        <f t="shared" si="19"/>
        <v>0</v>
      </c>
      <c r="P184" s="214">
        <f t="shared" si="15"/>
        <v>0</v>
      </c>
      <c r="Q184" s="123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</row>
    <row r="185" spans="1:601" x14ac:dyDescent="0.35">
      <c r="A185" s="50">
        <v>5000</v>
      </c>
      <c r="B185" s="51" t="s">
        <v>182</v>
      </c>
      <c r="C185" s="32">
        <f t="shared" si="14"/>
        <v>4921.9399999999996</v>
      </c>
      <c r="D185" s="25"/>
      <c r="E185" s="24">
        <v>4921.9399999999996</v>
      </c>
      <c r="F185" s="24"/>
      <c r="G185" s="24"/>
      <c r="H185" s="59"/>
      <c r="I185" s="24">
        <f t="shared" ref="I185:I216" si="20">+C185</f>
        <v>4921.9399999999996</v>
      </c>
      <c r="J185" s="24"/>
      <c r="K185" s="24"/>
      <c r="L185" s="24"/>
      <c r="M185" s="24"/>
      <c r="N185" s="25"/>
      <c r="O185" s="25">
        <f t="shared" si="19"/>
        <v>0</v>
      </c>
      <c r="P185" s="214">
        <f t="shared" si="15"/>
        <v>0</v>
      </c>
      <c r="Q185" s="123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</row>
    <row r="186" spans="1:601" x14ac:dyDescent="0.35">
      <c r="A186" s="50">
        <v>5001</v>
      </c>
      <c r="B186" s="51" t="s">
        <v>183</v>
      </c>
      <c r="C186" s="32">
        <f t="shared" si="14"/>
        <v>1170.3599999999999</v>
      </c>
      <c r="D186" s="25"/>
      <c r="E186" s="24">
        <v>1170.3599999999999</v>
      </c>
      <c r="F186" s="24"/>
      <c r="G186" s="24"/>
      <c r="H186" s="59"/>
      <c r="I186" s="24">
        <f t="shared" si="20"/>
        <v>1170.3599999999999</v>
      </c>
      <c r="J186" s="24"/>
      <c r="K186" s="24"/>
      <c r="L186" s="24"/>
      <c r="M186" s="24"/>
      <c r="N186" s="25"/>
      <c r="O186" s="25">
        <f t="shared" si="19"/>
        <v>0</v>
      </c>
      <c r="P186" s="214">
        <f t="shared" si="15"/>
        <v>0</v>
      </c>
      <c r="Q186" s="123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</row>
    <row r="187" spans="1:601" x14ac:dyDescent="0.35">
      <c r="A187" s="50">
        <v>5002</v>
      </c>
      <c r="B187" s="51" t="s">
        <v>428</v>
      </c>
      <c r="C187" s="32">
        <f t="shared" si="14"/>
        <v>456.44</v>
      </c>
      <c r="D187" s="25"/>
      <c r="E187" s="24">
        <v>456.44</v>
      </c>
      <c r="F187" s="24"/>
      <c r="G187" s="24"/>
      <c r="H187" s="59"/>
      <c r="I187" s="24">
        <f t="shared" si="20"/>
        <v>456.44</v>
      </c>
      <c r="J187" s="24"/>
      <c r="K187" s="24"/>
      <c r="L187" s="24"/>
      <c r="M187" s="24"/>
      <c r="N187" s="25"/>
      <c r="O187" s="25">
        <f t="shared" si="19"/>
        <v>0</v>
      </c>
      <c r="P187" s="214">
        <f t="shared" si="15"/>
        <v>0</v>
      </c>
      <c r="Q187" s="123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</row>
    <row r="188" spans="1:601" hidden="1" x14ac:dyDescent="0.35">
      <c r="A188" s="50">
        <v>5005</v>
      </c>
      <c r="B188" s="51" t="s">
        <v>310</v>
      </c>
      <c r="C188" s="32">
        <f t="shared" si="14"/>
        <v>0</v>
      </c>
      <c r="D188" s="25"/>
      <c r="E188" s="24"/>
      <c r="F188" s="24"/>
      <c r="G188" s="24"/>
      <c r="H188" s="59"/>
      <c r="I188" s="24">
        <f t="shared" si="20"/>
        <v>0</v>
      </c>
      <c r="J188" s="24"/>
      <c r="K188" s="24"/>
      <c r="L188" s="24"/>
      <c r="M188" s="24"/>
      <c r="N188" s="25"/>
      <c r="O188" s="25">
        <f t="shared" si="19"/>
        <v>0</v>
      </c>
      <c r="P188" s="214">
        <f t="shared" si="15"/>
        <v>0</v>
      </c>
      <c r="Q188" s="123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</row>
    <row r="189" spans="1:601" hidden="1" x14ac:dyDescent="0.35">
      <c r="A189" s="50">
        <v>5006</v>
      </c>
      <c r="B189" s="51" t="s">
        <v>311</v>
      </c>
      <c r="C189" s="32">
        <f t="shared" si="14"/>
        <v>0</v>
      </c>
      <c r="D189" s="25"/>
      <c r="E189" s="24"/>
      <c r="F189" s="24"/>
      <c r="G189" s="24"/>
      <c r="H189" s="59"/>
      <c r="I189" s="24">
        <f t="shared" si="20"/>
        <v>0</v>
      </c>
      <c r="J189" s="24"/>
      <c r="K189" s="24"/>
      <c r="L189" s="24"/>
      <c r="M189" s="24"/>
      <c r="N189" s="25"/>
      <c r="O189" s="25">
        <f t="shared" si="19"/>
        <v>0</v>
      </c>
      <c r="P189" s="214">
        <f t="shared" si="15"/>
        <v>0</v>
      </c>
      <c r="Q189" s="123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</row>
    <row r="190" spans="1:601" hidden="1" x14ac:dyDescent="0.35">
      <c r="A190" s="50">
        <v>5007</v>
      </c>
      <c r="B190" s="51" t="s">
        <v>429</v>
      </c>
      <c r="C190" s="177">
        <f t="shared" si="14"/>
        <v>0</v>
      </c>
      <c r="D190" s="25"/>
      <c r="E190" s="24"/>
      <c r="F190" s="24"/>
      <c r="G190" s="24"/>
      <c r="H190" s="59"/>
      <c r="I190" s="24">
        <f t="shared" si="20"/>
        <v>0</v>
      </c>
      <c r="J190" s="24"/>
      <c r="K190" s="24"/>
      <c r="L190" s="24"/>
      <c r="M190" s="24"/>
      <c r="N190" s="25"/>
      <c r="O190" s="25">
        <f t="shared" si="19"/>
        <v>0</v>
      </c>
      <c r="P190" s="214">
        <f t="shared" si="15"/>
        <v>0</v>
      </c>
      <c r="Q190" s="123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</row>
    <row r="191" spans="1:601" x14ac:dyDescent="0.35">
      <c r="A191" s="50">
        <v>5008</v>
      </c>
      <c r="B191" s="51" t="s">
        <v>165</v>
      </c>
      <c r="C191" s="32">
        <f t="shared" si="14"/>
        <v>147.65</v>
      </c>
      <c r="D191" s="25"/>
      <c r="E191" s="24">
        <v>147.65</v>
      </c>
      <c r="F191" s="24"/>
      <c r="G191" s="24"/>
      <c r="H191" s="59"/>
      <c r="I191" s="24">
        <f t="shared" si="20"/>
        <v>147.65</v>
      </c>
      <c r="J191" s="24"/>
      <c r="K191" s="24"/>
      <c r="L191" s="24"/>
      <c r="M191" s="24"/>
      <c r="N191" s="25"/>
      <c r="O191" s="25">
        <f t="shared" si="19"/>
        <v>0</v>
      </c>
      <c r="P191" s="214">
        <f t="shared" si="15"/>
        <v>0</v>
      </c>
      <c r="Q191" s="123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</row>
    <row r="192" spans="1:601" hidden="1" x14ac:dyDescent="0.35">
      <c r="A192" s="50">
        <v>5009</v>
      </c>
      <c r="B192" s="51" t="s">
        <v>419</v>
      </c>
      <c r="C192" s="177">
        <f t="shared" si="14"/>
        <v>0</v>
      </c>
      <c r="D192" s="25"/>
      <c r="E192" s="24"/>
      <c r="F192" s="24"/>
      <c r="G192" s="24"/>
      <c r="H192" s="59"/>
      <c r="I192" s="24">
        <f t="shared" si="20"/>
        <v>0</v>
      </c>
      <c r="J192" s="24"/>
      <c r="K192" s="24"/>
      <c r="L192" s="24"/>
      <c r="M192" s="24"/>
      <c r="N192" s="25"/>
      <c r="O192" s="25">
        <f t="shared" si="19"/>
        <v>0</v>
      </c>
      <c r="P192" s="214">
        <f t="shared" si="15"/>
        <v>0</v>
      </c>
      <c r="Q192" s="123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</row>
    <row r="193" spans="1:601" x14ac:dyDescent="0.35">
      <c r="A193" s="50">
        <v>5010</v>
      </c>
      <c r="B193" s="51" t="s">
        <v>312</v>
      </c>
      <c r="C193" s="32">
        <f t="shared" si="14"/>
        <v>315.8</v>
      </c>
      <c r="D193" s="25"/>
      <c r="E193" s="24">
        <v>315.8</v>
      </c>
      <c r="F193" s="24"/>
      <c r="G193" s="24"/>
      <c r="H193" s="59"/>
      <c r="I193" s="24">
        <f t="shared" si="20"/>
        <v>315.8</v>
      </c>
      <c r="J193" s="24"/>
      <c r="K193" s="24"/>
      <c r="L193" s="24"/>
      <c r="M193" s="24"/>
      <c r="N193" s="25"/>
      <c r="O193" s="25">
        <f t="shared" si="19"/>
        <v>0</v>
      </c>
      <c r="P193" s="214">
        <f t="shared" si="15"/>
        <v>0</v>
      </c>
      <c r="Q193" s="123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N193" s="3"/>
      <c r="SO193" s="3"/>
      <c r="SP193" s="3"/>
      <c r="SQ193" s="3"/>
      <c r="SR193" s="3"/>
      <c r="SS193" s="3"/>
      <c r="ST193" s="3"/>
      <c r="SU193" s="3"/>
      <c r="SV193" s="3"/>
      <c r="SW193" s="3"/>
      <c r="SX193" s="3"/>
      <c r="SY193" s="3"/>
      <c r="SZ193" s="3"/>
      <c r="TA193" s="3"/>
      <c r="TB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  <c r="VW193" s="3"/>
      <c r="VX193" s="3"/>
      <c r="VY193" s="3"/>
      <c r="VZ193" s="3"/>
      <c r="WA193" s="3"/>
      <c r="WB193" s="3"/>
      <c r="WC193" s="3"/>
    </row>
    <row r="194" spans="1:601" x14ac:dyDescent="0.35">
      <c r="A194" s="50">
        <v>5011</v>
      </c>
      <c r="B194" s="51" t="s">
        <v>313</v>
      </c>
      <c r="C194" s="32">
        <f t="shared" si="14"/>
        <v>24.04</v>
      </c>
      <c r="D194" s="25"/>
      <c r="E194" s="24">
        <v>24.04</v>
      </c>
      <c r="F194" s="24"/>
      <c r="G194" s="24"/>
      <c r="H194" s="59"/>
      <c r="I194" s="24">
        <f t="shared" si="20"/>
        <v>24.04</v>
      </c>
      <c r="J194" s="24"/>
      <c r="K194" s="24"/>
      <c r="L194" s="24"/>
      <c r="M194" s="24"/>
      <c r="N194" s="25"/>
      <c r="O194" s="25">
        <f t="shared" si="19"/>
        <v>0</v>
      </c>
      <c r="P194" s="214">
        <f t="shared" si="15"/>
        <v>0</v>
      </c>
      <c r="Q194" s="123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  <c r="VW194" s="3"/>
      <c r="VX194" s="3"/>
      <c r="VY194" s="3"/>
      <c r="VZ194" s="3"/>
      <c r="WA194" s="3"/>
      <c r="WB194" s="3"/>
      <c r="WC194" s="3"/>
    </row>
    <row r="195" spans="1:601" hidden="1" x14ac:dyDescent="0.35">
      <c r="A195" s="50">
        <v>5012</v>
      </c>
      <c r="B195" s="51" t="s">
        <v>444</v>
      </c>
      <c r="C195" s="177">
        <f t="shared" si="14"/>
        <v>0</v>
      </c>
      <c r="D195" s="25"/>
      <c r="E195" s="24"/>
      <c r="F195" s="24"/>
      <c r="G195" s="24"/>
      <c r="H195" s="59"/>
      <c r="I195" s="24">
        <f t="shared" si="20"/>
        <v>0</v>
      </c>
      <c r="J195" s="24"/>
      <c r="K195" s="24"/>
      <c r="L195" s="24"/>
      <c r="M195" s="24"/>
      <c r="N195" s="25"/>
      <c r="O195" s="25">
        <f t="shared" si="19"/>
        <v>0</v>
      </c>
      <c r="P195" s="214">
        <f t="shared" si="15"/>
        <v>0</v>
      </c>
      <c r="Q195" s="123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N195" s="3"/>
      <c r="SO195" s="3"/>
      <c r="SP195" s="3"/>
      <c r="SQ195" s="3"/>
      <c r="SR195" s="3"/>
      <c r="SS195" s="3"/>
      <c r="ST195" s="3"/>
      <c r="SU195" s="3"/>
      <c r="SV195" s="3"/>
      <c r="SW195" s="3"/>
      <c r="SX195" s="3"/>
      <c r="SY195" s="3"/>
      <c r="SZ195" s="3"/>
      <c r="TA195" s="3"/>
      <c r="TB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  <c r="VW195" s="3"/>
      <c r="VX195" s="3"/>
      <c r="VY195" s="3"/>
      <c r="VZ195" s="3"/>
      <c r="WA195" s="3"/>
      <c r="WB195" s="3"/>
      <c r="WC195" s="3"/>
    </row>
    <row r="196" spans="1:601" hidden="1" x14ac:dyDescent="0.35">
      <c r="A196" s="50">
        <v>5015</v>
      </c>
      <c r="B196" s="51" t="s">
        <v>59</v>
      </c>
      <c r="C196" s="177">
        <f t="shared" ref="C196:C259" si="21">SUM(E196:G196)</f>
        <v>0</v>
      </c>
      <c r="D196" s="25"/>
      <c r="E196" s="24"/>
      <c r="F196" s="24"/>
      <c r="G196" s="24"/>
      <c r="H196" s="59"/>
      <c r="I196" s="24">
        <f t="shared" si="20"/>
        <v>0</v>
      </c>
      <c r="J196" s="24"/>
      <c r="K196" s="24"/>
      <c r="L196" s="24"/>
      <c r="M196" s="24"/>
      <c r="N196" s="25"/>
      <c r="O196" s="25">
        <f t="shared" si="19"/>
        <v>0</v>
      </c>
      <c r="P196" s="214">
        <f t="shared" ref="P196:P259" si="22">+E196-C196</f>
        <v>0</v>
      </c>
      <c r="Q196" s="123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  <c r="VW196" s="3"/>
      <c r="VX196" s="3"/>
      <c r="VY196" s="3"/>
      <c r="VZ196" s="3"/>
      <c r="WA196" s="3"/>
      <c r="WB196" s="3"/>
      <c r="WC196" s="3"/>
    </row>
    <row r="197" spans="1:601" hidden="1" x14ac:dyDescent="0.35">
      <c r="A197" s="50">
        <v>5016</v>
      </c>
      <c r="B197" s="51" t="s">
        <v>314</v>
      </c>
      <c r="C197" s="32">
        <f t="shared" si="21"/>
        <v>0</v>
      </c>
      <c r="D197" s="25"/>
      <c r="E197" s="24"/>
      <c r="F197" s="24"/>
      <c r="G197" s="24"/>
      <c r="H197" s="59"/>
      <c r="I197" s="24">
        <f t="shared" si="20"/>
        <v>0</v>
      </c>
      <c r="J197" s="24"/>
      <c r="K197" s="24"/>
      <c r="L197" s="24"/>
      <c r="M197" s="24"/>
      <c r="N197" s="25"/>
      <c r="O197" s="25">
        <f t="shared" si="19"/>
        <v>0</v>
      </c>
      <c r="P197" s="214">
        <f t="shared" si="22"/>
        <v>0</v>
      </c>
      <c r="Q197" s="123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3"/>
      <c r="OS197" s="3"/>
      <c r="OT197" s="3"/>
      <c r="OU197" s="3"/>
      <c r="OV197" s="3"/>
      <c r="OW197" s="3"/>
      <c r="OX197" s="3"/>
      <c r="OY197" s="3"/>
      <c r="OZ197" s="3"/>
      <c r="PA197" s="3"/>
      <c r="PB197" s="3"/>
      <c r="PC197" s="3"/>
      <c r="PD197" s="3"/>
      <c r="PE197" s="3"/>
      <c r="PF197" s="3"/>
      <c r="PG197" s="3"/>
      <c r="PH197" s="3"/>
      <c r="PI197" s="3"/>
      <c r="PJ197" s="3"/>
      <c r="PK197" s="3"/>
      <c r="PL197" s="3"/>
      <c r="PM197" s="3"/>
      <c r="PN197" s="3"/>
      <c r="PO197" s="3"/>
      <c r="PP197" s="3"/>
      <c r="PQ197" s="3"/>
      <c r="PR197" s="3"/>
      <c r="PS197" s="3"/>
      <c r="PT197" s="3"/>
      <c r="PU197" s="3"/>
      <c r="PV197" s="3"/>
      <c r="PW197" s="3"/>
      <c r="PX197" s="3"/>
      <c r="PY197" s="3"/>
      <c r="PZ197" s="3"/>
      <c r="QA197" s="3"/>
      <c r="QB197" s="3"/>
      <c r="QC197" s="3"/>
      <c r="QD197" s="3"/>
      <c r="QE197" s="3"/>
      <c r="QF197" s="3"/>
      <c r="QG197" s="3"/>
      <c r="QH197" s="3"/>
      <c r="QI197" s="3"/>
      <c r="QJ197" s="3"/>
      <c r="QK197" s="3"/>
      <c r="QL197" s="3"/>
      <c r="QM197" s="3"/>
      <c r="QN197" s="3"/>
      <c r="QO197" s="3"/>
      <c r="QP197" s="3"/>
      <c r="QQ197" s="3"/>
      <c r="QR197" s="3"/>
      <c r="QS197" s="3"/>
      <c r="QT197" s="3"/>
      <c r="QU197" s="3"/>
      <c r="QV197" s="3"/>
      <c r="QW197" s="3"/>
      <c r="QX197" s="3"/>
      <c r="QY197" s="3"/>
      <c r="QZ197" s="3"/>
      <c r="RA197" s="3"/>
      <c r="RB197" s="3"/>
      <c r="RC197" s="3"/>
      <c r="RD197" s="3"/>
      <c r="RE197" s="3"/>
      <c r="RF197" s="3"/>
      <c r="RG197" s="3"/>
      <c r="RH197" s="3"/>
      <c r="RI197" s="3"/>
      <c r="RJ197" s="3"/>
      <c r="RK197" s="3"/>
      <c r="RL197" s="3"/>
      <c r="RM197" s="3"/>
      <c r="RN197" s="3"/>
      <c r="RO197" s="3"/>
      <c r="RP197" s="3"/>
      <c r="RQ197" s="3"/>
      <c r="RR197" s="3"/>
      <c r="RS197" s="3"/>
      <c r="RT197" s="3"/>
      <c r="RU197" s="3"/>
      <c r="RV197" s="3"/>
      <c r="RW197" s="3"/>
      <c r="RX197" s="3"/>
      <c r="RY197" s="3"/>
      <c r="RZ197" s="3"/>
      <c r="SA197" s="3"/>
      <c r="SB197" s="3"/>
      <c r="SC197" s="3"/>
      <c r="SD197" s="3"/>
      <c r="SE197" s="3"/>
      <c r="SF197" s="3"/>
      <c r="SG197" s="3"/>
      <c r="SH197" s="3"/>
      <c r="SI197" s="3"/>
      <c r="SJ197" s="3"/>
      <c r="SK197" s="3"/>
      <c r="SL197" s="3"/>
      <c r="SM197" s="3"/>
      <c r="SN197" s="3"/>
      <c r="SO197" s="3"/>
      <c r="SP197" s="3"/>
      <c r="SQ197" s="3"/>
      <c r="SR197" s="3"/>
      <c r="SS197" s="3"/>
      <c r="ST197" s="3"/>
      <c r="SU197" s="3"/>
      <c r="SV197" s="3"/>
      <c r="SW197" s="3"/>
      <c r="SX197" s="3"/>
      <c r="SY197" s="3"/>
      <c r="SZ197" s="3"/>
      <c r="TA197" s="3"/>
      <c r="TB197" s="3"/>
      <c r="TC197" s="3"/>
      <c r="TD197" s="3"/>
      <c r="TE197" s="3"/>
      <c r="TF197" s="3"/>
      <c r="TG197" s="3"/>
      <c r="TH197" s="3"/>
      <c r="TI197" s="3"/>
      <c r="TJ197" s="3"/>
      <c r="TK197" s="3"/>
      <c r="TL197" s="3"/>
      <c r="TM197" s="3"/>
      <c r="TN197" s="3"/>
      <c r="TO197" s="3"/>
      <c r="TP197" s="3"/>
      <c r="TQ197" s="3"/>
      <c r="TR197" s="3"/>
      <c r="TS197" s="3"/>
      <c r="TT197" s="3"/>
      <c r="TU197" s="3"/>
      <c r="TV197" s="3"/>
      <c r="TW197" s="3"/>
      <c r="TX197" s="3"/>
      <c r="TY197" s="3"/>
      <c r="TZ197" s="3"/>
      <c r="UA197" s="3"/>
      <c r="UB197" s="3"/>
      <c r="UC197" s="3"/>
      <c r="UD197" s="3"/>
      <c r="UE197" s="3"/>
      <c r="UF197" s="3"/>
      <c r="UG197" s="3"/>
      <c r="UH197" s="3"/>
      <c r="UI197" s="3"/>
      <c r="UJ197" s="3"/>
      <c r="UK197" s="3"/>
      <c r="UL197" s="3"/>
      <c r="UM197" s="3"/>
      <c r="UN197" s="3"/>
      <c r="UO197" s="3"/>
      <c r="UP197" s="3"/>
      <c r="UQ197" s="3"/>
      <c r="UR197" s="3"/>
      <c r="US197" s="3"/>
      <c r="UT197" s="3"/>
      <c r="UU197" s="3"/>
      <c r="UV197" s="3"/>
      <c r="UW197" s="3"/>
      <c r="UX197" s="3"/>
      <c r="UY197" s="3"/>
      <c r="UZ197" s="3"/>
      <c r="VA197" s="3"/>
      <c r="VB197" s="3"/>
      <c r="VC197" s="3"/>
      <c r="VD197" s="3"/>
      <c r="VE197" s="3"/>
      <c r="VF197" s="3"/>
      <c r="VG197" s="3"/>
      <c r="VH197" s="3"/>
      <c r="VI197" s="3"/>
      <c r="VJ197" s="3"/>
      <c r="VK197" s="3"/>
      <c r="VL197" s="3"/>
      <c r="VM197" s="3"/>
      <c r="VN197" s="3"/>
      <c r="VO197" s="3"/>
      <c r="VP197" s="3"/>
      <c r="VQ197" s="3"/>
      <c r="VR197" s="3"/>
      <c r="VS197" s="3"/>
      <c r="VT197" s="3"/>
      <c r="VU197" s="3"/>
      <c r="VV197" s="3"/>
      <c r="VW197" s="3"/>
      <c r="VX197" s="3"/>
      <c r="VY197" s="3"/>
      <c r="VZ197" s="3"/>
      <c r="WA197" s="3"/>
      <c r="WB197" s="3"/>
      <c r="WC197" s="3"/>
    </row>
    <row r="198" spans="1:601" hidden="1" x14ac:dyDescent="0.35">
      <c r="A198" s="50">
        <v>5017</v>
      </c>
      <c r="B198" s="51" t="s">
        <v>176</v>
      </c>
      <c r="C198" s="32">
        <f t="shared" si="21"/>
        <v>0</v>
      </c>
      <c r="D198" s="25"/>
      <c r="E198" s="24"/>
      <c r="F198" s="24"/>
      <c r="G198" s="24"/>
      <c r="H198" s="59"/>
      <c r="I198" s="24">
        <f t="shared" si="20"/>
        <v>0</v>
      </c>
      <c r="J198" s="24"/>
      <c r="K198" s="24"/>
      <c r="L198" s="24"/>
      <c r="M198" s="24"/>
      <c r="N198" s="25"/>
      <c r="O198" s="25">
        <f t="shared" ref="O198:O229" si="23">C198-SUM(I198:M198)</f>
        <v>0</v>
      </c>
      <c r="P198" s="214">
        <f t="shared" si="22"/>
        <v>0</v>
      </c>
      <c r="Q198" s="123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3"/>
      <c r="NJ198" s="3"/>
      <c r="NK198" s="3"/>
      <c r="NL198" s="3"/>
      <c r="NM198" s="3"/>
      <c r="NN198" s="3"/>
      <c r="NO198" s="3"/>
      <c r="NP198" s="3"/>
      <c r="NQ198" s="3"/>
      <c r="NR198" s="3"/>
      <c r="NS198" s="3"/>
      <c r="NT198" s="3"/>
      <c r="NU198" s="3"/>
      <c r="NV198" s="3"/>
      <c r="NW198" s="3"/>
      <c r="NX198" s="3"/>
      <c r="NY198" s="3"/>
      <c r="NZ198" s="3"/>
      <c r="OA198" s="3"/>
      <c r="OB198" s="3"/>
      <c r="OC198" s="3"/>
      <c r="OD198" s="3"/>
      <c r="OE198" s="3"/>
      <c r="OF198" s="3"/>
      <c r="OG198" s="3"/>
      <c r="OH198" s="3"/>
      <c r="OI198" s="3"/>
      <c r="OJ198" s="3"/>
      <c r="OK198" s="3"/>
      <c r="OL198" s="3"/>
      <c r="OM198" s="3"/>
      <c r="ON198" s="3"/>
      <c r="OO198" s="3"/>
      <c r="OP198" s="3"/>
      <c r="OQ198" s="3"/>
      <c r="OR198" s="3"/>
      <c r="OS198" s="3"/>
      <c r="OT198" s="3"/>
      <c r="OU198" s="3"/>
      <c r="OV198" s="3"/>
      <c r="OW198" s="3"/>
      <c r="OX198" s="3"/>
      <c r="OY198" s="3"/>
      <c r="OZ198" s="3"/>
      <c r="PA198" s="3"/>
      <c r="PB198" s="3"/>
      <c r="PC198" s="3"/>
      <c r="PD198" s="3"/>
      <c r="PE198" s="3"/>
      <c r="PF198" s="3"/>
      <c r="PG198" s="3"/>
      <c r="PH198" s="3"/>
      <c r="PI198" s="3"/>
      <c r="PJ198" s="3"/>
      <c r="PK198" s="3"/>
      <c r="PL198" s="3"/>
      <c r="PM198" s="3"/>
      <c r="PN198" s="3"/>
      <c r="PO198" s="3"/>
      <c r="PP198" s="3"/>
      <c r="PQ198" s="3"/>
      <c r="PR198" s="3"/>
      <c r="PS198" s="3"/>
      <c r="PT198" s="3"/>
      <c r="PU198" s="3"/>
      <c r="PV198" s="3"/>
      <c r="PW198" s="3"/>
      <c r="PX198" s="3"/>
      <c r="PY198" s="3"/>
      <c r="PZ198" s="3"/>
      <c r="QA198" s="3"/>
      <c r="QB198" s="3"/>
      <c r="QC198" s="3"/>
      <c r="QD198" s="3"/>
      <c r="QE198" s="3"/>
      <c r="QF198" s="3"/>
      <c r="QG198" s="3"/>
      <c r="QH198" s="3"/>
      <c r="QI198" s="3"/>
      <c r="QJ198" s="3"/>
      <c r="QK198" s="3"/>
      <c r="QL198" s="3"/>
      <c r="QM198" s="3"/>
      <c r="QN198" s="3"/>
      <c r="QO198" s="3"/>
      <c r="QP198" s="3"/>
      <c r="QQ198" s="3"/>
      <c r="QR198" s="3"/>
      <c r="QS198" s="3"/>
      <c r="QT198" s="3"/>
      <c r="QU198" s="3"/>
      <c r="QV198" s="3"/>
      <c r="QW198" s="3"/>
      <c r="QX198" s="3"/>
      <c r="QY198" s="3"/>
      <c r="QZ198" s="3"/>
      <c r="RA198" s="3"/>
      <c r="RB198" s="3"/>
      <c r="RC198" s="3"/>
      <c r="RD198" s="3"/>
      <c r="RE198" s="3"/>
      <c r="RF198" s="3"/>
      <c r="RG198" s="3"/>
      <c r="RH198" s="3"/>
      <c r="RI198" s="3"/>
      <c r="RJ198" s="3"/>
      <c r="RK198" s="3"/>
      <c r="RL198" s="3"/>
      <c r="RM198" s="3"/>
      <c r="RN198" s="3"/>
      <c r="RO198" s="3"/>
      <c r="RP198" s="3"/>
      <c r="RQ198" s="3"/>
      <c r="RR198" s="3"/>
      <c r="RS198" s="3"/>
      <c r="RT198" s="3"/>
      <c r="RU198" s="3"/>
      <c r="RV198" s="3"/>
      <c r="RW198" s="3"/>
      <c r="RX198" s="3"/>
      <c r="RY198" s="3"/>
      <c r="RZ198" s="3"/>
      <c r="SA198" s="3"/>
      <c r="SB198" s="3"/>
      <c r="SC198" s="3"/>
      <c r="SD198" s="3"/>
      <c r="SE198" s="3"/>
      <c r="SF198" s="3"/>
      <c r="SG198" s="3"/>
      <c r="SH198" s="3"/>
      <c r="SI198" s="3"/>
      <c r="SJ198" s="3"/>
      <c r="SK198" s="3"/>
      <c r="SL198" s="3"/>
      <c r="SM198" s="3"/>
      <c r="SN198" s="3"/>
      <c r="SO198" s="3"/>
      <c r="SP198" s="3"/>
      <c r="SQ198" s="3"/>
      <c r="SR198" s="3"/>
      <c r="SS198" s="3"/>
      <c r="ST198" s="3"/>
      <c r="SU198" s="3"/>
      <c r="SV198" s="3"/>
      <c r="SW198" s="3"/>
      <c r="SX198" s="3"/>
      <c r="SY198" s="3"/>
      <c r="SZ198" s="3"/>
      <c r="TA198" s="3"/>
      <c r="TB198" s="3"/>
      <c r="TC198" s="3"/>
      <c r="TD198" s="3"/>
      <c r="TE198" s="3"/>
      <c r="TF198" s="3"/>
      <c r="TG198" s="3"/>
      <c r="TH198" s="3"/>
      <c r="TI198" s="3"/>
      <c r="TJ198" s="3"/>
      <c r="TK198" s="3"/>
      <c r="TL198" s="3"/>
      <c r="TM198" s="3"/>
      <c r="TN198" s="3"/>
      <c r="TO198" s="3"/>
      <c r="TP198" s="3"/>
      <c r="TQ198" s="3"/>
      <c r="TR198" s="3"/>
      <c r="TS198" s="3"/>
      <c r="TT198" s="3"/>
      <c r="TU198" s="3"/>
      <c r="TV198" s="3"/>
      <c r="TW198" s="3"/>
      <c r="TX198" s="3"/>
      <c r="TY198" s="3"/>
      <c r="TZ198" s="3"/>
      <c r="UA198" s="3"/>
      <c r="UB198" s="3"/>
      <c r="UC198" s="3"/>
      <c r="UD198" s="3"/>
      <c r="UE198" s="3"/>
      <c r="UF198" s="3"/>
      <c r="UG198" s="3"/>
      <c r="UH198" s="3"/>
      <c r="UI198" s="3"/>
      <c r="UJ198" s="3"/>
      <c r="UK198" s="3"/>
      <c r="UL198" s="3"/>
      <c r="UM198" s="3"/>
      <c r="UN198" s="3"/>
      <c r="UO198" s="3"/>
      <c r="UP198" s="3"/>
      <c r="UQ198" s="3"/>
      <c r="UR198" s="3"/>
      <c r="US198" s="3"/>
      <c r="UT198" s="3"/>
      <c r="UU198" s="3"/>
      <c r="UV198" s="3"/>
      <c r="UW198" s="3"/>
      <c r="UX198" s="3"/>
      <c r="UY198" s="3"/>
      <c r="UZ198" s="3"/>
      <c r="VA198" s="3"/>
      <c r="VB198" s="3"/>
      <c r="VC198" s="3"/>
      <c r="VD198" s="3"/>
      <c r="VE198" s="3"/>
      <c r="VF198" s="3"/>
      <c r="VG198" s="3"/>
      <c r="VH198" s="3"/>
      <c r="VI198" s="3"/>
      <c r="VJ198" s="3"/>
      <c r="VK198" s="3"/>
      <c r="VL198" s="3"/>
      <c r="VM198" s="3"/>
      <c r="VN198" s="3"/>
      <c r="VO198" s="3"/>
      <c r="VP198" s="3"/>
      <c r="VQ198" s="3"/>
      <c r="VR198" s="3"/>
      <c r="VS198" s="3"/>
      <c r="VT198" s="3"/>
      <c r="VU198" s="3"/>
      <c r="VV198" s="3"/>
      <c r="VW198" s="3"/>
      <c r="VX198" s="3"/>
      <c r="VY198" s="3"/>
      <c r="VZ198" s="3"/>
      <c r="WA198" s="3"/>
      <c r="WB198" s="3"/>
      <c r="WC198" s="3"/>
    </row>
    <row r="199" spans="1:601" x14ac:dyDescent="0.35">
      <c r="A199" s="50">
        <v>5020</v>
      </c>
      <c r="B199" s="51" t="s">
        <v>437</v>
      </c>
      <c r="C199" s="32">
        <f t="shared" si="21"/>
        <v>266</v>
      </c>
      <c r="D199" s="25"/>
      <c r="E199" s="24">
        <v>266</v>
      </c>
      <c r="F199" s="24"/>
      <c r="G199" s="24"/>
      <c r="H199" s="59"/>
      <c r="I199" s="24">
        <f t="shared" si="20"/>
        <v>266</v>
      </c>
      <c r="J199" s="24"/>
      <c r="K199" s="24"/>
      <c r="L199" s="24"/>
      <c r="M199" s="24"/>
      <c r="N199" s="25"/>
      <c r="O199" s="25">
        <f t="shared" si="23"/>
        <v>0</v>
      </c>
      <c r="P199" s="214">
        <f t="shared" si="22"/>
        <v>0</v>
      </c>
      <c r="Q199" s="123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3"/>
      <c r="OS199" s="3"/>
      <c r="OT199" s="3"/>
      <c r="OU199" s="3"/>
      <c r="OV199" s="3"/>
      <c r="OW199" s="3"/>
      <c r="OX199" s="3"/>
      <c r="OY199" s="3"/>
      <c r="OZ199" s="3"/>
      <c r="PA199" s="3"/>
      <c r="PB199" s="3"/>
      <c r="PC199" s="3"/>
      <c r="PD199" s="3"/>
      <c r="PE199" s="3"/>
      <c r="PF199" s="3"/>
      <c r="PG199" s="3"/>
      <c r="PH199" s="3"/>
      <c r="PI199" s="3"/>
      <c r="PJ199" s="3"/>
      <c r="PK199" s="3"/>
      <c r="PL199" s="3"/>
      <c r="PM199" s="3"/>
      <c r="PN199" s="3"/>
      <c r="PO199" s="3"/>
      <c r="PP199" s="3"/>
      <c r="PQ199" s="3"/>
      <c r="PR199" s="3"/>
      <c r="PS199" s="3"/>
      <c r="PT199" s="3"/>
      <c r="PU199" s="3"/>
      <c r="PV199" s="3"/>
      <c r="PW199" s="3"/>
      <c r="PX199" s="3"/>
      <c r="PY199" s="3"/>
      <c r="PZ199" s="3"/>
      <c r="QA199" s="3"/>
      <c r="QB199" s="3"/>
      <c r="QC199" s="3"/>
      <c r="QD199" s="3"/>
      <c r="QE199" s="3"/>
      <c r="QF199" s="3"/>
      <c r="QG199" s="3"/>
      <c r="QH199" s="3"/>
      <c r="QI199" s="3"/>
      <c r="QJ199" s="3"/>
      <c r="QK199" s="3"/>
      <c r="QL199" s="3"/>
      <c r="QM199" s="3"/>
      <c r="QN199" s="3"/>
      <c r="QO199" s="3"/>
      <c r="QP199" s="3"/>
      <c r="QQ199" s="3"/>
      <c r="QR199" s="3"/>
      <c r="QS199" s="3"/>
      <c r="QT199" s="3"/>
      <c r="QU199" s="3"/>
      <c r="QV199" s="3"/>
      <c r="QW199" s="3"/>
      <c r="QX199" s="3"/>
      <c r="QY199" s="3"/>
      <c r="QZ199" s="3"/>
      <c r="RA199" s="3"/>
      <c r="RB199" s="3"/>
      <c r="RC199" s="3"/>
      <c r="RD199" s="3"/>
      <c r="RE199" s="3"/>
      <c r="RF199" s="3"/>
      <c r="RG199" s="3"/>
      <c r="RH199" s="3"/>
      <c r="RI199" s="3"/>
      <c r="RJ199" s="3"/>
      <c r="RK199" s="3"/>
      <c r="RL199" s="3"/>
      <c r="RM199" s="3"/>
      <c r="RN199" s="3"/>
      <c r="RO199" s="3"/>
      <c r="RP199" s="3"/>
      <c r="RQ199" s="3"/>
      <c r="RR199" s="3"/>
      <c r="RS199" s="3"/>
      <c r="RT199" s="3"/>
      <c r="RU199" s="3"/>
      <c r="RV199" s="3"/>
      <c r="RW199" s="3"/>
      <c r="RX199" s="3"/>
      <c r="RY199" s="3"/>
      <c r="RZ199" s="3"/>
      <c r="SA199" s="3"/>
      <c r="SB199" s="3"/>
      <c r="SC199" s="3"/>
      <c r="SD199" s="3"/>
      <c r="SE199" s="3"/>
      <c r="SF199" s="3"/>
      <c r="SG199" s="3"/>
      <c r="SH199" s="3"/>
      <c r="SI199" s="3"/>
      <c r="SJ199" s="3"/>
      <c r="SK199" s="3"/>
      <c r="SL199" s="3"/>
      <c r="SM199" s="3"/>
      <c r="SN199" s="3"/>
      <c r="SO199" s="3"/>
      <c r="SP199" s="3"/>
      <c r="SQ199" s="3"/>
      <c r="SR199" s="3"/>
      <c r="SS199" s="3"/>
      <c r="ST199" s="3"/>
      <c r="SU199" s="3"/>
      <c r="SV199" s="3"/>
      <c r="SW199" s="3"/>
      <c r="SX199" s="3"/>
      <c r="SY199" s="3"/>
      <c r="SZ199" s="3"/>
      <c r="TA199" s="3"/>
      <c r="TB199" s="3"/>
      <c r="TC199" s="3"/>
      <c r="TD199" s="3"/>
      <c r="TE199" s="3"/>
      <c r="TF199" s="3"/>
      <c r="TG199" s="3"/>
      <c r="TH199" s="3"/>
      <c r="TI199" s="3"/>
      <c r="TJ199" s="3"/>
      <c r="TK199" s="3"/>
      <c r="TL199" s="3"/>
      <c r="TM199" s="3"/>
      <c r="TN199" s="3"/>
      <c r="TO199" s="3"/>
      <c r="TP199" s="3"/>
      <c r="TQ199" s="3"/>
      <c r="TR199" s="3"/>
      <c r="TS199" s="3"/>
      <c r="TT199" s="3"/>
      <c r="TU199" s="3"/>
      <c r="TV199" s="3"/>
      <c r="TW199" s="3"/>
      <c r="TX199" s="3"/>
      <c r="TY199" s="3"/>
      <c r="TZ199" s="3"/>
      <c r="UA199" s="3"/>
      <c r="UB199" s="3"/>
      <c r="UC199" s="3"/>
      <c r="UD199" s="3"/>
      <c r="UE199" s="3"/>
      <c r="UF199" s="3"/>
      <c r="UG199" s="3"/>
      <c r="UH199" s="3"/>
      <c r="UI199" s="3"/>
      <c r="UJ199" s="3"/>
      <c r="UK199" s="3"/>
      <c r="UL199" s="3"/>
      <c r="UM199" s="3"/>
      <c r="UN199" s="3"/>
      <c r="UO199" s="3"/>
      <c r="UP199" s="3"/>
      <c r="UQ199" s="3"/>
      <c r="UR199" s="3"/>
      <c r="US199" s="3"/>
      <c r="UT199" s="3"/>
      <c r="UU199" s="3"/>
      <c r="UV199" s="3"/>
      <c r="UW199" s="3"/>
      <c r="UX199" s="3"/>
      <c r="UY199" s="3"/>
      <c r="UZ199" s="3"/>
      <c r="VA199" s="3"/>
      <c r="VB199" s="3"/>
      <c r="VC199" s="3"/>
      <c r="VD199" s="3"/>
      <c r="VE199" s="3"/>
      <c r="VF199" s="3"/>
      <c r="VG199" s="3"/>
      <c r="VH199" s="3"/>
      <c r="VI199" s="3"/>
      <c r="VJ199" s="3"/>
      <c r="VK199" s="3"/>
      <c r="VL199" s="3"/>
      <c r="VM199" s="3"/>
      <c r="VN199" s="3"/>
      <c r="VO199" s="3"/>
      <c r="VP199" s="3"/>
      <c r="VQ199" s="3"/>
      <c r="VR199" s="3"/>
      <c r="VS199" s="3"/>
      <c r="VT199" s="3"/>
      <c r="VU199" s="3"/>
      <c r="VV199" s="3"/>
      <c r="VW199" s="3"/>
      <c r="VX199" s="3"/>
      <c r="VY199" s="3"/>
      <c r="VZ199" s="3"/>
      <c r="WA199" s="3"/>
      <c r="WB199" s="3"/>
      <c r="WC199" s="3"/>
    </row>
    <row r="200" spans="1:601" x14ac:dyDescent="0.35">
      <c r="A200" s="50">
        <v>5021</v>
      </c>
      <c r="B200" s="51" t="s">
        <v>438</v>
      </c>
      <c r="C200" s="32">
        <f t="shared" si="21"/>
        <v>104</v>
      </c>
      <c r="D200" s="25"/>
      <c r="E200" s="24">
        <v>104</v>
      </c>
      <c r="F200" s="24"/>
      <c r="G200" s="24"/>
      <c r="H200" s="59"/>
      <c r="I200" s="24">
        <f t="shared" si="20"/>
        <v>104</v>
      </c>
      <c r="J200" s="24"/>
      <c r="K200" s="24"/>
      <c r="L200" s="24"/>
      <c r="M200" s="24"/>
      <c r="N200" s="25"/>
      <c r="O200" s="25">
        <f t="shared" si="23"/>
        <v>0</v>
      </c>
      <c r="P200" s="214">
        <f t="shared" si="22"/>
        <v>0</v>
      </c>
      <c r="Q200" s="123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3"/>
      <c r="OS200" s="3"/>
      <c r="OT200" s="3"/>
      <c r="OU200" s="3"/>
      <c r="OV200" s="3"/>
      <c r="OW200" s="3"/>
      <c r="OX200" s="3"/>
      <c r="OY200" s="3"/>
      <c r="OZ200" s="3"/>
      <c r="PA200" s="3"/>
      <c r="PB200" s="3"/>
      <c r="PC200" s="3"/>
      <c r="PD200" s="3"/>
      <c r="PE200" s="3"/>
      <c r="PF200" s="3"/>
      <c r="PG200" s="3"/>
      <c r="PH200" s="3"/>
      <c r="PI200" s="3"/>
      <c r="PJ200" s="3"/>
      <c r="PK200" s="3"/>
      <c r="PL200" s="3"/>
      <c r="PM200" s="3"/>
      <c r="PN200" s="3"/>
      <c r="PO200" s="3"/>
      <c r="PP200" s="3"/>
      <c r="PQ200" s="3"/>
      <c r="PR200" s="3"/>
      <c r="PS200" s="3"/>
      <c r="PT200" s="3"/>
      <c r="PU200" s="3"/>
      <c r="PV200" s="3"/>
      <c r="PW200" s="3"/>
      <c r="PX200" s="3"/>
      <c r="PY200" s="3"/>
      <c r="PZ200" s="3"/>
      <c r="QA200" s="3"/>
      <c r="QB200" s="3"/>
      <c r="QC200" s="3"/>
      <c r="QD200" s="3"/>
      <c r="QE200" s="3"/>
      <c r="QF200" s="3"/>
      <c r="QG200" s="3"/>
      <c r="QH200" s="3"/>
      <c r="QI200" s="3"/>
      <c r="QJ200" s="3"/>
      <c r="QK200" s="3"/>
      <c r="QL200" s="3"/>
      <c r="QM200" s="3"/>
      <c r="QN200" s="3"/>
      <c r="QO200" s="3"/>
      <c r="QP200" s="3"/>
      <c r="QQ200" s="3"/>
      <c r="QR200" s="3"/>
      <c r="QS200" s="3"/>
      <c r="QT200" s="3"/>
      <c r="QU200" s="3"/>
      <c r="QV200" s="3"/>
      <c r="QW200" s="3"/>
      <c r="QX200" s="3"/>
      <c r="QY200" s="3"/>
      <c r="QZ200" s="3"/>
      <c r="RA200" s="3"/>
      <c r="RB200" s="3"/>
      <c r="RC200" s="3"/>
      <c r="RD200" s="3"/>
      <c r="RE200" s="3"/>
      <c r="RF200" s="3"/>
      <c r="RG200" s="3"/>
      <c r="RH200" s="3"/>
      <c r="RI200" s="3"/>
      <c r="RJ200" s="3"/>
      <c r="RK200" s="3"/>
      <c r="RL200" s="3"/>
      <c r="RM200" s="3"/>
      <c r="RN200" s="3"/>
      <c r="RO200" s="3"/>
      <c r="RP200" s="3"/>
      <c r="RQ200" s="3"/>
      <c r="RR200" s="3"/>
      <c r="RS200" s="3"/>
      <c r="RT200" s="3"/>
      <c r="RU200" s="3"/>
      <c r="RV200" s="3"/>
      <c r="RW200" s="3"/>
      <c r="RX200" s="3"/>
      <c r="RY200" s="3"/>
      <c r="RZ200" s="3"/>
      <c r="SA200" s="3"/>
      <c r="SB200" s="3"/>
      <c r="SC200" s="3"/>
      <c r="SD200" s="3"/>
      <c r="SE200" s="3"/>
      <c r="SF200" s="3"/>
      <c r="SG200" s="3"/>
      <c r="SH200" s="3"/>
      <c r="SI200" s="3"/>
      <c r="SJ200" s="3"/>
      <c r="SK200" s="3"/>
      <c r="SL200" s="3"/>
      <c r="SM200" s="3"/>
      <c r="SN200" s="3"/>
      <c r="SO200" s="3"/>
      <c r="SP200" s="3"/>
      <c r="SQ200" s="3"/>
      <c r="SR200" s="3"/>
      <c r="SS200" s="3"/>
      <c r="ST200" s="3"/>
      <c r="SU200" s="3"/>
      <c r="SV200" s="3"/>
      <c r="SW200" s="3"/>
      <c r="SX200" s="3"/>
      <c r="SY200" s="3"/>
      <c r="SZ200" s="3"/>
      <c r="TA200" s="3"/>
      <c r="TB200" s="3"/>
      <c r="TC200" s="3"/>
      <c r="TD200" s="3"/>
      <c r="TE200" s="3"/>
      <c r="TF200" s="3"/>
      <c r="TG200" s="3"/>
      <c r="TH200" s="3"/>
      <c r="TI200" s="3"/>
      <c r="TJ200" s="3"/>
      <c r="TK200" s="3"/>
      <c r="TL200" s="3"/>
      <c r="TM200" s="3"/>
      <c r="TN200" s="3"/>
      <c r="TO200" s="3"/>
      <c r="TP200" s="3"/>
      <c r="TQ200" s="3"/>
      <c r="TR200" s="3"/>
      <c r="TS200" s="3"/>
      <c r="TT200" s="3"/>
      <c r="TU200" s="3"/>
      <c r="TV200" s="3"/>
      <c r="TW200" s="3"/>
      <c r="TX200" s="3"/>
      <c r="TY200" s="3"/>
      <c r="TZ200" s="3"/>
      <c r="UA200" s="3"/>
      <c r="UB200" s="3"/>
      <c r="UC200" s="3"/>
      <c r="UD200" s="3"/>
      <c r="UE200" s="3"/>
      <c r="UF200" s="3"/>
      <c r="UG200" s="3"/>
      <c r="UH200" s="3"/>
      <c r="UI200" s="3"/>
      <c r="UJ200" s="3"/>
      <c r="UK200" s="3"/>
      <c r="UL200" s="3"/>
      <c r="UM200" s="3"/>
      <c r="UN200" s="3"/>
      <c r="UO200" s="3"/>
      <c r="UP200" s="3"/>
      <c r="UQ200" s="3"/>
      <c r="UR200" s="3"/>
      <c r="US200" s="3"/>
      <c r="UT200" s="3"/>
      <c r="UU200" s="3"/>
      <c r="UV200" s="3"/>
      <c r="UW200" s="3"/>
      <c r="UX200" s="3"/>
      <c r="UY200" s="3"/>
      <c r="UZ200" s="3"/>
      <c r="VA200" s="3"/>
      <c r="VB200" s="3"/>
      <c r="VC200" s="3"/>
      <c r="VD200" s="3"/>
      <c r="VE200" s="3"/>
      <c r="VF200" s="3"/>
      <c r="VG200" s="3"/>
      <c r="VH200" s="3"/>
      <c r="VI200" s="3"/>
      <c r="VJ200" s="3"/>
      <c r="VK200" s="3"/>
      <c r="VL200" s="3"/>
      <c r="VM200" s="3"/>
      <c r="VN200" s="3"/>
      <c r="VO200" s="3"/>
      <c r="VP200" s="3"/>
      <c r="VQ200" s="3"/>
      <c r="VR200" s="3"/>
      <c r="VS200" s="3"/>
      <c r="VT200" s="3"/>
      <c r="VU200" s="3"/>
      <c r="VV200" s="3"/>
      <c r="VW200" s="3"/>
      <c r="VX200" s="3"/>
      <c r="VY200" s="3"/>
      <c r="VZ200" s="3"/>
      <c r="WA200" s="3"/>
      <c r="WB200" s="3"/>
      <c r="WC200" s="3"/>
    </row>
    <row r="201" spans="1:601" x14ac:dyDescent="0.35">
      <c r="A201" s="50">
        <v>5022</v>
      </c>
      <c r="B201" s="51" t="s">
        <v>439</v>
      </c>
      <c r="C201" s="32">
        <f t="shared" si="21"/>
        <v>68.569999999999993</v>
      </c>
      <c r="D201" s="25"/>
      <c r="E201" s="24">
        <v>68.569999999999993</v>
      </c>
      <c r="F201" s="24"/>
      <c r="G201" s="24"/>
      <c r="H201" s="59"/>
      <c r="I201" s="24">
        <f t="shared" si="20"/>
        <v>68.569999999999993</v>
      </c>
      <c r="J201" s="24"/>
      <c r="K201" s="24"/>
      <c r="L201" s="24"/>
      <c r="M201" s="24"/>
      <c r="N201" s="25"/>
      <c r="O201" s="25">
        <f t="shared" si="23"/>
        <v>0</v>
      </c>
      <c r="P201" s="214">
        <f t="shared" si="22"/>
        <v>0</v>
      </c>
      <c r="Q201" s="123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3"/>
      <c r="NJ201" s="3"/>
      <c r="NK201" s="3"/>
      <c r="NL201" s="3"/>
      <c r="NM201" s="3"/>
      <c r="NN201" s="3"/>
      <c r="NO201" s="3"/>
      <c r="NP201" s="3"/>
      <c r="NQ201" s="3"/>
      <c r="NR201" s="3"/>
      <c r="NS201" s="3"/>
      <c r="NT201" s="3"/>
      <c r="NU201" s="3"/>
      <c r="NV201" s="3"/>
      <c r="NW201" s="3"/>
      <c r="NX201" s="3"/>
      <c r="NY201" s="3"/>
      <c r="NZ201" s="3"/>
      <c r="OA201" s="3"/>
      <c r="OB201" s="3"/>
      <c r="OC201" s="3"/>
      <c r="OD201" s="3"/>
      <c r="OE201" s="3"/>
      <c r="OF201" s="3"/>
      <c r="OG201" s="3"/>
      <c r="OH201" s="3"/>
      <c r="OI201" s="3"/>
      <c r="OJ201" s="3"/>
      <c r="OK201" s="3"/>
      <c r="OL201" s="3"/>
      <c r="OM201" s="3"/>
      <c r="ON201" s="3"/>
      <c r="OO201" s="3"/>
      <c r="OP201" s="3"/>
      <c r="OQ201" s="3"/>
      <c r="OR201" s="3"/>
      <c r="OS201" s="3"/>
      <c r="OT201" s="3"/>
      <c r="OU201" s="3"/>
      <c r="OV201" s="3"/>
      <c r="OW201" s="3"/>
      <c r="OX201" s="3"/>
      <c r="OY201" s="3"/>
      <c r="OZ201" s="3"/>
      <c r="PA201" s="3"/>
      <c r="PB201" s="3"/>
      <c r="PC201" s="3"/>
      <c r="PD201" s="3"/>
      <c r="PE201" s="3"/>
      <c r="PF201" s="3"/>
      <c r="PG201" s="3"/>
      <c r="PH201" s="3"/>
      <c r="PI201" s="3"/>
      <c r="PJ201" s="3"/>
      <c r="PK201" s="3"/>
      <c r="PL201" s="3"/>
      <c r="PM201" s="3"/>
      <c r="PN201" s="3"/>
      <c r="PO201" s="3"/>
      <c r="PP201" s="3"/>
      <c r="PQ201" s="3"/>
      <c r="PR201" s="3"/>
      <c r="PS201" s="3"/>
      <c r="PT201" s="3"/>
      <c r="PU201" s="3"/>
      <c r="PV201" s="3"/>
      <c r="PW201" s="3"/>
      <c r="PX201" s="3"/>
      <c r="PY201" s="3"/>
      <c r="PZ201" s="3"/>
      <c r="QA201" s="3"/>
      <c r="QB201" s="3"/>
      <c r="QC201" s="3"/>
      <c r="QD201" s="3"/>
      <c r="QE201" s="3"/>
      <c r="QF201" s="3"/>
      <c r="QG201" s="3"/>
      <c r="QH201" s="3"/>
      <c r="QI201" s="3"/>
      <c r="QJ201" s="3"/>
      <c r="QK201" s="3"/>
      <c r="QL201" s="3"/>
      <c r="QM201" s="3"/>
      <c r="QN201" s="3"/>
      <c r="QO201" s="3"/>
      <c r="QP201" s="3"/>
      <c r="QQ201" s="3"/>
      <c r="QR201" s="3"/>
      <c r="QS201" s="3"/>
      <c r="QT201" s="3"/>
      <c r="QU201" s="3"/>
      <c r="QV201" s="3"/>
      <c r="QW201" s="3"/>
      <c r="QX201" s="3"/>
      <c r="QY201" s="3"/>
      <c r="QZ201" s="3"/>
      <c r="RA201" s="3"/>
      <c r="RB201" s="3"/>
      <c r="RC201" s="3"/>
      <c r="RD201" s="3"/>
      <c r="RE201" s="3"/>
      <c r="RF201" s="3"/>
      <c r="RG201" s="3"/>
      <c r="RH201" s="3"/>
      <c r="RI201" s="3"/>
      <c r="RJ201" s="3"/>
      <c r="RK201" s="3"/>
      <c r="RL201" s="3"/>
      <c r="RM201" s="3"/>
      <c r="RN201" s="3"/>
      <c r="RO201" s="3"/>
      <c r="RP201" s="3"/>
      <c r="RQ201" s="3"/>
      <c r="RR201" s="3"/>
      <c r="RS201" s="3"/>
      <c r="RT201" s="3"/>
      <c r="RU201" s="3"/>
      <c r="RV201" s="3"/>
      <c r="RW201" s="3"/>
      <c r="RX201" s="3"/>
      <c r="RY201" s="3"/>
      <c r="RZ201" s="3"/>
      <c r="SA201" s="3"/>
      <c r="SB201" s="3"/>
      <c r="SC201" s="3"/>
      <c r="SD201" s="3"/>
      <c r="SE201" s="3"/>
      <c r="SF201" s="3"/>
      <c r="SG201" s="3"/>
      <c r="SH201" s="3"/>
      <c r="SI201" s="3"/>
      <c r="SJ201" s="3"/>
      <c r="SK201" s="3"/>
      <c r="SL201" s="3"/>
      <c r="SM201" s="3"/>
      <c r="SN201" s="3"/>
      <c r="SO201" s="3"/>
      <c r="SP201" s="3"/>
      <c r="SQ201" s="3"/>
      <c r="SR201" s="3"/>
      <c r="SS201" s="3"/>
      <c r="ST201" s="3"/>
      <c r="SU201" s="3"/>
      <c r="SV201" s="3"/>
      <c r="SW201" s="3"/>
      <c r="SX201" s="3"/>
      <c r="SY201" s="3"/>
      <c r="SZ201" s="3"/>
      <c r="TA201" s="3"/>
      <c r="TB201" s="3"/>
      <c r="TC201" s="3"/>
      <c r="TD201" s="3"/>
      <c r="TE201" s="3"/>
      <c r="TF201" s="3"/>
      <c r="TG201" s="3"/>
      <c r="TH201" s="3"/>
      <c r="TI201" s="3"/>
      <c r="TJ201" s="3"/>
      <c r="TK201" s="3"/>
      <c r="TL201" s="3"/>
      <c r="TM201" s="3"/>
      <c r="TN201" s="3"/>
      <c r="TO201" s="3"/>
      <c r="TP201" s="3"/>
      <c r="TQ201" s="3"/>
      <c r="TR201" s="3"/>
      <c r="TS201" s="3"/>
      <c r="TT201" s="3"/>
      <c r="TU201" s="3"/>
      <c r="TV201" s="3"/>
      <c r="TW201" s="3"/>
      <c r="TX201" s="3"/>
      <c r="TY201" s="3"/>
      <c r="TZ201" s="3"/>
      <c r="UA201" s="3"/>
      <c r="UB201" s="3"/>
      <c r="UC201" s="3"/>
      <c r="UD201" s="3"/>
      <c r="UE201" s="3"/>
      <c r="UF201" s="3"/>
      <c r="UG201" s="3"/>
      <c r="UH201" s="3"/>
      <c r="UI201" s="3"/>
      <c r="UJ201" s="3"/>
      <c r="UK201" s="3"/>
      <c r="UL201" s="3"/>
      <c r="UM201" s="3"/>
      <c r="UN201" s="3"/>
      <c r="UO201" s="3"/>
      <c r="UP201" s="3"/>
      <c r="UQ201" s="3"/>
      <c r="UR201" s="3"/>
      <c r="US201" s="3"/>
      <c r="UT201" s="3"/>
      <c r="UU201" s="3"/>
      <c r="UV201" s="3"/>
      <c r="UW201" s="3"/>
      <c r="UX201" s="3"/>
      <c r="UY201" s="3"/>
      <c r="UZ201" s="3"/>
      <c r="VA201" s="3"/>
      <c r="VB201" s="3"/>
      <c r="VC201" s="3"/>
      <c r="VD201" s="3"/>
      <c r="VE201" s="3"/>
      <c r="VF201" s="3"/>
      <c r="VG201" s="3"/>
      <c r="VH201" s="3"/>
      <c r="VI201" s="3"/>
      <c r="VJ201" s="3"/>
      <c r="VK201" s="3"/>
      <c r="VL201" s="3"/>
      <c r="VM201" s="3"/>
      <c r="VN201" s="3"/>
      <c r="VO201" s="3"/>
      <c r="VP201" s="3"/>
      <c r="VQ201" s="3"/>
      <c r="VR201" s="3"/>
      <c r="VS201" s="3"/>
      <c r="VT201" s="3"/>
      <c r="VU201" s="3"/>
      <c r="VV201" s="3"/>
      <c r="VW201" s="3"/>
      <c r="VX201" s="3"/>
      <c r="VY201" s="3"/>
      <c r="VZ201" s="3"/>
      <c r="WA201" s="3"/>
      <c r="WB201" s="3"/>
      <c r="WC201" s="3"/>
    </row>
    <row r="202" spans="1:601" hidden="1" x14ac:dyDescent="0.35">
      <c r="A202" s="50">
        <v>5100</v>
      </c>
      <c r="B202" s="51" t="s">
        <v>1</v>
      </c>
      <c r="C202" s="177">
        <f t="shared" si="21"/>
        <v>0</v>
      </c>
      <c r="D202" s="25"/>
      <c r="E202" s="24"/>
      <c r="F202" s="24"/>
      <c r="G202" s="24"/>
      <c r="H202" s="59"/>
      <c r="I202" s="24">
        <f t="shared" si="20"/>
        <v>0</v>
      </c>
      <c r="J202" s="24"/>
      <c r="K202" s="24"/>
      <c r="L202" s="24"/>
      <c r="M202" s="24"/>
      <c r="N202" s="25"/>
      <c r="O202" s="25">
        <f t="shared" si="23"/>
        <v>0</v>
      </c>
      <c r="P202" s="214">
        <f t="shared" si="22"/>
        <v>0</v>
      </c>
      <c r="Q202" s="123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3"/>
      <c r="OS202" s="3"/>
      <c r="OT202" s="3"/>
      <c r="OU202" s="3"/>
      <c r="OV202" s="3"/>
      <c r="OW202" s="3"/>
      <c r="OX202" s="3"/>
      <c r="OY202" s="3"/>
      <c r="OZ202" s="3"/>
      <c r="PA202" s="3"/>
      <c r="PB202" s="3"/>
      <c r="PC202" s="3"/>
      <c r="PD202" s="3"/>
      <c r="PE202" s="3"/>
      <c r="PF202" s="3"/>
      <c r="PG202" s="3"/>
      <c r="PH202" s="3"/>
      <c r="PI202" s="3"/>
      <c r="PJ202" s="3"/>
      <c r="PK202" s="3"/>
      <c r="PL202" s="3"/>
      <c r="PM202" s="3"/>
      <c r="PN202" s="3"/>
      <c r="PO202" s="3"/>
      <c r="PP202" s="3"/>
      <c r="PQ202" s="3"/>
      <c r="PR202" s="3"/>
      <c r="PS202" s="3"/>
      <c r="PT202" s="3"/>
      <c r="PU202" s="3"/>
      <c r="PV202" s="3"/>
      <c r="PW202" s="3"/>
      <c r="PX202" s="3"/>
      <c r="PY202" s="3"/>
      <c r="PZ202" s="3"/>
      <c r="QA202" s="3"/>
      <c r="QB202" s="3"/>
      <c r="QC202" s="3"/>
      <c r="QD202" s="3"/>
      <c r="QE202" s="3"/>
      <c r="QF202" s="3"/>
      <c r="QG202" s="3"/>
      <c r="QH202" s="3"/>
      <c r="QI202" s="3"/>
      <c r="QJ202" s="3"/>
      <c r="QK202" s="3"/>
      <c r="QL202" s="3"/>
      <c r="QM202" s="3"/>
      <c r="QN202" s="3"/>
      <c r="QO202" s="3"/>
      <c r="QP202" s="3"/>
      <c r="QQ202" s="3"/>
      <c r="QR202" s="3"/>
      <c r="QS202" s="3"/>
      <c r="QT202" s="3"/>
      <c r="QU202" s="3"/>
      <c r="QV202" s="3"/>
      <c r="QW202" s="3"/>
      <c r="QX202" s="3"/>
      <c r="QY202" s="3"/>
      <c r="QZ202" s="3"/>
      <c r="RA202" s="3"/>
      <c r="RB202" s="3"/>
      <c r="RC202" s="3"/>
      <c r="RD202" s="3"/>
      <c r="RE202" s="3"/>
      <c r="RF202" s="3"/>
      <c r="RG202" s="3"/>
      <c r="RH202" s="3"/>
      <c r="RI202" s="3"/>
      <c r="RJ202" s="3"/>
      <c r="RK202" s="3"/>
      <c r="RL202" s="3"/>
      <c r="RM202" s="3"/>
      <c r="RN202" s="3"/>
      <c r="RO202" s="3"/>
      <c r="RP202" s="3"/>
      <c r="RQ202" s="3"/>
      <c r="RR202" s="3"/>
      <c r="RS202" s="3"/>
      <c r="RT202" s="3"/>
      <c r="RU202" s="3"/>
      <c r="RV202" s="3"/>
      <c r="RW202" s="3"/>
      <c r="RX202" s="3"/>
      <c r="RY202" s="3"/>
      <c r="RZ202" s="3"/>
      <c r="SA202" s="3"/>
      <c r="SB202" s="3"/>
      <c r="SC202" s="3"/>
      <c r="SD202" s="3"/>
      <c r="SE202" s="3"/>
      <c r="SF202" s="3"/>
      <c r="SG202" s="3"/>
      <c r="SH202" s="3"/>
      <c r="SI202" s="3"/>
      <c r="SJ202" s="3"/>
      <c r="SK202" s="3"/>
      <c r="SL202" s="3"/>
      <c r="SM202" s="3"/>
      <c r="SN202" s="3"/>
      <c r="SO202" s="3"/>
      <c r="SP202" s="3"/>
      <c r="SQ202" s="3"/>
      <c r="SR202" s="3"/>
      <c r="SS202" s="3"/>
      <c r="ST202" s="3"/>
      <c r="SU202" s="3"/>
      <c r="SV202" s="3"/>
      <c r="SW202" s="3"/>
      <c r="SX202" s="3"/>
      <c r="SY202" s="3"/>
      <c r="SZ202" s="3"/>
      <c r="TA202" s="3"/>
      <c r="TB202" s="3"/>
      <c r="TC202" s="3"/>
      <c r="TD202" s="3"/>
      <c r="TE202" s="3"/>
      <c r="TF202" s="3"/>
      <c r="TG202" s="3"/>
      <c r="TH202" s="3"/>
      <c r="TI202" s="3"/>
      <c r="TJ202" s="3"/>
      <c r="TK202" s="3"/>
      <c r="TL202" s="3"/>
      <c r="TM202" s="3"/>
      <c r="TN202" s="3"/>
      <c r="TO202" s="3"/>
      <c r="TP202" s="3"/>
      <c r="TQ202" s="3"/>
      <c r="TR202" s="3"/>
      <c r="TS202" s="3"/>
      <c r="TT202" s="3"/>
      <c r="TU202" s="3"/>
      <c r="TV202" s="3"/>
      <c r="TW202" s="3"/>
      <c r="TX202" s="3"/>
      <c r="TY202" s="3"/>
      <c r="TZ202" s="3"/>
      <c r="UA202" s="3"/>
      <c r="UB202" s="3"/>
      <c r="UC202" s="3"/>
      <c r="UD202" s="3"/>
      <c r="UE202" s="3"/>
      <c r="UF202" s="3"/>
      <c r="UG202" s="3"/>
      <c r="UH202" s="3"/>
      <c r="UI202" s="3"/>
      <c r="UJ202" s="3"/>
      <c r="UK202" s="3"/>
      <c r="UL202" s="3"/>
      <c r="UM202" s="3"/>
      <c r="UN202" s="3"/>
      <c r="UO202" s="3"/>
      <c r="UP202" s="3"/>
      <c r="UQ202" s="3"/>
      <c r="UR202" s="3"/>
      <c r="US202" s="3"/>
      <c r="UT202" s="3"/>
      <c r="UU202" s="3"/>
      <c r="UV202" s="3"/>
      <c r="UW202" s="3"/>
      <c r="UX202" s="3"/>
      <c r="UY202" s="3"/>
      <c r="UZ202" s="3"/>
      <c r="VA202" s="3"/>
      <c r="VB202" s="3"/>
      <c r="VC202" s="3"/>
      <c r="VD202" s="3"/>
      <c r="VE202" s="3"/>
      <c r="VF202" s="3"/>
      <c r="VG202" s="3"/>
      <c r="VH202" s="3"/>
      <c r="VI202" s="3"/>
      <c r="VJ202" s="3"/>
      <c r="VK202" s="3"/>
      <c r="VL202" s="3"/>
      <c r="VM202" s="3"/>
      <c r="VN202" s="3"/>
      <c r="VO202" s="3"/>
      <c r="VP202" s="3"/>
      <c r="VQ202" s="3"/>
      <c r="VR202" s="3"/>
      <c r="VS202" s="3"/>
      <c r="VT202" s="3"/>
      <c r="VU202" s="3"/>
      <c r="VV202" s="3"/>
      <c r="VW202" s="3"/>
      <c r="VX202" s="3"/>
      <c r="VY202" s="3"/>
      <c r="VZ202" s="3"/>
      <c r="WA202" s="3"/>
      <c r="WB202" s="3"/>
      <c r="WC202" s="3"/>
    </row>
    <row r="203" spans="1:601" x14ac:dyDescent="0.35">
      <c r="A203" s="50">
        <v>5101</v>
      </c>
      <c r="B203" s="51" t="s">
        <v>5</v>
      </c>
      <c r="C203" s="32">
        <f t="shared" si="21"/>
        <v>37.26</v>
      </c>
      <c r="D203" s="25"/>
      <c r="E203" s="24">
        <v>37.26</v>
      </c>
      <c r="F203" s="24"/>
      <c r="G203" s="24"/>
      <c r="H203" s="59"/>
      <c r="I203" s="24">
        <f t="shared" si="20"/>
        <v>37.26</v>
      </c>
      <c r="J203" s="24"/>
      <c r="K203" s="24"/>
      <c r="L203" s="24"/>
      <c r="M203" s="24"/>
      <c r="N203" s="25"/>
      <c r="O203" s="25">
        <f t="shared" si="23"/>
        <v>0</v>
      </c>
      <c r="P203" s="214">
        <f t="shared" si="22"/>
        <v>0</v>
      </c>
      <c r="Q203" s="123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E203" s="3"/>
      <c r="OF203" s="3"/>
      <c r="OG203" s="3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3"/>
      <c r="OS203" s="3"/>
      <c r="OT203" s="3"/>
      <c r="OU203" s="3"/>
      <c r="OV203" s="3"/>
      <c r="OW203" s="3"/>
      <c r="OX203" s="3"/>
      <c r="OY203" s="3"/>
      <c r="OZ203" s="3"/>
      <c r="PA203" s="3"/>
      <c r="PB203" s="3"/>
      <c r="PC203" s="3"/>
      <c r="PD203" s="3"/>
      <c r="PE203" s="3"/>
      <c r="PF203" s="3"/>
      <c r="PG203" s="3"/>
      <c r="PH203" s="3"/>
      <c r="PI203" s="3"/>
      <c r="PJ203" s="3"/>
      <c r="PK203" s="3"/>
      <c r="PL203" s="3"/>
      <c r="PM203" s="3"/>
      <c r="PN203" s="3"/>
      <c r="PO203" s="3"/>
      <c r="PP203" s="3"/>
      <c r="PQ203" s="3"/>
      <c r="PR203" s="3"/>
      <c r="PS203" s="3"/>
      <c r="PT203" s="3"/>
      <c r="PU203" s="3"/>
      <c r="PV203" s="3"/>
      <c r="PW203" s="3"/>
      <c r="PX203" s="3"/>
      <c r="PY203" s="3"/>
      <c r="PZ203" s="3"/>
      <c r="QA203" s="3"/>
      <c r="QB203" s="3"/>
      <c r="QC203" s="3"/>
      <c r="QD203" s="3"/>
      <c r="QE203" s="3"/>
      <c r="QF203" s="3"/>
      <c r="QG203" s="3"/>
      <c r="QH203" s="3"/>
      <c r="QI203" s="3"/>
      <c r="QJ203" s="3"/>
      <c r="QK203" s="3"/>
      <c r="QL203" s="3"/>
      <c r="QM203" s="3"/>
      <c r="QN203" s="3"/>
      <c r="QO203" s="3"/>
      <c r="QP203" s="3"/>
      <c r="QQ203" s="3"/>
      <c r="QR203" s="3"/>
      <c r="QS203" s="3"/>
      <c r="QT203" s="3"/>
      <c r="QU203" s="3"/>
      <c r="QV203" s="3"/>
      <c r="QW203" s="3"/>
      <c r="QX203" s="3"/>
      <c r="QY203" s="3"/>
      <c r="QZ203" s="3"/>
      <c r="RA203" s="3"/>
      <c r="RB203" s="3"/>
      <c r="RC203" s="3"/>
      <c r="RD203" s="3"/>
      <c r="RE203" s="3"/>
      <c r="RF203" s="3"/>
      <c r="RG203" s="3"/>
      <c r="RH203" s="3"/>
      <c r="RI203" s="3"/>
      <c r="RJ203" s="3"/>
      <c r="RK203" s="3"/>
      <c r="RL203" s="3"/>
      <c r="RM203" s="3"/>
      <c r="RN203" s="3"/>
      <c r="RO203" s="3"/>
      <c r="RP203" s="3"/>
      <c r="RQ203" s="3"/>
      <c r="RR203" s="3"/>
      <c r="RS203" s="3"/>
      <c r="RT203" s="3"/>
      <c r="RU203" s="3"/>
      <c r="RV203" s="3"/>
      <c r="RW203" s="3"/>
      <c r="RX203" s="3"/>
      <c r="RY203" s="3"/>
      <c r="RZ203" s="3"/>
      <c r="SA203" s="3"/>
      <c r="SB203" s="3"/>
      <c r="SC203" s="3"/>
      <c r="SD203" s="3"/>
      <c r="SE203" s="3"/>
      <c r="SF203" s="3"/>
      <c r="SG203" s="3"/>
      <c r="SH203" s="3"/>
      <c r="SI203" s="3"/>
      <c r="SJ203" s="3"/>
      <c r="SK203" s="3"/>
      <c r="SL203" s="3"/>
      <c r="SM203" s="3"/>
      <c r="SN203" s="3"/>
      <c r="SO203" s="3"/>
      <c r="SP203" s="3"/>
      <c r="SQ203" s="3"/>
      <c r="SR203" s="3"/>
      <c r="SS203" s="3"/>
      <c r="ST203" s="3"/>
      <c r="SU203" s="3"/>
      <c r="SV203" s="3"/>
      <c r="SW203" s="3"/>
      <c r="SX203" s="3"/>
      <c r="SY203" s="3"/>
      <c r="SZ203" s="3"/>
      <c r="TA203" s="3"/>
      <c r="TB203" s="3"/>
      <c r="TC203" s="3"/>
      <c r="TD203" s="3"/>
      <c r="TE203" s="3"/>
      <c r="TF203" s="3"/>
      <c r="TG203" s="3"/>
      <c r="TH203" s="3"/>
      <c r="TI203" s="3"/>
      <c r="TJ203" s="3"/>
      <c r="TK203" s="3"/>
      <c r="TL203" s="3"/>
      <c r="TM203" s="3"/>
      <c r="TN203" s="3"/>
      <c r="TO203" s="3"/>
      <c r="TP203" s="3"/>
      <c r="TQ203" s="3"/>
      <c r="TR203" s="3"/>
      <c r="TS203" s="3"/>
      <c r="TT203" s="3"/>
      <c r="TU203" s="3"/>
      <c r="TV203" s="3"/>
      <c r="TW203" s="3"/>
      <c r="TX203" s="3"/>
      <c r="TY203" s="3"/>
      <c r="TZ203" s="3"/>
      <c r="UA203" s="3"/>
      <c r="UB203" s="3"/>
      <c r="UC203" s="3"/>
      <c r="UD203" s="3"/>
      <c r="UE203" s="3"/>
      <c r="UF203" s="3"/>
      <c r="UG203" s="3"/>
      <c r="UH203" s="3"/>
      <c r="UI203" s="3"/>
      <c r="UJ203" s="3"/>
      <c r="UK203" s="3"/>
      <c r="UL203" s="3"/>
      <c r="UM203" s="3"/>
      <c r="UN203" s="3"/>
      <c r="UO203" s="3"/>
      <c r="UP203" s="3"/>
      <c r="UQ203" s="3"/>
      <c r="UR203" s="3"/>
      <c r="US203" s="3"/>
      <c r="UT203" s="3"/>
      <c r="UU203" s="3"/>
      <c r="UV203" s="3"/>
      <c r="UW203" s="3"/>
      <c r="UX203" s="3"/>
      <c r="UY203" s="3"/>
      <c r="UZ203" s="3"/>
      <c r="VA203" s="3"/>
      <c r="VB203" s="3"/>
      <c r="VC203" s="3"/>
      <c r="VD203" s="3"/>
      <c r="VE203" s="3"/>
      <c r="VF203" s="3"/>
      <c r="VG203" s="3"/>
      <c r="VH203" s="3"/>
      <c r="VI203" s="3"/>
      <c r="VJ203" s="3"/>
      <c r="VK203" s="3"/>
      <c r="VL203" s="3"/>
      <c r="VM203" s="3"/>
      <c r="VN203" s="3"/>
      <c r="VO203" s="3"/>
      <c r="VP203" s="3"/>
      <c r="VQ203" s="3"/>
      <c r="VR203" s="3"/>
      <c r="VS203" s="3"/>
      <c r="VT203" s="3"/>
      <c r="VU203" s="3"/>
      <c r="VV203" s="3"/>
      <c r="VW203" s="3"/>
      <c r="VX203" s="3"/>
      <c r="VY203" s="3"/>
      <c r="VZ203" s="3"/>
      <c r="WA203" s="3"/>
      <c r="WB203" s="3"/>
      <c r="WC203" s="3"/>
    </row>
    <row r="204" spans="1:601" hidden="1" x14ac:dyDescent="0.35">
      <c r="A204" s="50">
        <v>5102</v>
      </c>
      <c r="B204" s="51" t="s">
        <v>6</v>
      </c>
      <c r="C204" s="32">
        <f t="shared" si="21"/>
        <v>0</v>
      </c>
      <c r="D204" s="25"/>
      <c r="E204" s="24"/>
      <c r="F204" s="24"/>
      <c r="G204" s="24"/>
      <c r="H204" s="59"/>
      <c r="I204" s="24">
        <f t="shared" si="20"/>
        <v>0</v>
      </c>
      <c r="J204" s="24"/>
      <c r="K204" s="24"/>
      <c r="L204" s="24"/>
      <c r="M204" s="24"/>
      <c r="N204" s="25"/>
      <c r="O204" s="25">
        <f t="shared" si="23"/>
        <v>0</v>
      </c>
      <c r="P204" s="214">
        <f t="shared" si="22"/>
        <v>0</v>
      </c>
      <c r="Q204" s="123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3"/>
      <c r="OS204" s="3"/>
      <c r="OT204" s="3"/>
      <c r="OU204" s="3"/>
      <c r="OV204" s="3"/>
      <c r="OW204" s="3"/>
      <c r="OX204" s="3"/>
      <c r="OY204" s="3"/>
      <c r="OZ204" s="3"/>
      <c r="PA204" s="3"/>
      <c r="PB204" s="3"/>
      <c r="PC204" s="3"/>
      <c r="PD204" s="3"/>
      <c r="PE204" s="3"/>
      <c r="PF204" s="3"/>
      <c r="PG204" s="3"/>
      <c r="PH204" s="3"/>
      <c r="PI204" s="3"/>
      <c r="PJ204" s="3"/>
      <c r="PK204" s="3"/>
      <c r="PL204" s="3"/>
      <c r="PM204" s="3"/>
      <c r="PN204" s="3"/>
      <c r="PO204" s="3"/>
      <c r="PP204" s="3"/>
      <c r="PQ204" s="3"/>
      <c r="PR204" s="3"/>
      <c r="PS204" s="3"/>
      <c r="PT204" s="3"/>
      <c r="PU204" s="3"/>
      <c r="PV204" s="3"/>
      <c r="PW204" s="3"/>
      <c r="PX204" s="3"/>
      <c r="PY204" s="3"/>
      <c r="PZ204" s="3"/>
      <c r="QA204" s="3"/>
      <c r="QB204" s="3"/>
      <c r="QC204" s="3"/>
      <c r="QD204" s="3"/>
      <c r="QE204" s="3"/>
      <c r="QF204" s="3"/>
      <c r="QG204" s="3"/>
      <c r="QH204" s="3"/>
      <c r="QI204" s="3"/>
      <c r="QJ204" s="3"/>
      <c r="QK204" s="3"/>
      <c r="QL204" s="3"/>
      <c r="QM204" s="3"/>
      <c r="QN204" s="3"/>
      <c r="QO204" s="3"/>
      <c r="QP204" s="3"/>
      <c r="QQ204" s="3"/>
      <c r="QR204" s="3"/>
      <c r="QS204" s="3"/>
      <c r="QT204" s="3"/>
      <c r="QU204" s="3"/>
      <c r="QV204" s="3"/>
      <c r="QW204" s="3"/>
      <c r="QX204" s="3"/>
      <c r="QY204" s="3"/>
      <c r="QZ204" s="3"/>
      <c r="RA204" s="3"/>
      <c r="RB204" s="3"/>
      <c r="RC204" s="3"/>
      <c r="RD204" s="3"/>
      <c r="RE204" s="3"/>
      <c r="RF204" s="3"/>
      <c r="RG204" s="3"/>
      <c r="RH204" s="3"/>
      <c r="RI204" s="3"/>
      <c r="RJ204" s="3"/>
      <c r="RK204" s="3"/>
      <c r="RL204" s="3"/>
      <c r="RM204" s="3"/>
      <c r="RN204" s="3"/>
      <c r="RO204" s="3"/>
      <c r="RP204" s="3"/>
      <c r="RQ204" s="3"/>
      <c r="RR204" s="3"/>
      <c r="RS204" s="3"/>
      <c r="RT204" s="3"/>
      <c r="RU204" s="3"/>
      <c r="RV204" s="3"/>
      <c r="RW204" s="3"/>
      <c r="RX204" s="3"/>
      <c r="RY204" s="3"/>
      <c r="RZ204" s="3"/>
      <c r="SA204" s="3"/>
      <c r="SB204" s="3"/>
      <c r="SC204" s="3"/>
      <c r="SD204" s="3"/>
      <c r="SE204" s="3"/>
      <c r="SF204" s="3"/>
      <c r="SG204" s="3"/>
      <c r="SH204" s="3"/>
      <c r="SI204" s="3"/>
      <c r="SJ204" s="3"/>
      <c r="SK204" s="3"/>
      <c r="SL204" s="3"/>
      <c r="SM204" s="3"/>
      <c r="SN204" s="3"/>
      <c r="SO204" s="3"/>
      <c r="SP204" s="3"/>
      <c r="SQ204" s="3"/>
      <c r="SR204" s="3"/>
      <c r="SS204" s="3"/>
      <c r="ST204" s="3"/>
      <c r="SU204" s="3"/>
      <c r="SV204" s="3"/>
      <c r="SW204" s="3"/>
      <c r="SX204" s="3"/>
      <c r="SY204" s="3"/>
      <c r="SZ204" s="3"/>
      <c r="TA204" s="3"/>
      <c r="TB204" s="3"/>
      <c r="TC204" s="3"/>
      <c r="TD204" s="3"/>
      <c r="TE204" s="3"/>
      <c r="TF204" s="3"/>
      <c r="TG204" s="3"/>
      <c r="TH204" s="3"/>
      <c r="TI204" s="3"/>
      <c r="TJ204" s="3"/>
      <c r="TK204" s="3"/>
      <c r="TL204" s="3"/>
      <c r="TM204" s="3"/>
      <c r="TN204" s="3"/>
      <c r="TO204" s="3"/>
      <c r="TP204" s="3"/>
      <c r="TQ204" s="3"/>
      <c r="TR204" s="3"/>
      <c r="TS204" s="3"/>
      <c r="TT204" s="3"/>
      <c r="TU204" s="3"/>
      <c r="TV204" s="3"/>
      <c r="TW204" s="3"/>
      <c r="TX204" s="3"/>
      <c r="TY204" s="3"/>
      <c r="TZ204" s="3"/>
      <c r="UA204" s="3"/>
      <c r="UB204" s="3"/>
      <c r="UC204" s="3"/>
      <c r="UD204" s="3"/>
      <c r="UE204" s="3"/>
      <c r="UF204" s="3"/>
      <c r="UG204" s="3"/>
      <c r="UH204" s="3"/>
      <c r="UI204" s="3"/>
      <c r="UJ204" s="3"/>
      <c r="UK204" s="3"/>
      <c r="UL204" s="3"/>
      <c r="UM204" s="3"/>
      <c r="UN204" s="3"/>
      <c r="UO204" s="3"/>
      <c r="UP204" s="3"/>
      <c r="UQ204" s="3"/>
      <c r="UR204" s="3"/>
      <c r="US204" s="3"/>
      <c r="UT204" s="3"/>
      <c r="UU204" s="3"/>
      <c r="UV204" s="3"/>
      <c r="UW204" s="3"/>
      <c r="UX204" s="3"/>
      <c r="UY204" s="3"/>
      <c r="UZ204" s="3"/>
      <c r="VA204" s="3"/>
      <c r="VB204" s="3"/>
      <c r="VC204" s="3"/>
      <c r="VD204" s="3"/>
      <c r="VE204" s="3"/>
      <c r="VF204" s="3"/>
      <c r="VG204" s="3"/>
      <c r="VH204" s="3"/>
      <c r="VI204" s="3"/>
      <c r="VJ204" s="3"/>
      <c r="VK204" s="3"/>
      <c r="VL204" s="3"/>
      <c r="VM204" s="3"/>
      <c r="VN204" s="3"/>
      <c r="VO204" s="3"/>
      <c r="VP204" s="3"/>
      <c r="VQ204" s="3"/>
      <c r="VR204" s="3"/>
      <c r="VS204" s="3"/>
      <c r="VT204" s="3"/>
      <c r="VU204" s="3"/>
      <c r="VV204" s="3"/>
      <c r="VW204" s="3"/>
      <c r="VX204" s="3"/>
      <c r="VY204" s="3"/>
      <c r="VZ204" s="3"/>
      <c r="WA204" s="3"/>
      <c r="WB204" s="3"/>
      <c r="WC204" s="3"/>
    </row>
    <row r="205" spans="1:601" x14ac:dyDescent="0.35">
      <c r="A205" s="50">
        <v>5103</v>
      </c>
      <c r="B205" s="51" t="s">
        <v>2</v>
      </c>
      <c r="C205" s="32">
        <f t="shared" si="21"/>
        <v>311.10000000000002</v>
      </c>
      <c r="D205" s="25"/>
      <c r="E205" s="24">
        <v>311.10000000000002</v>
      </c>
      <c r="F205" s="24"/>
      <c r="G205" s="24"/>
      <c r="H205" s="59"/>
      <c r="I205" s="24">
        <f t="shared" si="20"/>
        <v>311.10000000000002</v>
      </c>
      <c r="J205" s="24"/>
      <c r="K205" s="24"/>
      <c r="L205" s="24"/>
      <c r="M205" s="24"/>
      <c r="N205" s="25"/>
      <c r="O205" s="25">
        <f t="shared" si="23"/>
        <v>0</v>
      </c>
      <c r="P205" s="214">
        <f t="shared" si="22"/>
        <v>0</v>
      </c>
      <c r="Q205" s="123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3"/>
      <c r="NJ205" s="3"/>
      <c r="NK205" s="3"/>
      <c r="NL205" s="3"/>
      <c r="NM205" s="3"/>
      <c r="NN205" s="3"/>
      <c r="NO205" s="3"/>
      <c r="NP205" s="3"/>
      <c r="NQ205" s="3"/>
      <c r="NR205" s="3"/>
      <c r="NS205" s="3"/>
      <c r="NT205" s="3"/>
      <c r="NU205" s="3"/>
      <c r="NV205" s="3"/>
      <c r="NW205" s="3"/>
      <c r="NX205" s="3"/>
      <c r="NY205" s="3"/>
      <c r="NZ205" s="3"/>
      <c r="OA205" s="3"/>
      <c r="OB205" s="3"/>
      <c r="OC205" s="3"/>
      <c r="OD205" s="3"/>
      <c r="OE205" s="3"/>
      <c r="OF205" s="3"/>
      <c r="OG205" s="3"/>
      <c r="OH205" s="3"/>
      <c r="OI205" s="3"/>
      <c r="OJ205" s="3"/>
      <c r="OK205" s="3"/>
      <c r="OL205" s="3"/>
      <c r="OM205" s="3"/>
      <c r="ON205" s="3"/>
      <c r="OO205" s="3"/>
      <c r="OP205" s="3"/>
      <c r="OQ205" s="3"/>
      <c r="OR205" s="3"/>
      <c r="OS205" s="3"/>
      <c r="OT205" s="3"/>
      <c r="OU205" s="3"/>
      <c r="OV205" s="3"/>
      <c r="OW205" s="3"/>
      <c r="OX205" s="3"/>
      <c r="OY205" s="3"/>
      <c r="OZ205" s="3"/>
      <c r="PA205" s="3"/>
      <c r="PB205" s="3"/>
      <c r="PC205" s="3"/>
      <c r="PD205" s="3"/>
      <c r="PE205" s="3"/>
      <c r="PF205" s="3"/>
      <c r="PG205" s="3"/>
      <c r="PH205" s="3"/>
      <c r="PI205" s="3"/>
      <c r="PJ205" s="3"/>
      <c r="PK205" s="3"/>
      <c r="PL205" s="3"/>
      <c r="PM205" s="3"/>
      <c r="PN205" s="3"/>
      <c r="PO205" s="3"/>
      <c r="PP205" s="3"/>
      <c r="PQ205" s="3"/>
      <c r="PR205" s="3"/>
      <c r="PS205" s="3"/>
      <c r="PT205" s="3"/>
      <c r="PU205" s="3"/>
      <c r="PV205" s="3"/>
      <c r="PW205" s="3"/>
      <c r="PX205" s="3"/>
      <c r="PY205" s="3"/>
      <c r="PZ205" s="3"/>
      <c r="QA205" s="3"/>
      <c r="QB205" s="3"/>
      <c r="QC205" s="3"/>
      <c r="QD205" s="3"/>
      <c r="QE205" s="3"/>
      <c r="QF205" s="3"/>
      <c r="QG205" s="3"/>
      <c r="QH205" s="3"/>
      <c r="QI205" s="3"/>
      <c r="QJ205" s="3"/>
      <c r="QK205" s="3"/>
      <c r="QL205" s="3"/>
      <c r="QM205" s="3"/>
      <c r="QN205" s="3"/>
      <c r="QO205" s="3"/>
      <c r="QP205" s="3"/>
      <c r="QQ205" s="3"/>
      <c r="QR205" s="3"/>
      <c r="QS205" s="3"/>
      <c r="QT205" s="3"/>
      <c r="QU205" s="3"/>
      <c r="QV205" s="3"/>
      <c r="QW205" s="3"/>
      <c r="QX205" s="3"/>
      <c r="QY205" s="3"/>
      <c r="QZ205" s="3"/>
      <c r="RA205" s="3"/>
      <c r="RB205" s="3"/>
      <c r="RC205" s="3"/>
      <c r="RD205" s="3"/>
      <c r="RE205" s="3"/>
      <c r="RF205" s="3"/>
      <c r="RG205" s="3"/>
      <c r="RH205" s="3"/>
      <c r="RI205" s="3"/>
      <c r="RJ205" s="3"/>
      <c r="RK205" s="3"/>
      <c r="RL205" s="3"/>
      <c r="RM205" s="3"/>
      <c r="RN205" s="3"/>
      <c r="RO205" s="3"/>
      <c r="RP205" s="3"/>
      <c r="RQ205" s="3"/>
      <c r="RR205" s="3"/>
      <c r="RS205" s="3"/>
      <c r="RT205" s="3"/>
      <c r="RU205" s="3"/>
      <c r="RV205" s="3"/>
      <c r="RW205" s="3"/>
      <c r="RX205" s="3"/>
      <c r="RY205" s="3"/>
      <c r="RZ205" s="3"/>
      <c r="SA205" s="3"/>
      <c r="SB205" s="3"/>
      <c r="SC205" s="3"/>
      <c r="SD205" s="3"/>
      <c r="SE205" s="3"/>
      <c r="SF205" s="3"/>
      <c r="SG205" s="3"/>
      <c r="SH205" s="3"/>
      <c r="SI205" s="3"/>
      <c r="SJ205" s="3"/>
      <c r="SK205" s="3"/>
      <c r="SL205" s="3"/>
      <c r="SM205" s="3"/>
      <c r="SN205" s="3"/>
      <c r="SO205" s="3"/>
      <c r="SP205" s="3"/>
      <c r="SQ205" s="3"/>
      <c r="SR205" s="3"/>
      <c r="SS205" s="3"/>
      <c r="ST205" s="3"/>
      <c r="SU205" s="3"/>
      <c r="SV205" s="3"/>
      <c r="SW205" s="3"/>
      <c r="SX205" s="3"/>
      <c r="SY205" s="3"/>
      <c r="SZ205" s="3"/>
      <c r="TA205" s="3"/>
      <c r="TB205" s="3"/>
      <c r="TC205" s="3"/>
      <c r="TD205" s="3"/>
      <c r="TE205" s="3"/>
      <c r="TF205" s="3"/>
      <c r="TG205" s="3"/>
      <c r="TH205" s="3"/>
      <c r="TI205" s="3"/>
      <c r="TJ205" s="3"/>
      <c r="TK205" s="3"/>
      <c r="TL205" s="3"/>
      <c r="TM205" s="3"/>
      <c r="TN205" s="3"/>
      <c r="TO205" s="3"/>
      <c r="TP205" s="3"/>
      <c r="TQ205" s="3"/>
      <c r="TR205" s="3"/>
      <c r="TS205" s="3"/>
      <c r="TT205" s="3"/>
      <c r="TU205" s="3"/>
      <c r="TV205" s="3"/>
      <c r="TW205" s="3"/>
      <c r="TX205" s="3"/>
      <c r="TY205" s="3"/>
      <c r="TZ205" s="3"/>
      <c r="UA205" s="3"/>
      <c r="UB205" s="3"/>
      <c r="UC205" s="3"/>
      <c r="UD205" s="3"/>
      <c r="UE205" s="3"/>
      <c r="UF205" s="3"/>
      <c r="UG205" s="3"/>
      <c r="UH205" s="3"/>
      <c r="UI205" s="3"/>
      <c r="UJ205" s="3"/>
      <c r="UK205" s="3"/>
      <c r="UL205" s="3"/>
      <c r="UM205" s="3"/>
      <c r="UN205" s="3"/>
      <c r="UO205" s="3"/>
      <c r="UP205" s="3"/>
      <c r="UQ205" s="3"/>
      <c r="UR205" s="3"/>
      <c r="US205" s="3"/>
      <c r="UT205" s="3"/>
      <c r="UU205" s="3"/>
      <c r="UV205" s="3"/>
      <c r="UW205" s="3"/>
      <c r="UX205" s="3"/>
      <c r="UY205" s="3"/>
      <c r="UZ205" s="3"/>
      <c r="VA205" s="3"/>
      <c r="VB205" s="3"/>
      <c r="VC205" s="3"/>
      <c r="VD205" s="3"/>
      <c r="VE205" s="3"/>
      <c r="VF205" s="3"/>
      <c r="VG205" s="3"/>
      <c r="VH205" s="3"/>
      <c r="VI205" s="3"/>
      <c r="VJ205" s="3"/>
      <c r="VK205" s="3"/>
      <c r="VL205" s="3"/>
      <c r="VM205" s="3"/>
      <c r="VN205" s="3"/>
      <c r="VO205" s="3"/>
      <c r="VP205" s="3"/>
      <c r="VQ205" s="3"/>
      <c r="VR205" s="3"/>
      <c r="VS205" s="3"/>
      <c r="VT205" s="3"/>
      <c r="VU205" s="3"/>
      <c r="VV205" s="3"/>
      <c r="VW205" s="3"/>
      <c r="VX205" s="3"/>
      <c r="VY205" s="3"/>
      <c r="VZ205" s="3"/>
      <c r="WA205" s="3"/>
      <c r="WB205" s="3"/>
      <c r="WC205" s="3"/>
    </row>
    <row r="206" spans="1:601" x14ac:dyDescent="0.35">
      <c r="A206" s="50">
        <v>5104</v>
      </c>
      <c r="B206" s="51" t="s">
        <v>60</v>
      </c>
      <c r="C206" s="32">
        <f t="shared" si="21"/>
        <v>678.17</v>
      </c>
      <c r="D206" s="25"/>
      <c r="E206" s="24">
        <v>678.17</v>
      </c>
      <c r="F206" s="24"/>
      <c r="G206" s="24"/>
      <c r="H206" s="59"/>
      <c r="I206" s="24">
        <f t="shared" si="20"/>
        <v>678.17</v>
      </c>
      <c r="J206" s="24"/>
      <c r="K206" s="24"/>
      <c r="L206" s="24"/>
      <c r="M206" s="24"/>
      <c r="N206" s="25"/>
      <c r="O206" s="25">
        <f t="shared" si="23"/>
        <v>0</v>
      </c>
      <c r="P206" s="214">
        <f t="shared" si="22"/>
        <v>0</v>
      </c>
      <c r="Q206" s="123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  <c r="ON206" s="3"/>
      <c r="OO206" s="3"/>
      <c r="OP206" s="3"/>
      <c r="OQ206" s="3"/>
      <c r="OR206" s="3"/>
      <c r="OS206" s="3"/>
      <c r="OT206" s="3"/>
      <c r="OU206" s="3"/>
      <c r="OV206" s="3"/>
      <c r="OW206" s="3"/>
      <c r="OX206" s="3"/>
      <c r="OY206" s="3"/>
      <c r="OZ206" s="3"/>
      <c r="PA206" s="3"/>
      <c r="PB206" s="3"/>
      <c r="PC206" s="3"/>
      <c r="PD206" s="3"/>
      <c r="PE206" s="3"/>
      <c r="PF206" s="3"/>
      <c r="PG206" s="3"/>
      <c r="PH206" s="3"/>
      <c r="PI206" s="3"/>
      <c r="PJ206" s="3"/>
      <c r="PK206" s="3"/>
      <c r="PL206" s="3"/>
      <c r="PM206" s="3"/>
      <c r="PN206" s="3"/>
      <c r="PO206" s="3"/>
      <c r="PP206" s="3"/>
      <c r="PQ206" s="3"/>
      <c r="PR206" s="3"/>
      <c r="PS206" s="3"/>
      <c r="PT206" s="3"/>
      <c r="PU206" s="3"/>
      <c r="PV206" s="3"/>
      <c r="PW206" s="3"/>
      <c r="PX206" s="3"/>
      <c r="PY206" s="3"/>
      <c r="PZ206" s="3"/>
      <c r="QA206" s="3"/>
      <c r="QB206" s="3"/>
      <c r="QC206" s="3"/>
      <c r="QD206" s="3"/>
      <c r="QE206" s="3"/>
      <c r="QF206" s="3"/>
      <c r="QG206" s="3"/>
      <c r="QH206" s="3"/>
      <c r="QI206" s="3"/>
      <c r="QJ206" s="3"/>
      <c r="QK206" s="3"/>
      <c r="QL206" s="3"/>
      <c r="QM206" s="3"/>
      <c r="QN206" s="3"/>
      <c r="QO206" s="3"/>
      <c r="QP206" s="3"/>
      <c r="QQ206" s="3"/>
      <c r="QR206" s="3"/>
      <c r="QS206" s="3"/>
      <c r="QT206" s="3"/>
      <c r="QU206" s="3"/>
      <c r="QV206" s="3"/>
      <c r="QW206" s="3"/>
      <c r="QX206" s="3"/>
      <c r="QY206" s="3"/>
      <c r="QZ206" s="3"/>
      <c r="RA206" s="3"/>
      <c r="RB206" s="3"/>
      <c r="RC206" s="3"/>
      <c r="RD206" s="3"/>
      <c r="RE206" s="3"/>
      <c r="RF206" s="3"/>
      <c r="RG206" s="3"/>
      <c r="RH206" s="3"/>
      <c r="RI206" s="3"/>
      <c r="RJ206" s="3"/>
      <c r="RK206" s="3"/>
      <c r="RL206" s="3"/>
      <c r="RM206" s="3"/>
      <c r="RN206" s="3"/>
      <c r="RO206" s="3"/>
      <c r="RP206" s="3"/>
      <c r="RQ206" s="3"/>
      <c r="RR206" s="3"/>
      <c r="RS206" s="3"/>
      <c r="RT206" s="3"/>
      <c r="RU206" s="3"/>
      <c r="RV206" s="3"/>
      <c r="RW206" s="3"/>
      <c r="RX206" s="3"/>
      <c r="RY206" s="3"/>
      <c r="RZ206" s="3"/>
      <c r="SA206" s="3"/>
      <c r="SB206" s="3"/>
      <c r="SC206" s="3"/>
      <c r="SD206" s="3"/>
      <c r="SE206" s="3"/>
      <c r="SF206" s="3"/>
      <c r="SG206" s="3"/>
      <c r="SH206" s="3"/>
      <c r="SI206" s="3"/>
      <c r="SJ206" s="3"/>
      <c r="SK206" s="3"/>
      <c r="SL206" s="3"/>
      <c r="SM206" s="3"/>
      <c r="SN206" s="3"/>
      <c r="SO206" s="3"/>
      <c r="SP206" s="3"/>
      <c r="SQ206" s="3"/>
      <c r="SR206" s="3"/>
      <c r="SS206" s="3"/>
      <c r="ST206" s="3"/>
      <c r="SU206" s="3"/>
      <c r="SV206" s="3"/>
      <c r="SW206" s="3"/>
      <c r="SX206" s="3"/>
      <c r="SY206" s="3"/>
      <c r="SZ206" s="3"/>
      <c r="TA206" s="3"/>
      <c r="TB206" s="3"/>
      <c r="TC206" s="3"/>
      <c r="TD206" s="3"/>
      <c r="TE206" s="3"/>
      <c r="TF206" s="3"/>
      <c r="TG206" s="3"/>
      <c r="TH206" s="3"/>
      <c r="TI206" s="3"/>
      <c r="TJ206" s="3"/>
      <c r="TK206" s="3"/>
      <c r="TL206" s="3"/>
      <c r="TM206" s="3"/>
      <c r="TN206" s="3"/>
      <c r="TO206" s="3"/>
      <c r="TP206" s="3"/>
      <c r="TQ206" s="3"/>
      <c r="TR206" s="3"/>
      <c r="TS206" s="3"/>
      <c r="TT206" s="3"/>
      <c r="TU206" s="3"/>
      <c r="TV206" s="3"/>
      <c r="TW206" s="3"/>
      <c r="TX206" s="3"/>
      <c r="TY206" s="3"/>
      <c r="TZ206" s="3"/>
      <c r="UA206" s="3"/>
      <c r="UB206" s="3"/>
      <c r="UC206" s="3"/>
      <c r="UD206" s="3"/>
      <c r="UE206" s="3"/>
      <c r="UF206" s="3"/>
      <c r="UG206" s="3"/>
      <c r="UH206" s="3"/>
      <c r="UI206" s="3"/>
      <c r="UJ206" s="3"/>
      <c r="UK206" s="3"/>
      <c r="UL206" s="3"/>
      <c r="UM206" s="3"/>
      <c r="UN206" s="3"/>
      <c r="UO206" s="3"/>
      <c r="UP206" s="3"/>
      <c r="UQ206" s="3"/>
      <c r="UR206" s="3"/>
      <c r="US206" s="3"/>
      <c r="UT206" s="3"/>
      <c r="UU206" s="3"/>
      <c r="UV206" s="3"/>
      <c r="UW206" s="3"/>
      <c r="UX206" s="3"/>
      <c r="UY206" s="3"/>
      <c r="UZ206" s="3"/>
      <c r="VA206" s="3"/>
      <c r="VB206" s="3"/>
      <c r="VC206" s="3"/>
      <c r="VD206" s="3"/>
      <c r="VE206" s="3"/>
      <c r="VF206" s="3"/>
      <c r="VG206" s="3"/>
      <c r="VH206" s="3"/>
      <c r="VI206" s="3"/>
      <c r="VJ206" s="3"/>
      <c r="VK206" s="3"/>
      <c r="VL206" s="3"/>
      <c r="VM206" s="3"/>
      <c r="VN206" s="3"/>
      <c r="VO206" s="3"/>
      <c r="VP206" s="3"/>
      <c r="VQ206" s="3"/>
      <c r="VR206" s="3"/>
      <c r="VS206" s="3"/>
      <c r="VT206" s="3"/>
      <c r="VU206" s="3"/>
      <c r="VV206" s="3"/>
      <c r="VW206" s="3"/>
      <c r="VX206" s="3"/>
      <c r="VY206" s="3"/>
      <c r="VZ206" s="3"/>
      <c r="WA206" s="3"/>
      <c r="WB206" s="3"/>
      <c r="WC206" s="3"/>
    </row>
    <row r="207" spans="1:601" x14ac:dyDescent="0.35">
      <c r="A207" s="50">
        <v>5105</v>
      </c>
      <c r="B207" s="51" t="s">
        <v>3</v>
      </c>
      <c r="C207" s="32">
        <f t="shared" si="21"/>
        <v>321</v>
      </c>
      <c r="D207" s="25"/>
      <c r="E207" s="24">
        <v>226</v>
      </c>
      <c r="F207" s="24"/>
      <c r="G207" s="24">
        <v>95</v>
      </c>
      <c r="H207" s="59"/>
      <c r="I207" s="24">
        <f t="shared" si="20"/>
        <v>321</v>
      </c>
      <c r="J207" s="24"/>
      <c r="K207" s="24"/>
      <c r="L207" s="24"/>
      <c r="M207" s="24"/>
      <c r="N207" s="25"/>
      <c r="O207" s="25">
        <f t="shared" si="23"/>
        <v>0</v>
      </c>
      <c r="P207" s="214">
        <f t="shared" si="22"/>
        <v>-95</v>
      </c>
      <c r="Q207" s="123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</row>
    <row r="208" spans="1:601" hidden="1" x14ac:dyDescent="0.35">
      <c r="A208" s="50">
        <v>5106</v>
      </c>
      <c r="B208" s="51" t="s">
        <v>4</v>
      </c>
      <c r="C208" s="177">
        <f t="shared" si="21"/>
        <v>0</v>
      </c>
      <c r="D208" s="25"/>
      <c r="E208" s="24"/>
      <c r="F208" s="24"/>
      <c r="G208" s="24"/>
      <c r="H208" s="59"/>
      <c r="I208" s="24">
        <f t="shared" si="20"/>
        <v>0</v>
      </c>
      <c r="J208" s="24"/>
      <c r="K208" s="24"/>
      <c r="L208" s="24"/>
      <c r="M208" s="24"/>
      <c r="N208" s="25"/>
      <c r="O208" s="25">
        <f t="shared" si="23"/>
        <v>0</v>
      </c>
      <c r="P208" s="214">
        <f t="shared" si="22"/>
        <v>0</v>
      </c>
      <c r="Q208" s="123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</row>
    <row r="209" spans="1:601" x14ac:dyDescent="0.35">
      <c r="A209" s="50">
        <v>5107</v>
      </c>
      <c r="B209" s="51" t="s">
        <v>26</v>
      </c>
      <c r="C209" s="32">
        <f t="shared" si="21"/>
        <v>171.37</v>
      </c>
      <c r="D209" s="25"/>
      <c r="E209" s="24">
        <v>171.37</v>
      </c>
      <c r="F209" s="24"/>
      <c r="G209" s="24"/>
      <c r="H209" s="59"/>
      <c r="I209" s="24">
        <f t="shared" si="20"/>
        <v>171.37</v>
      </c>
      <c r="J209" s="24"/>
      <c r="K209" s="24"/>
      <c r="L209" s="24"/>
      <c r="M209" s="24"/>
      <c r="N209" s="25"/>
      <c r="O209" s="25">
        <f t="shared" si="23"/>
        <v>0</v>
      </c>
      <c r="P209" s="214">
        <f t="shared" si="22"/>
        <v>0</v>
      </c>
      <c r="Q209" s="123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  <c r="VW209" s="3"/>
      <c r="VX209" s="3"/>
      <c r="VY209" s="3"/>
      <c r="VZ209" s="3"/>
      <c r="WA209" s="3"/>
      <c r="WB209" s="3"/>
      <c r="WC209" s="3"/>
    </row>
    <row r="210" spans="1:601" x14ac:dyDescent="0.35">
      <c r="A210" s="50">
        <v>5108</v>
      </c>
      <c r="B210" s="51" t="s">
        <v>27</v>
      </c>
      <c r="C210" s="32">
        <f t="shared" si="21"/>
        <v>113.51</v>
      </c>
      <c r="D210" s="25"/>
      <c r="E210" s="24">
        <v>31.51</v>
      </c>
      <c r="F210" s="24"/>
      <c r="G210" s="24">
        <f>-64+146</f>
        <v>82</v>
      </c>
      <c r="H210" s="59"/>
      <c r="I210" s="24">
        <f t="shared" si="20"/>
        <v>113.51</v>
      </c>
      <c r="J210" s="24"/>
      <c r="K210" s="24"/>
      <c r="L210" s="24"/>
      <c r="M210" s="24"/>
      <c r="N210" s="25"/>
      <c r="O210" s="25">
        <f t="shared" si="23"/>
        <v>0</v>
      </c>
      <c r="P210" s="214">
        <f t="shared" si="22"/>
        <v>-82</v>
      </c>
      <c r="Q210" s="123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3"/>
      <c r="NJ210" s="3"/>
      <c r="NK210" s="3"/>
      <c r="NL210" s="3"/>
      <c r="NM210" s="3"/>
      <c r="NN210" s="3"/>
      <c r="NO210" s="3"/>
      <c r="NP210" s="3"/>
      <c r="NQ210" s="3"/>
      <c r="NR210" s="3"/>
      <c r="NS210" s="3"/>
      <c r="NT210" s="3"/>
      <c r="NU210" s="3"/>
      <c r="NV210" s="3"/>
      <c r="NW210" s="3"/>
      <c r="NX210" s="3"/>
      <c r="NY210" s="3"/>
      <c r="NZ210" s="3"/>
      <c r="OA210" s="3"/>
      <c r="OB210" s="3"/>
      <c r="OC210" s="3"/>
      <c r="OD210" s="3"/>
      <c r="OE210" s="3"/>
      <c r="OF210" s="3"/>
      <c r="OG210" s="3"/>
      <c r="OH210" s="3"/>
      <c r="OI210" s="3"/>
      <c r="OJ210" s="3"/>
      <c r="OK210" s="3"/>
      <c r="OL210" s="3"/>
      <c r="OM210" s="3"/>
      <c r="ON210" s="3"/>
      <c r="OO210" s="3"/>
      <c r="OP210" s="3"/>
      <c r="OQ210" s="3"/>
      <c r="OR210" s="3"/>
      <c r="OS210" s="3"/>
      <c r="OT210" s="3"/>
      <c r="OU210" s="3"/>
      <c r="OV210" s="3"/>
      <c r="OW210" s="3"/>
      <c r="OX210" s="3"/>
      <c r="OY210" s="3"/>
      <c r="OZ210" s="3"/>
      <c r="PA210" s="3"/>
      <c r="PB210" s="3"/>
      <c r="PC210" s="3"/>
      <c r="PD210" s="3"/>
      <c r="PE210" s="3"/>
      <c r="PF210" s="3"/>
      <c r="PG210" s="3"/>
      <c r="PH210" s="3"/>
      <c r="PI210" s="3"/>
      <c r="PJ210" s="3"/>
      <c r="PK210" s="3"/>
      <c r="PL210" s="3"/>
      <c r="PM210" s="3"/>
      <c r="PN210" s="3"/>
      <c r="PO210" s="3"/>
      <c r="PP210" s="3"/>
      <c r="PQ210" s="3"/>
      <c r="PR210" s="3"/>
      <c r="PS210" s="3"/>
      <c r="PT210" s="3"/>
      <c r="PU210" s="3"/>
      <c r="PV210" s="3"/>
      <c r="PW210" s="3"/>
      <c r="PX210" s="3"/>
      <c r="PY210" s="3"/>
      <c r="PZ210" s="3"/>
      <c r="QA210" s="3"/>
      <c r="QB210" s="3"/>
      <c r="QC210" s="3"/>
      <c r="QD210" s="3"/>
      <c r="QE210" s="3"/>
      <c r="QF210" s="3"/>
      <c r="QG210" s="3"/>
      <c r="QH210" s="3"/>
      <c r="QI210" s="3"/>
      <c r="QJ210" s="3"/>
      <c r="QK210" s="3"/>
      <c r="QL210" s="3"/>
      <c r="QM210" s="3"/>
      <c r="QN210" s="3"/>
      <c r="QO210" s="3"/>
      <c r="QP210" s="3"/>
      <c r="QQ210" s="3"/>
      <c r="QR210" s="3"/>
      <c r="QS210" s="3"/>
      <c r="QT210" s="3"/>
      <c r="QU210" s="3"/>
      <c r="QV210" s="3"/>
      <c r="QW210" s="3"/>
      <c r="QX210" s="3"/>
      <c r="QY210" s="3"/>
      <c r="QZ210" s="3"/>
      <c r="RA210" s="3"/>
      <c r="RB210" s="3"/>
      <c r="RC210" s="3"/>
      <c r="RD210" s="3"/>
      <c r="RE210" s="3"/>
      <c r="RF210" s="3"/>
      <c r="RG210" s="3"/>
      <c r="RH210" s="3"/>
      <c r="RI210" s="3"/>
      <c r="RJ210" s="3"/>
      <c r="RK210" s="3"/>
      <c r="RL210" s="3"/>
      <c r="RM210" s="3"/>
      <c r="RN210" s="3"/>
      <c r="RO210" s="3"/>
      <c r="RP210" s="3"/>
      <c r="RQ210" s="3"/>
      <c r="RR210" s="3"/>
      <c r="RS210" s="3"/>
      <c r="RT210" s="3"/>
      <c r="RU210" s="3"/>
      <c r="RV210" s="3"/>
      <c r="RW210" s="3"/>
      <c r="RX210" s="3"/>
      <c r="RY210" s="3"/>
      <c r="RZ210" s="3"/>
      <c r="SA210" s="3"/>
      <c r="SB210" s="3"/>
      <c r="SC210" s="3"/>
      <c r="SD210" s="3"/>
      <c r="SE210" s="3"/>
      <c r="SF210" s="3"/>
      <c r="SG210" s="3"/>
      <c r="SH210" s="3"/>
      <c r="SI210" s="3"/>
      <c r="SJ210" s="3"/>
      <c r="SK210" s="3"/>
      <c r="SL210" s="3"/>
      <c r="SM210" s="3"/>
      <c r="SN210" s="3"/>
      <c r="SO210" s="3"/>
      <c r="SP210" s="3"/>
      <c r="SQ210" s="3"/>
      <c r="SR210" s="3"/>
      <c r="SS210" s="3"/>
      <c r="ST210" s="3"/>
      <c r="SU210" s="3"/>
      <c r="SV210" s="3"/>
      <c r="SW210" s="3"/>
      <c r="SX210" s="3"/>
      <c r="SY210" s="3"/>
      <c r="SZ210" s="3"/>
      <c r="TA210" s="3"/>
      <c r="TB210" s="3"/>
      <c r="TC210" s="3"/>
      <c r="TD210" s="3"/>
      <c r="TE210" s="3"/>
      <c r="TF210" s="3"/>
      <c r="TG210" s="3"/>
      <c r="TH210" s="3"/>
      <c r="TI210" s="3"/>
      <c r="TJ210" s="3"/>
      <c r="TK210" s="3"/>
      <c r="TL210" s="3"/>
      <c r="TM210" s="3"/>
      <c r="TN210" s="3"/>
      <c r="TO210" s="3"/>
      <c r="TP210" s="3"/>
      <c r="TQ210" s="3"/>
      <c r="TR210" s="3"/>
      <c r="TS210" s="3"/>
      <c r="TT210" s="3"/>
      <c r="TU210" s="3"/>
      <c r="TV210" s="3"/>
      <c r="TW210" s="3"/>
      <c r="TX210" s="3"/>
      <c r="TY210" s="3"/>
      <c r="TZ210" s="3"/>
      <c r="UA210" s="3"/>
      <c r="UB210" s="3"/>
      <c r="UC210" s="3"/>
      <c r="UD210" s="3"/>
      <c r="UE210" s="3"/>
      <c r="UF210" s="3"/>
      <c r="UG210" s="3"/>
      <c r="UH210" s="3"/>
      <c r="UI210" s="3"/>
      <c r="UJ210" s="3"/>
      <c r="UK210" s="3"/>
      <c r="UL210" s="3"/>
      <c r="UM210" s="3"/>
      <c r="UN210" s="3"/>
      <c r="UO210" s="3"/>
      <c r="UP210" s="3"/>
      <c r="UQ210" s="3"/>
      <c r="UR210" s="3"/>
      <c r="US210" s="3"/>
      <c r="UT210" s="3"/>
      <c r="UU210" s="3"/>
      <c r="UV210" s="3"/>
      <c r="UW210" s="3"/>
      <c r="UX210" s="3"/>
      <c r="UY210" s="3"/>
      <c r="UZ210" s="3"/>
      <c r="VA210" s="3"/>
      <c r="VB210" s="3"/>
      <c r="VC210" s="3"/>
      <c r="VD210" s="3"/>
      <c r="VE210" s="3"/>
      <c r="VF210" s="3"/>
      <c r="VG210" s="3"/>
      <c r="VH210" s="3"/>
      <c r="VI210" s="3"/>
      <c r="VJ210" s="3"/>
      <c r="VK210" s="3"/>
      <c r="VL210" s="3"/>
      <c r="VM210" s="3"/>
      <c r="VN210" s="3"/>
      <c r="VO210" s="3"/>
      <c r="VP210" s="3"/>
      <c r="VQ210" s="3"/>
      <c r="VR210" s="3"/>
      <c r="VS210" s="3"/>
      <c r="VT210" s="3"/>
      <c r="VU210" s="3"/>
      <c r="VV210" s="3"/>
      <c r="VW210" s="3"/>
      <c r="VX210" s="3"/>
      <c r="VY210" s="3"/>
      <c r="VZ210" s="3"/>
      <c r="WA210" s="3"/>
      <c r="WB210" s="3"/>
      <c r="WC210" s="3"/>
    </row>
    <row r="211" spans="1:601" x14ac:dyDescent="0.35">
      <c r="A211" s="50">
        <v>5109</v>
      </c>
      <c r="B211" s="51" t="s">
        <v>315</v>
      </c>
      <c r="C211" s="32">
        <f t="shared" si="21"/>
        <v>105.26</v>
      </c>
      <c r="D211" s="25"/>
      <c r="E211" s="24">
        <v>105.26</v>
      </c>
      <c r="F211" s="24"/>
      <c r="G211" s="24"/>
      <c r="H211" s="59"/>
      <c r="I211" s="24">
        <f t="shared" si="20"/>
        <v>105.26</v>
      </c>
      <c r="J211" s="24"/>
      <c r="K211" s="24"/>
      <c r="L211" s="24"/>
      <c r="M211" s="24"/>
      <c r="N211" s="25"/>
      <c r="O211" s="25">
        <f t="shared" si="23"/>
        <v>0</v>
      </c>
      <c r="P211" s="214">
        <f t="shared" si="22"/>
        <v>0</v>
      </c>
      <c r="Q211" s="123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N211" s="3"/>
      <c r="SO211" s="3"/>
      <c r="SP211" s="3"/>
      <c r="SQ211" s="3"/>
      <c r="SR211" s="3"/>
      <c r="SS211" s="3"/>
      <c r="ST211" s="3"/>
      <c r="SU211" s="3"/>
      <c r="SV211" s="3"/>
      <c r="SW211" s="3"/>
      <c r="SX211" s="3"/>
      <c r="SY211" s="3"/>
      <c r="SZ211" s="3"/>
      <c r="TA211" s="3"/>
      <c r="TB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  <c r="VW211" s="3"/>
      <c r="VX211" s="3"/>
      <c r="VY211" s="3"/>
      <c r="VZ211" s="3"/>
      <c r="WA211" s="3"/>
      <c r="WB211" s="3"/>
      <c r="WC211" s="3"/>
    </row>
    <row r="212" spans="1:601" hidden="1" x14ac:dyDescent="0.35">
      <c r="A212" s="50">
        <v>5110</v>
      </c>
      <c r="B212" s="51" t="s">
        <v>460</v>
      </c>
      <c r="C212" s="32">
        <f t="shared" si="21"/>
        <v>0</v>
      </c>
      <c r="D212" s="25"/>
      <c r="E212" s="24"/>
      <c r="F212" s="24"/>
      <c r="G212" s="24"/>
      <c r="H212" s="59"/>
      <c r="I212" s="24">
        <f t="shared" si="20"/>
        <v>0</v>
      </c>
      <c r="J212" s="24"/>
      <c r="K212" s="24"/>
      <c r="L212" s="24"/>
      <c r="M212" s="24"/>
      <c r="N212" s="25"/>
      <c r="O212" s="25">
        <f t="shared" si="23"/>
        <v>0</v>
      </c>
      <c r="P212" s="214">
        <f t="shared" si="22"/>
        <v>0</v>
      </c>
      <c r="Q212" s="123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3"/>
      <c r="OS212" s="3"/>
      <c r="OT212" s="3"/>
      <c r="OU212" s="3"/>
      <c r="OV212" s="3"/>
      <c r="OW212" s="3"/>
      <c r="OX212" s="3"/>
      <c r="OY212" s="3"/>
      <c r="OZ212" s="3"/>
      <c r="PA212" s="3"/>
      <c r="PB212" s="3"/>
      <c r="PC212" s="3"/>
      <c r="PD212" s="3"/>
      <c r="PE212" s="3"/>
      <c r="PF212" s="3"/>
      <c r="PG212" s="3"/>
      <c r="PH212" s="3"/>
      <c r="PI212" s="3"/>
      <c r="PJ212" s="3"/>
      <c r="PK212" s="3"/>
      <c r="PL212" s="3"/>
      <c r="PM212" s="3"/>
      <c r="PN212" s="3"/>
      <c r="PO212" s="3"/>
      <c r="PP212" s="3"/>
      <c r="PQ212" s="3"/>
      <c r="PR212" s="3"/>
      <c r="PS212" s="3"/>
      <c r="PT212" s="3"/>
      <c r="PU212" s="3"/>
      <c r="PV212" s="3"/>
      <c r="PW212" s="3"/>
      <c r="PX212" s="3"/>
      <c r="PY212" s="3"/>
      <c r="PZ212" s="3"/>
      <c r="QA212" s="3"/>
      <c r="QB212" s="3"/>
      <c r="QC212" s="3"/>
      <c r="QD212" s="3"/>
      <c r="QE212" s="3"/>
      <c r="QF212" s="3"/>
      <c r="QG212" s="3"/>
      <c r="QH212" s="3"/>
      <c r="QI212" s="3"/>
      <c r="QJ212" s="3"/>
      <c r="QK212" s="3"/>
      <c r="QL212" s="3"/>
      <c r="QM212" s="3"/>
      <c r="QN212" s="3"/>
      <c r="QO212" s="3"/>
      <c r="QP212" s="3"/>
      <c r="QQ212" s="3"/>
      <c r="QR212" s="3"/>
      <c r="QS212" s="3"/>
      <c r="QT212" s="3"/>
      <c r="QU212" s="3"/>
      <c r="QV212" s="3"/>
      <c r="QW212" s="3"/>
      <c r="QX212" s="3"/>
      <c r="QY212" s="3"/>
      <c r="QZ212" s="3"/>
      <c r="RA212" s="3"/>
      <c r="RB212" s="3"/>
      <c r="RC212" s="3"/>
      <c r="RD212" s="3"/>
      <c r="RE212" s="3"/>
      <c r="RF212" s="3"/>
      <c r="RG212" s="3"/>
      <c r="RH212" s="3"/>
      <c r="RI212" s="3"/>
      <c r="RJ212" s="3"/>
      <c r="RK212" s="3"/>
      <c r="RL212" s="3"/>
      <c r="RM212" s="3"/>
      <c r="RN212" s="3"/>
      <c r="RO212" s="3"/>
      <c r="RP212" s="3"/>
      <c r="RQ212" s="3"/>
      <c r="RR212" s="3"/>
      <c r="RS212" s="3"/>
      <c r="RT212" s="3"/>
      <c r="RU212" s="3"/>
      <c r="RV212" s="3"/>
      <c r="RW212" s="3"/>
      <c r="RX212" s="3"/>
      <c r="RY212" s="3"/>
      <c r="RZ212" s="3"/>
      <c r="SA212" s="3"/>
      <c r="SB212" s="3"/>
      <c r="SC212" s="3"/>
      <c r="SD212" s="3"/>
      <c r="SE212" s="3"/>
      <c r="SF212" s="3"/>
      <c r="SG212" s="3"/>
      <c r="SH212" s="3"/>
      <c r="SI212" s="3"/>
      <c r="SJ212" s="3"/>
      <c r="SK212" s="3"/>
      <c r="SL212" s="3"/>
      <c r="SM212" s="3"/>
      <c r="SN212" s="3"/>
      <c r="SO212" s="3"/>
      <c r="SP212" s="3"/>
      <c r="SQ212" s="3"/>
      <c r="SR212" s="3"/>
      <c r="SS212" s="3"/>
      <c r="ST212" s="3"/>
      <c r="SU212" s="3"/>
      <c r="SV212" s="3"/>
      <c r="SW212" s="3"/>
      <c r="SX212" s="3"/>
      <c r="SY212" s="3"/>
      <c r="SZ212" s="3"/>
      <c r="TA212" s="3"/>
      <c r="TB212" s="3"/>
      <c r="TC212" s="3"/>
      <c r="TD212" s="3"/>
      <c r="TE212" s="3"/>
      <c r="TF212" s="3"/>
      <c r="TG212" s="3"/>
      <c r="TH212" s="3"/>
      <c r="TI212" s="3"/>
      <c r="TJ212" s="3"/>
      <c r="TK212" s="3"/>
      <c r="TL212" s="3"/>
      <c r="TM212" s="3"/>
      <c r="TN212" s="3"/>
      <c r="TO212" s="3"/>
      <c r="TP212" s="3"/>
      <c r="TQ212" s="3"/>
      <c r="TR212" s="3"/>
      <c r="TS212" s="3"/>
      <c r="TT212" s="3"/>
      <c r="TU212" s="3"/>
      <c r="TV212" s="3"/>
      <c r="TW212" s="3"/>
      <c r="TX212" s="3"/>
      <c r="TY212" s="3"/>
      <c r="TZ212" s="3"/>
      <c r="UA212" s="3"/>
      <c r="UB212" s="3"/>
      <c r="UC212" s="3"/>
      <c r="UD212" s="3"/>
      <c r="UE212" s="3"/>
      <c r="UF212" s="3"/>
      <c r="UG212" s="3"/>
      <c r="UH212" s="3"/>
      <c r="UI212" s="3"/>
      <c r="UJ212" s="3"/>
      <c r="UK212" s="3"/>
      <c r="UL212" s="3"/>
      <c r="UM212" s="3"/>
      <c r="UN212" s="3"/>
      <c r="UO212" s="3"/>
      <c r="UP212" s="3"/>
      <c r="UQ212" s="3"/>
      <c r="UR212" s="3"/>
      <c r="US212" s="3"/>
      <c r="UT212" s="3"/>
      <c r="UU212" s="3"/>
      <c r="UV212" s="3"/>
      <c r="UW212" s="3"/>
      <c r="UX212" s="3"/>
      <c r="UY212" s="3"/>
      <c r="UZ212" s="3"/>
      <c r="VA212" s="3"/>
      <c r="VB212" s="3"/>
      <c r="VC212" s="3"/>
      <c r="VD212" s="3"/>
      <c r="VE212" s="3"/>
      <c r="VF212" s="3"/>
      <c r="VG212" s="3"/>
      <c r="VH212" s="3"/>
      <c r="VI212" s="3"/>
      <c r="VJ212" s="3"/>
      <c r="VK212" s="3"/>
      <c r="VL212" s="3"/>
      <c r="VM212" s="3"/>
      <c r="VN212" s="3"/>
      <c r="VO212" s="3"/>
      <c r="VP212" s="3"/>
      <c r="VQ212" s="3"/>
      <c r="VR212" s="3"/>
      <c r="VS212" s="3"/>
      <c r="VT212" s="3"/>
      <c r="VU212" s="3"/>
      <c r="VV212" s="3"/>
      <c r="VW212" s="3"/>
      <c r="VX212" s="3"/>
      <c r="VY212" s="3"/>
      <c r="VZ212" s="3"/>
      <c r="WA212" s="3"/>
      <c r="WB212" s="3"/>
      <c r="WC212" s="3"/>
    </row>
    <row r="213" spans="1:601" x14ac:dyDescent="0.35">
      <c r="A213" s="50">
        <v>5111</v>
      </c>
      <c r="B213" s="51" t="s">
        <v>7</v>
      </c>
      <c r="C213" s="32">
        <f t="shared" si="21"/>
        <v>18</v>
      </c>
      <c r="D213" s="25"/>
      <c r="E213" s="24">
        <v>18</v>
      </c>
      <c r="F213" s="24"/>
      <c r="G213" s="24"/>
      <c r="H213" s="59"/>
      <c r="I213" s="24">
        <f t="shared" si="20"/>
        <v>18</v>
      </c>
      <c r="J213" s="24"/>
      <c r="K213" s="24"/>
      <c r="L213" s="24"/>
      <c r="M213" s="24"/>
      <c r="N213" s="25"/>
      <c r="O213" s="25">
        <f t="shared" si="23"/>
        <v>0</v>
      </c>
      <c r="P213" s="214">
        <f t="shared" si="22"/>
        <v>0</v>
      </c>
      <c r="Q213" s="123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  <c r="TD213" s="3"/>
      <c r="TE213" s="3"/>
      <c r="TF213" s="3"/>
      <c r="TG213" s="3"/>
      <c r="TH213" s="3"/>
      <c r="TI213" s="3"/>
      <c r="TJ213" s="3"/>
      <c r="TK213" s="3"/>
      <c r="TL213" s="3"/>
      <c r="TM213" s="3"/>
      <c r="TN213" s="3"/>
      <c r="TO213" s="3"/>
      <c r="TP213" s="3"/>
      <c r="TQ213" s="3"/>
      <c r="TR213" s="3"/>
      <c r="TS213" s="3"/>
      <c r="TT213" s="3"/>
      <c r="TU213" s="3"/>
      <c r="TV213" s="3"/>
      <c r="TW213" s="3"/>
      <c r="TX213" s="3"/>
      <c r="TY213" s="3"/>
      <c r="TZ213" s="3"/>
      <c r="UA213" s="3"/>
      <c r="UB213" s="3"/>
      <c r="UC213" s="3"/>
      <c r="UD213" s="3"/>
      <c r="UE213" s="3"/>
      <c r="UF213" s="3"/>
      <c r="UG213" s="3"/>
      <c r="UH213" s="3"/>
      <c r="UI213" s="3"/>
      <c r="UJ213" s="3"/>
      <c r="UK213" s="3"/>
      <c r="UL213" s="3"/>
      <c r="UM213" s="3"/>
      <c r="UN213" s="3"/>
      <c r="UO213" s="3"/>
      <c r="UP213" s="3"/>
      <c r="UQ213" s="3"/>
      <c r="UR213" s="3"/>
      <c r="US213" s="3"/>
      <c r="UT213" s="3"/>
      <c r="UU213" s="3"/>
      <c r="UV213" s="3"/>
      <c r="UW213" s="3"/>
      <c r="UX213" s="3"/>
      <c r="UY213" s="3"/>
      <c r="UZ213" s="3"/>
      <c r="VA213" s="3"/>
      <c r="VB213" s="3"/>
      <c r="VC213" s="3"/>
      <c r="VD213" s="3"/>
      <c r="VE213" s="3"/>
      <c r="VF213" s="3"/>
      <c r="VG213" s="3"/>
      <c r="VH213" s="3"/>
      <c r="VI213" s="3"/>
      <c r="VJ213" s="3"/>
      <c r="VK213" s="3"/>
      <c r="VL213" s="3"/>
      <c r="VM213" s="3"/>
      <c r="VN213" s="3"/>
      <c r="VO213" s="3"/>
      <c r="VP213" s="3"/>
      <c r="VQ213" s="3"/>
      <c r="VR213" s="3"/>
      <c r="VS213" s="3"/>
      <c r="VT213" s="3"/>
      <c r="VU213" s="3"/>
      <c r="VV213" s="3"/>
      <c r="VW213" s="3"/>
      <c r="VX213" s="3"/>
      <c r="VY213" s="3"/>
      <c r="VZ213" s="3"/>
      <c r="WA213" s="3"/>
      <c r="WB213" s="3"/>
      <c r="WC213" s="3"/>
    </row>
    <row r="214" spans="1:601" hidden="1" x14ac:dyDescent="0.35">
      <c r="A214" s="50">
        <v>5112</v>
      </c>
      <c r="B214" s="51" t="s">
        <v>119</v>
      </c>
      <c r="C214" s="32">
        <f t="shared" si="21"/>
        <v>0</v>
      </c>
      <c r="D214" s="25"/>
      <c r="E214" s="24"/>
      <c r="F214" s="24"/>
      <c r="G214" s="24"/>
      <c r="H214" s="59"/>
      <c r="I214" s="24">
        <f t="shared" si="20"/>
        <v>0</v>
      </c>
      <c r="J214" s="24"/>
      <c r="K214" s="24"/>
      <c r="L214" s="24"/>
      <c r="M214" s="24"/>
      <c r="N214" s="25"/>
      <c r="O214" s="25">
        <f t="shared" si="23"/>
        <v>0</v>
      </c>
      <c r="P214" s="214">
        <f t="shared" si="22"/>
        <v>0</v>
      </c>
      <c r="Q214" s="123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  <c r="VW214" s="3"/>
      <c r="VX214" s="3"/>
      <c r="VY214" s="3"/>
      <c r="VZ214" s="3"/>
      <c r="WA214" s="3"/>
      <c r="WB214" s="3"/>
      <c r="WC214" s="3"/>
    </row>
    <row r="215" spans="1:601" hidden="1" x14ac:dyDescent="0.35">
      <c r="A215" s="50">
        <v>5113</v>
      </c>
      <c r="B215" s="51" t="s">
        <v>152</v>
      </c>
      <c r="C215" s="177">
        <f t="shared" si="21"/>
        <v>0</v>
      </c>
      <c r="D215" s="25"/>
      <c r="E215" s="24"/>
      <c r="F215" s="24"/>
      <c r="G215" s="24"/>
      <c r="H215" s="59"/>
      <c r="I215" s="24">
        <f t="shared" si="20"/>
        <v>0</v>
      </c>
      <c r="J215" s="24"/>
      <c r="K215" s="24"/>
      <c r="L215" s="24"/>
      <c r="M215" s="24"/>
      <c r="N215" s="25"/>
      <c r="O215" s="25">
        <f t="shared" si="23"/>
        <v>0</v>
      </c>
      <c r="P215" s="214">
        <f t="shared" si="22"/>
        <v>0</v>
      </c>
      <c r="Q215" s="123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3"/>
      <c r="OS215" s="3"/>
      <c r="OT215" s="3"/>
      <c r="OU215" s="3"/>
      <c r="OV215" s="3"/>
      <c r="OW215" s="3"/>
      <c r="OX215" s="3"/>
      <c r="OY215" s="3"/>
      <c r="OZ215" s="3"/>
      <c r="PA215" s="3"/>
      <c r="PB215" s="3"/>
      <c r="PC215" s="3"/>
      <c r="PD215" s="3"/>
      <c r="PE215" s="3"/>
      <c r="PF215" s="3"/>
      <c r="PG215" s="3"/>
      <c r="PH215" s="3"/>
      <c r="PI215" s="3"/>
      <c r="PJ215" s="3"/>
      <c r="PK215" s="3"/>
      <c r="PL215" s="3"/>
      <c r="PM215" s="3"/>
      <c r="PN215" s="3"/>
      <c r="PO215" s="3"/>
      <c r="PP215" s="3"/>
      <c r="PQ215" s="3"/>
      <c r="PR215" s="3"/>
      <c r="PS215" s="3"/>
      <c r="PT215" s="3"/>
      <c r="PU215" s="3"/>
      <c r="PV215" s="3"/>
      <c r="PW215" s="3"/>
      <c r="PX215" s="3"/>
      <c r="PY215" s="3"/>
      <c r="PZ215" s="3"/>
      <c r="QA215" s="3"/>
      <c r="QB215" s="3"/>
      <c r="QC215" s="3"/>
      <c r="QD215" s="3"/>
      <c r="QE215" s="3"/>
      <c r="QF215" s="3"/>
      <c r="QG215" s="3"/>
      <c r="QH215" s="3"/>
      <c r="QI215" s="3"/>
      <c r="QJ215" s="3"/>
      <c r="QK215" s="3"/>
      <c r="QL215" s="3"/>
      <c r="QM215" s="3"/>
      <c r="QN215" s="3"/>
      <c r="QO215" s="3"/>
      <c r="QP215" s="3"/>
      <c r="QQ215" s="3"/>
      <c r="QR215" s="3"/>
      <c r="QS215" s="3"/>
      <c r="QT215" s="3"/>
      <c r="QU215" s="3"/>
      <c r="QV215" s="3"/>
      <c r="QW215" s="3"/>
      <c r="QX215" s="3"/>
      <c r="QY215" s="3"/>
      <c r="QZ215" s="3"/>
      <c r="RA215" s="3"/>
      <c r="RB215" s="3"/>
      <c r="RC215" s="3"/>
      <c r="RD215" s="3"/>
      <c r="RE215" s="3"/>
      <c r="RF215" s="3"/>
      <c r="RG215" s="3"/>
      <c r="RH215" s="3"/>
      <c r="RI215" s="3"/>
      <c r="RJ215" s="3"/>
      <c r="RK215" s="3"/>
      <c r="RL215" s="3"/>
      <c r="RM215" s="3"/>
      <c r="RN215" s="3"/>
      <c r="RO215" s="3"/>
      <c r="RP215" s="3"/>
      <c r="RQ215" s="3"/>
      <c r="RR215" s="3"/>
      <c r="RS215" s="3"/>
      <c r="RT215" s="3"/>
      <c r="RU215" s="3"/>
      <c r="RV215" s="3"/>
      <c r="RW215" s="3"/>
      <c r="RX215" s="3"/>
      <c r="RY215" s="3"/>
      <c r="RZ215" s="3"/>
      <c r="SA215" s="3"/>
      <c r="SB215" s="3"/>
      <c r="SC215" s="3"/>
      <c r="SD215" s="3"/>
      <c r="SE215" s="3"/>
      <c r="SF215" s="3"/>
      <c r="SG215" s="3"/>
      <c r="SH215" s="3"/>
      <c r="SI215" s="3"/>
      <c r="SJ215" s="3"/>
      <c r="SK215" s="3"/>
      <c r="SL215" s="3"/>
      <c r="SM215" s="3"/>
      <c r="SN215" s="3"/>
      <c r="SO215" s="3"/>
      <c r="SP215" s="3"/>
      <c r="SQ215" s="3"/>
      <c r="SR215" s="3"/>
      <c r="SS215" s="3"/>
      <c r="ST215" s="3"/>
      <c r="SU215" s="3"/>
      <c r="SV215" s="3"/>
      <c r="SW215" s="3"/>
      <c r="SX215" s="3"/>
      <c r="SY215" s="3"/>
      <c r="SZ215" s="3"/>
      <c r="TA215" s="3"/>
      <c r="TB215" s="3"/>
      <c r="TC215" s="3"/>
      <c r="TD215" s="3"/>
      <c r="TE215" s="3"/>
      <c r="TF215" s="3"/>
      <c r="TG215" s="3"/>
      <c r="TH215" s="3"/>
      <c r="TI215" s="3"/>
      <c r="TJ215" s="3"/>
      <c r="TK215" s="3"/>
      <c r="TL215" s="3"/>
      <c r="TM215" s="3"/>
      <c r="TN215" s="3"/>
      <c r="TO215" s="3"/>
      <c r="TP215" s="3"/>
      <c r="TQ215" s="3"/>
      <c r="TR215" s="3"/>
      <c r="TS215" s="3"/>
      <c r="TT215" s="3"/>
      <c r="TU215" s="3"/>
      <c r="TV215" s="3"/>
      <c r="TW215" s="3"/>
      <c r="TX215" s="3"/>
      <c r="TY215" s="3"/>
      <c r="TZ215" s="3"/>
      <c r="UA215" s="3"/>
      <c r="UB215" s="3"/>
      <c r="UC215" s="3"/>
      <c r="UD215" s="3"/>
      <c r="UE215" s="3"/>
      <c r="UF215" s="3"/>
      <c r="UG215" s="3"/>
      <c r="UH215" s="3"/>
      <c r="UI215" s="3"/>
      <c r="UJ215" s="3"/>
      <c r="UK215" s="3"/>
      <c r="UL215" s="3"/>
      <c r="UM215" s="3"/>
      <c r="UN215" s="3"/>
      <c r="UO215" s="3"/>
      <c r="UP215" s="3"/>
      <c r="UQ215" s="3"/>
      <c r="UR215" s="3"/>
      <c r="US215" s="3"/>
      <c r="UT215" s="3"/>
      <c r="UU215" s="3"/>
      <c r="UV215" s="3"/>
      <c r="UW215" s="3"/>
      <c r="UX215" s="3"/>
      <c r="UY215" s="3"/>
      <c r="UZ215" s="3"/>
      <c r="VA215" s="3"/>
      <c r="VB215" s="3"/>
      <c r="VC215" s="3"/>
      <c r="VD215" s="3"/>
      <c r="VE215" s="3"/>
      <c r="VF215" s="3"/>
      <c r="VG215" s="3"/>
      <c r="VH215" s="3"/>
      <c r="VI215" s="3"/>
      <c r="VJ215" s="3"/>
      <c r="VK215" s="3"/>
      <c r="VL215" s="3"/>
      <c r="VM215" s="3"/>
      <c r="VN215" s="3"/>
      <c r="VO215" s="3"/>
      <c r="VP215" s="3"/>
      <c r="VQ215" s="3"/>
      <c r="VR215" s="3"/>
      <c r="VS215" s="3"/>
      <c r="VT215" s="3"/>
      <c r="VU215" s="3"/>
      <c r="VV215" s="3"/>
      <c r="VW215" s="3"/>
      <c r="VX215" s="3"/>
      <c r="VY215" s="3"/>
      <c r="VZ215" s="3"/>
      <c r="WA215" s="3"/>
      <c r="WB215" s="3"/>
      <c r="WC215" s="3"/>
    </row>
    <row r="216" spans="1:601" x14ac:dyDescent="0.35">
      <c r="A216" s="50">
        <v>5114</v>
      </c>
      <c r="B216" s="51" t="s">
        <v>445</v>
      </c>
      <c r="C216" s="32">
        <f t="shared" si="21"/>
        <v>213.25</v>
      </c>
      <c r="D216" s="25"/>
      <c r="E216" s="24">
        <v>266.25</v>
      </c>
      <c r="F216" s="24"/>
      <c r="G216" s="24">
        <v>-53</v>
      </c>
      <c r="H216" s="59"/>
      <c r="I216" s="24">
        <f t="shared" si="20"/>
        <v>213.25</v>
      </c>
      <c r="J216" s="24"/>
      <c r="K216" s="24"/>
      <c r="L216" s="24"/>
      <c r="M216" s="24"/>
      <c r="N216" s="25"/>
      <c r="O216" s="25">
        <f t="shared" si="23"/>
        <v>0</v>
      </c>
      <c r="P216" s="214">
        <f t="shared" si="22"/>
        <v>53</v>
      </c>
      <c r="Q216" s="123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  <c r="TD216" s="3"/>
      <c r="TE216" s="3"/>
      <c r="TF216" s="3"/>
      <c r="TG216" s="3"/>
      <c r="TH216" s="3"/>
      <c r="TI216" s="3"/>
      <c r="TJ216" s="3"/>
      <c r="TK216" s="3"/>
      <c r="TL216" s="3"/>
      <c r="TM216" s="3"/>
      <c r="TN216" s="3"/>
      <c r="TO216" s="3"/>
      <c r="TP216" s="3"/>
      <c r="TQ216" s="3"/>
      <c r="TR216" s="3"/>
      <c r="TS216" s="3"/>
      <c r="TT216" s="3"/>
      <c r="TU216" s="3"/>
      <c r="TV216" s="3"/>
      <c r="TW216" s="3"/>
      <c r="TX216" s="3"/>
      <c r="TY216" s="3"/>
      <c r="TZ216" s="3"/>
      <c r="UA216" s="3"/>
      <c r="UB216" s="3"/>
      <c r="UC216" s="3"/>
      <c r="UD216" s="3"/>
      <c r="UE216" s="3"/>
      <c r="UF216" s="3"/>
      <c r="UG216" s="3"/>
      <c r="UH216" s="3"/>
      <c r="UI216" s="3"/>
      <c r="UJ216" s="3"/>
      <c r="UK216" s="3"/>
      <c r="UL216" s="3"/>
      <c r="UM216" s="3"/>
      <c r="UN216" s="3"/>
      <c r="UO216" s="3"/>
      <c r="UP216" s="3"/>
      <c r="UQ216" s="3"/>
      <c r="UR216" s="3"/>
      <c r="US216" s="3"/>
      <c r="UT216" s="3"/>
      <c r="UU216" s="3"/>
      <c r="UV216" s="3"/>
      <c r="UW216" s="3"/>
      <c r="UX216" s="3"/>
      <c r="UY216" s="3"/>
      <c r="UZ216" s="3"/>
      <c r="VA216" s="3"/>
      <c r="VB216" s="3"/>
      <c r="VC216" s="3"/>
      <c r="VD216" s="3"/>
      <c r="VE216" s="3"/>
      <c r="VF216" s="3"/>
      <c r="VG216" s="3"/>
      <c r="VH216" s="3"/>
      <c r="VI216" s="3"/>
      <c r="VJ216" s="3"/>
      <c r="VK216" s="3"/>
      <c r="VL216" s="3"/>
      <c r="VM216" s="3"/>
      <c r="VN216" s="3"/>
      <c r="VO216" s="3"/>
      <c r="VP216" s="3"/>
      <c r="VQ216" s="3"/>
      <c r="VR216" s="3"/>
      <c r="VS216" s="3"/>
      <c r="VT216" s="3"/>
      <c r="VU216" s="3"/>
      <c r="VV216" s="3"/>
      <c r="VW216" s="3"/>
      <c r="VX216" s="3"/>
      <c r="VY216" s="3"/>
      <c r="VZ216" s="3"/>
      <c r="WA216" s="3"/>
      <c r="WB216" s="3"/>
      <c r="WC216" s="3"/>
    </row>
    <row r="217" spans="1:601" x14ac:dyDescent="0.35">
      <c r="A217" s="50">
        <v>5115</v>
      </c>
      <c r="B217" s="51" t="s">
        <v>118</v>
      </c>
      <c r="C217" s="32">
        <f t="shared" si="21"/>
        <v>215.35</v>
      </c>
      <c r="D217" s="25"/>
      <c r="E217" s="24">
        <v>215.35</v>
      </c>
      <c r="F217" s="24"/>
      <c r="G217" s="24"/>
      <c r="H217" s="59"/>
      <c r="I217" s="24">
        <f t="shared" ref="I217:I239" si="24">+C217</f>
        <v>215.35</v>
      </c>
      <c r="J217" s="24"/>
      <c r="K217" s="24"/>
      <c r="L217" s="24"/>
      <c r="M217" s="24"/>
      <c r="N217" s="25"/>
      <c r="O217" s="25">
        <f t="shared" si="23"/>
        <v>0</v>
      </c>
      <c r="P217" s="214">
        <f t="shared" si="22"/>
        <v>0</v>
      </c>
      <c r="Q217" s="123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3"/>
      <c r="OS217" s="3"/>
      <c r="OT217" s="3"/>
      <c r="OU217" s="3"/>
      <c r="OV217" s="3"/>
      <c r="OW217" s="3"/>
      <c r="OX217" s="3"/>
      <c r="OY217" s="3"/>
      <c r="OZ217" s="3"/>
      <c r="PA217" s="3"/>
      <c r="PB217" s="3"/>
      <c r="PC217" s="3"/>
      <c r="PD217" s="3"/>
      <c r="PE217" s="3"/>
      <c r="PF217" s="3"/>
      <c r="PG217" s="3"/>
      <c r="PH217" s="3"/>
      <c r="PI217" s="3"/>
      <c r="PJ217" s="3"/>
      <c r="PK217" s="3"/>
      <c r="PL217" s="3"/>
      <c r="PM217" s="3"/>
      <c r="PN217" s="3"/>
      <c r="PO217" s="3"/>
      <c r="PP217" s="3"/>
      <c r="PQ217" s="3"/>
      <c r="PR217" s="3"/>
      <c r="PS217" s="3"/>
      <c r="PT217" s="3"/>
      <c r="PU217" s="3"/>
      <c r="PV217" s="3"/>
      <c r="PW217" s="3"/>
      <c r="PX217" s="3"/>
      <c r="PY217" s="3"/>
      <c r="PZ217" s="3"/>
      <c r="QA217" s="3"/>
      <c r="QB217" s="3"/>
      <c r="QC217" s="3"/>
      <c r="QD217" s="3"/>
      <c r="QE217" s="3"/>
      <c r="QF217" s="3"/>
      <c r="QG217" s="3"/>
      <c r="QH217" s="3"/>
      <c r="QI217" s="3"/>
      <c r="QJ217" s="3"/>
      <c r="QK217" s="3"/>
      <c r="QL217" s="3"/>
      <c r="QM217" s="3"/>
      <c r="QN217" s="3"/>
      <c r="QO217" s="3"/>
      <c r="QP217" s="3"/>
      <c r="QQ217" s="3"/>
      <c r="QR217" s="3"/>
      <c r="QS217" s="3"/>
      <c r="QT217" s="3"/>
      <c r="QU217" s="3"/>
      <c r="QV217" s="3"/>
      <c r="QW217" s="3"/>
      <c r="QX217" s="3"/>
      <c r="QY217" s="3"/>
      <c r="QZ217" s="3"/>
      <c r="RA217" s="3"/>
      <c r="RB217" s="3"/>
      <c r="RC217" s="3"/>
      <c r="RD217" s="3"/>
      <c r="RE217" s="3"/>
      <c r="RF217" s="3"/>
      <c r="RG217" s="3"/>
      <c r="RH217" s="3"/>
      <c r="RI217" s="3"/>
      <c r="RJ217" s="3"/>
      <c r="RK217" s="3"/>
      <c r="RL217" s="3"/>
      <c r="RM217" s="3"/>
      <c r="RN217" s="3"/>
      <c r="RO217" s="3"/>
      <c r="RP217" s="3"/>
      <c r="RQ217" s="3"/>
      <c r="RR217" s="3"/>
      <c r="RS217" s="3"/>
      <c r="RT217" s="3"/>
      <c r="RU217" s="3"/>
      <c r="RV217" s="3"/>
      <c r="RW217" s="3"/>
      <c r="RX217" s="3"/>
      <c r="RY217" s="3"/>
      <c r="RZ217" s="3"/>
      <c r="SA217" s="3"/>
      <c r="SB217" s="3"/>
      <c r="SC217" s="3"/>
      <c r="SD217" s="3"/>
      <c r="SE217" s="3"/>
      <c r="SF217" s="3"/>
      <c r="SG217" s="3"/>
      <c r="SH217" s="3"/>
      <c r="SI217" s="3"/>
      <c r="SJ217" s="3"/>
      <c r="SK217" s="3"/>
      <c r="SL217" s="3"/>
      <c r="SM217" s="3"/>
      <c r="SN217" s="3"/>
      <c r="SO217" s="3"/>
      <c r="SP217" s="3"/>
      <c r="SQ217" s="3"/>
      <c r="SR217" s="3"/>
      <c r="SS217" s="3"/>
      <c r="ST217" s="3"/>
      <c r="SU217" s="3"/>
      <c r="SV217" s="3"/>
      <c r="SW217" s="3"/>
      <c r="SX217" s="3"/>
      <c r="SY217" s="3"/>
      <c r="SZ217" s="3"/>
      <c r="TA217" s="3"/>
      <c r="TB217" s="3"/>
      <c r="TC217" s="3"/>
      <c r="TD217" s="3"/>
      <c r="TE217" s="3"/>
      <c r="TF217" s="3"/>
      <c r="TG217" s="3"/>
      <c r="TH217" s="3"/>
      <c r="TI217" s="3"/>
      <c r="TJ217" s="3"/>
      <c r="TK217" s="3"/>
      <c r="TL217" s="3"/>
      <c r="TM217" s="3"/>
      <c r="TN217" s="3"/>
      <c r="TO217" s="3"/>
      <c r="TP217" s="3"/>
      <c r="TQ217" s="3"/>
      <c r="TR217" s="3"/>
      <c r="TS217" s="3"/>
      <c r="TT217" s="3"/>
      <c r="TU217" s="3"/>
      <c r="TV217" s="3"/>
      <c r="TW217" s="3"/>
      <c r="TX217" s="3"/>
      <c r="TY217" s="3"/>
      <c r="TZ217" s="3"/>
      <c r="UA217" s="3"/>
      <c r="UB217" s="3"/>
      <c r="UC217" s="3"/>
      <c r="UD217" s="3"/>
      <c r="UE217" s="3"/>
      <c r="UF217" s="3"/>
      <c r="UG217" s="3"/>
      <c r="UH217" s="3"/>
      <c r="UI217" s="3"/>
      <c r="UJ217" s="3"/>
      <c r="UK217" s="3"/>
      <c r="UL217" s="3"/>
      <c r="UM217" s="3"/>
      <c r="UN217" s="3"/>
      <c r="UO217" s="3"/>
      <c r="UP217" s="3"/>
      <c r="UQ217" s="3"/>
      <c r="UR217" s="3"/>
      <c r="US217" s="3"/>
      <c r="UT217" s="3"/>
      <c r="UU217" s="3"/>
      <c r="UV217" s="3"/>
      <c r="UW217" s="3"/>
      <c r="UX217" s="3"/>
      <c r="UY217" s="3"/>
      <c r="UZ217" s="3"/>
      <c r="VA217" s="3"/>
      <c r="VB217" s="3"/>
      <c r="VC217" s="3"/>
      <c r="VD217" s="3"/>
      <c r="VE217" s="3"/>
      <c r="VF217" s="3"/>
      <c r="VG217" s="3"/>
      <c r="VH217" s="3"/>
      <c r="VI217" s="3"/>
      <c r="VJ217" s="3"/>
      <c r="VK217" s="3"/>
      <c r="VL217" s="3"/>
      <c r="VM217" s="3"/>
      <c r="VN217" s="3"/>
      <c r="VO217" s="3"/>
      <c r="VP217" s="3"/>
      <c r="VQ217" s="3"/>
      <c r="VR217" s="3"/>
      <c r="VS217" s="3"/>
      <c r="VT217" s="3"/>
      <c r="VU217" s="3"/>
      <c r="VV217" s="3"/>
      <c r="VW217" s="3"/>
      <c r="VX217" s="3"/>
      <c r="VY217" s="3"/>
      <c r="VZ217" s="3"/>
      <c r="WA217" s="3"/>
      <c r="WB217" s="3"/>
      <c r="WC217" s="3"/>
    </row>
    <row r="218" spans="1:601" x14ac:dyDescent="0.35">
      <c r="A218" s="50">
        <v>5200</v>
      </c>
      <c r="B218" s="51" t="s">
        <v>184</v>
      </c>
      <c r="C218" s="32">
        <f t="shared" si="21"/>
        <v>1954.48</v>
      </c>
      <c r="D218" s="25"/>
      <c r="E218" s="24">
        <v>1954.48</v>
      </c>
      <c r="F218" s="24"/>
      <c r="G218" s="24"/>
      <c r="H218" s="59"/>
      <c r="I218" s="24">
        <f t="shared" si="24"/>
        <v>1954.48</v>
      </c>
      <c r="J218" s="24"/>
      <c r="K218" s="24"/>
      <c r="L218" s="24"/>
      <c r="M218" s="24"/>
      <c r="N218" s="25"/>
      <c r="O218" s="25">
        <f t="shared" si="23"/>
        <v>0</v>
      </c>
      <c r="P218" s="214">
        <f t="shared" si="22"/>
        <v>0</v>
      </c>
      <c r="Q218" s="123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  <c r="VW218" s="3"/>
      <c r="VX218" s="3"/>
      <c r="VY218" s="3"/>
      <c r="VZ218" s="3"/>
      <c r="WA218" s="3"/>
      <c r="WB218" s="3"/>
      <c r="WC218" s="3"/>
    </row>
    <row r="219" spans="1:601" x14ac:dyDescent="0.35">
      <c r="A219" s="50">
        <v>5201</v>
      </c>
      <c r="B219" s="51" t="s">
        <v>192</v>
      </c>
      <c r="C219" s="32">
        <f t="shared" si="21"/>
        <v>273.12</v>
      </c>
      <c r="D219" s="25"/>
      <c r="E219" s="24">
        <v>273.12</v>
      </c>
      <c r="F219" s="24"/>
      <c r="G219" s="24"/>
      <c r="H219" s="59"/>
      <c r="I219" s="24">
        <f t="shared" si="24"/>
        <v>273.12</v>
      </c>
      <c r="J219" s="24"/>
      <c r="K219" s="24"/>
      <c r="L219" s="24"/>
      <c r="M219" s="24"/>
      <c r="N219" s="25"/>
      <c r="O219" s="25">
        <f t="shared" si="23"/>
        <v>0</v>
      </c>
      <c r="P219" s="214">
        <f t="shared" si="22"/>
        <v>0</v>
      </c>
      <c r="Q219" s="123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</row>
    <row r="220" spans="1:601" hidden="1" x14ac:dyDescent="0.35">
      <c r="A220" s="50">
        <v>5202</v>
      </c>
      <c r="B220" s="51" t="s">
        <v>316</v>
      </c>
      <c r="C220" s="177">
        <f t="shared" si="21"/>
        <v>0</v>
      </c>
      <c r="D220" s="25"/>
      <c r="E220" s="24"/>
      <c r="F220" s="24"/>
      <c r="G220" s="24"/>
      <c r="H220" s="59"/>
      <c r="I220" s="24">
        <f t="shared" si="24"/>
        <v>0</v>
      </c>
      <c r="J220" s="24"/>
      <c r="K220" s="24"/>
      <c r="L220" s="24"/>
      <c r="M220" s="24"/>
      <c r="N220" s="25"/>
      <c r="O220" s="25">
        <f t="shared" si="23"/>
        <v>0</v>
      </c>
      <c r="P220" s="214">
        <f t="shared" si="22"/>
        <v>0</v>
      </c>
      <c r="Q220" s="123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</row>
    <row r="221" spans="1:601" hidden="1" x14ac:dyDescent="0.35">
      <c r="A221" s="50">
        <v>5203</v>
      </c>
      <c r="B221" s="51" t="s">
        <v>317</v>
      </c>
      <c r="C221" s="177">
        <f t="shared" si="21"/>
        <v>0</v>
      </c>
      <c r="D221" s="25"/>
      <c r="E221" s="24"/>
      <c r="F221" s="24"/>
      <c r="G221" s="24"/>
      <c r="H221" s="59"/>
      <c r="I221" s="24">
        <f t="shared" si="24"/>
        <v>0</v>
      </c>
      <c r="J221" s="24"/>
      <c r="K221" s="24"/>
      <c r="L221" s="24"/>
      <c r="M221" s="24"/>
      <c r="N221" s="25"/>
      <c r="O221" s="25">
        <f t="shared" si="23"/>
        <v>0</v>
      </c>
      <c r="P221" s="214">
        <f t="shared" si="22"/>
        <v>0</v>
      </c>
      <c r="Q221" s="123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</row>
    <row r="222" spans="1:601" hidden="1" x14ac:dyDescent="0.35">
      <c r="A222" s="50">
        <v>5204</v>
      </c>
      <c r="B222" s="51" t="s">
        <v>145</v>
      </c>
      <c r="C222" s="177">
        <f t="shared" si="21"/>
        <v>0</v>
      </c>
      <c r="D222" s="25"/>
      <c r="E222" s="24"/>
      <c r="F222" s="24"/>
      <c r="G222" s="24"/>
      <c r="H222" s="59"/>
      <c r="I222" s="24">
        <f t="shared" si="24"/>
        <v>0</v>
      </c>
      <c r="J222" s="24"/>
      <c r="K222" s="24"/>
      <c r="L222" s="24"/>
      <c r="M222" s="24"/>
      <c r="N222" s="25"/>
      <c r="O222" s="25">
        <f t="shared" si="23"/>
        <v>0</v>
      </c>
      <c r="P222" s="214">
        <f t="shared" si="22"/>
        <v>0</v>
      </c>
      <c r="Q222" s="123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</row>
    <row r="223" spans="1:601" x14ac:dyDescent="0.35">
      <c r="A223" s="50">
        <v>5205</v>
      </c>
      <c r="B223" s="51" t="s">
        <v>114</v>
      </c>
      <c r="C223" s="32">
        <f t="shared" si="21"/>
        <v>34.06</v>
      </c>
      <c r="D223" s="25"/>
      <c r="E223" s="24">
        <v>34.06</v>
      </c>
      <c r="F223" s="24"/>
      <c r="G223" s="24"/>
      <c r="H223" s="59"/>
      <c r="I223" s="24">
        <f t="shared" si="24"/>
        <v>34.06</v>
      </c>
      <c r="J223" s="24"/>
      <c r="K223" s="24"/>
      <c r="L223" s="24"/>
      <c r="M223" s="24"/>
      <c r="N223" s="25"/>
      <c r="O223" s="25">
        <f t="shared" si="23"/>
        <v>0</v>
      </c>
      <c r="P223" s="214">
        <f t="shared" si="22"/>
        <v>0</v>
      </c>
      <c r="Q223" s="123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</row>
    <row r="224" spans="1:601" hidden="1" x14ac:dyDescent="0.35">
      <c r="A224" s="50">
        <v>5206</v>
      </c>
      <c r="B224" s="51" t="s">
        <v>126</v>
      </c>
      <c r="C224" s="177">
        <f t="shared" si="21"/>
        <v>0</v>
      </c>
      <c r="D224" s="25"/>
      <c r="E224" s="24"/>
      <c r="F224" s="24"/>
      <c r="G224" s="24"/>
      <c r="H224" s="59"/>
      <c r="I224" s="24">
        <f t="shared" si="24"/>
        <v>0</v>
      </c>
      <c r="J224" s="24"/>
      <c r="K224" s="24"/>
      <c r="L224" s="24"/>
      <c r="M224" s="24"/>
      <c r="N224" s="25"/>
      <c r="O224" s="25">
        <f t="shared" si="23"/>
        <v>0</v>
      </c>
      <c r="P224" s="214">
        <f t="shared" si="22"/>
        <v>0</v>
      </c>
      <c r="Q224" s="123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</row>
    <row r="225" spans="1:601" x14ac:dyDescent="0.35">
      <c r="A225" s="50">
        <v>5207</v>
      </c>
      <c r="B225" s="51" t="s">
        <v>318</v>
      </c>
      <c r="C225" s="32">
        <f t="shared" si="21"/>
        <v>157.45999999999998</v>
      </c>
      <c r="D225" s="25"/>
      <c r="E225" s="24">
        <v>-117.54</v>
      </c>
      <c r="F225" s="24"/>
      <c r="G225" s="24">
        <v>275</v>
      </c>
      <c r="H225" s="59"/>
      <c r="I225" s="24">
        <f t="shared" si="24"/>
        <v>157.45999999999998</v>
      </c>
      <c r="J225" s="24"/>
      <c r="K225" s="24"/>
      <c r="L225" s="24"/>
      <c r="M225" s="24"/>
      <c r="N225" s="25"/>
      <c r="O225" s="25">
        <f t="shared" si="23"/>
        <v>0</v>
      </c>
      <c r="P225" s="214">
        <f t="shared" si="22"/>
        <v>-275</v>
      </c>
      <c r="Q225" s="123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</row>
    <row r="226" spans="1:601" hidden="1" x14ac:dyDescent="0.35">
      <c r="A226" s="50">
        <v>5208</v>
      </c>
      <c r="B226" s="51" t="s">
        <v>319</v>
      </c>
      <c r="C226" s="177">
        <f t="shared" si="21"/>
        <v>0</v>
      </c>
      <c r="D226" s="25"/>
      <c r="E226" s="24"/>
      <c r="F226" s="24"/>
      <c r="G226" s="24"/>
      <c r="H226" s="59"/>
      <c r="I226" s="24">
        <f t="shared" si="24"/>
        <v>0</v>
      </c>
      <c r="J226" s="24"/>
      <c r="K226" s="24"/>
      <c r="L226" s="24"/>
      <c r="M226" s="24"/>
      <c r="N226" s="25"/>
      <c r="O226" s="25">
        <f t="shared" si="23"/>
        <v>0</v>
      </c>
      <c r="P226" s="214">
        <f t="shared" si="22"/>
        <v>0</v>
      </c>
      <c r="Q226" s="123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</row>
    <row r="227" spans="1:601" x14ac:dyDescent="0.35">
      <c r="A227" s="50">
        <v>5210</v>
      </c>
      <c r="B227" s="51" t="s">
        <v>320</v>
      </c>
      <c r="C227" s="32">
        <f t="shared" si="21"/>
        <v>1507.5</v>
      </c>
      <c r="D227" s="25"/>
      <c r="E227" s="24">
        <v>1507.5</v>
      </c>
      <c r="F227" s="24"/>
      <c r="G227" s="24"/>
      <c r="H227" s="59"/>
      <c r="I227" s="24">
        <f t="shared" si="24"/>
        <v>1507.5</v>
      </c>
      <c r="J227" s="24"/>
      <c r="K227" s="24"/>
      <c r="L227" s="24"/>
      <c r="M227" s="24"/>
      <c r="N227" s="25"/>
      <c r="O227" s="25">
        <f t="shared" si="23"/>
        <v>0</v>
      </c>
      <c r="P227" s="214">
        <f t="shared" si="22"/>
        <v>0</v>
      </c>
      <c r="Q227" s="123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</row>
    <row r="228" spans="1:601" x14ac:dyDescent="0.35">
      <c r="A228" s="50">
        <v>5211</v>
      </c>
      <c r="B228" s="51" t="s">
        <v>189</v>
      </c>
      <c r="C228" s="32">
        <f t="shared" si="21"/>
        <v>347.56</v>
      </c>
      <c r="D228" s="25"/>
      <c r="E228" s="24">
        <v>268.24</v>
      </c>
      <c r="F228" s="27">
        <v>79.319999999999993</v>
      </c>
      <c r="G228" s="27"/>
      <c r="H228" s="59"/>
      <c r="I228" s="24">
        <f t="shared" si="24"/>
        <v>347.56</v>
      </c>
      <c r="J228" s="24"/>
      <c r="K228" s="24"/>
      <c r="L228" s="24"/>
      <c r="M228" s="24"/>
      <c r="N228" s="25"/>
      <c r="O228" s="25">
        <f t="shared" si="23"/>
        <v>0</v>
      </c>
      <c r="P228" s="214">
        <f t="shared" si="22"/>
        <v>-79.319999999999993</v>
      </c>
      <c r="Q228" s="123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</row>
    <row r="229" spans="1:601" x14ac:dyDescent="0.35">
      <c r="A229" s="50">
        <v>5212</v>
      </c>
      <c r="B229" s="51" t="s">
        <v>181</v>
      </c>
      <c r="C229" s="32">
        <f t="shared" si="21"/>
        <v>161.16</v>
      </c>
      <c r="D229" s="25"/>
      <c r="E229" s="24">
        <v>115.16</v>
      </c>
      <c r="F229" s="24"/>
      <c r="G229" s="24">
        <v>46</v>
      </c>
      <c r="H229" s="59"/>
      <c r="I229" s="24">
        <f t="shared" si="24"/>
        <v>161.16</v>
      </c>
      <c r="J229" s="24"/>
      <c r="K229" s="24"/>
      <c r="L229" s="24"/>
      <c r="M229" s="24"/>
      <c r="N229" s="25"/>
      <c r="O229" s="25">
        <f t="shared" si="23"/>
        <v>0</v>
      </c>
      <c r="P229" s="214">
        <f t="shared" si="22"/>
        <v>-46</v>
      </c>
      <c r="Q229" s="123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</row>
    <row r="230" spans="1:601" x14ac:dyDescent="0.35">
      <c r="A230" s="50">
        <v>5213</v>
      </c>
      <c r="B230" s="51" t="s">
        <v>321</v>
      </c>
      <c r="C230" s="32">
        <f t="shared" si="21"/>
        <v>483.6</v>
      </c>
      <c r="D230" s="25"/>
      <c r="E230" s="24">
        <v>-166.4</v>
      </c>
      <c r="F230" s="24"/>
      <c r="G230" s="24">
        <v>650</v>
      </c>
      <c r="H230" s="59"/>
      <c r="I230" s="24">
        <f t="shared" si="24"/>
        <v>483.6</v>
      </c>
      <c r="J230" s="24"/>
      <c r="K230" s="24"/>
      <c r="L230" s="24"/>
      <c r="M230" s="24"/>
      <c r="N230" s="25"/>
      <c r="O230" s="25">
        <f t="shared" ref="O230:O257" si="25">C230-SUM(I230:M230)</f>
        <v>0</v>
      </c>
      <c r="P230" s="214">
        <f t="shared" si="22"/>
        <v>-650</v>
      </c>
      <c r="Q230" s="123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</row>
    <row r="231" spans="1:601" x14ac:dyDescent="0.35">
      <c r="A231" s="50">
        <v>5214</v>
      </c>
      <c r="B231" s="51" t="s">
        <v>322</v>
      </c>
      <c r="C231" s="32">
        <f t="shared" si="21"/>
        <v>15.83</v>
      </c>
      <c r="D231" s="25"/>
      <c r="E231" s="24">
        <v>15.83</v>
      </c>
      <c r="F231" s="24"/>
      <c r="G231" s="24"/>
      <c r="H231" s="59"/>
      <c r="I231" s="24">
        <f t="shared" si="24"/>
        <v>15.83</v>
      </c>
      <c r="J231" s="24"/>
      <c r="K231" s="24"/>
      <c r="L231" s="24"/>
      <c r="M231" s="24"/>
      <c r="N231" s="25"/>
      <c r="O231" s="25">
        <f t="shared" si="25"/>
        <v>0</v>
      </c>
      <c r="P231" s="214">
        <f t="shared" si="22"/>
        <v>0</v>
      </c>
      <c r="Q231" s="123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</row>
    <row r="232" spans="1:601" x14ac:dyDescent="0.35">
      <c r="A232" s="50">
        <v>5215</v>
      </c>
      <c r="B232" s="51" t="s">
        <v>323</v>
      </c>
      <c r="C232" s="32">
        <f t="shared" si="21"/>
        <v>359.76</v>
      </c>
      <c r="D232" s="25"/>
      <c r="E232" s="24">
        <v>359.76</v>
      </c>
      <c r="F232" s="24"/>
      <c r="G232" s="24"/>
      <c r="H232" s="59"/>
      <c r="I232" s="24">
        <f t="shared" si="24"/>
        <v>359.76</v>
      </c>
      <c r="J232" s="24"/>
      <c r="K232" s="24"/>
      <c r="L232" s="24"/>
      <c r="M232" s="24"/>
      <c r="N232" s="25"/>
      <c r="O232" s="25">
        <f t="shared" si="25"/>
        <v>0</v>
      </c>
      <c r="P232" s="214">
        <f t="shared" si="22"/>
        <v>0</v>
      </c>
      <c r="Q232" s="123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</row>
    <row r="233" spans="1:601" x14ac:dyDescent="0.35">
      <c r="A233" s="50">
        <v>5216</v>
      </c>
      <c r="B233" s="51" t="s">
        <v>324</v>
      </c>
      <c r="C233" s="32">
        <f t="shared" si="21"/>
        <v>152.33000000000001</v>
      </c>
      <c r="D233" s="25"/>
      <c r="E233" s="24">
        <v>152.33000000000001</v>
      </c>
      <c r="F233" s="24"/>
      <c r="G233" s="24"/>
      <c r="H233" s="59"/>
      <c r="I233" s="24">
        <f t="shared" si="24"/>
        <v>152.33000000000001</v>
      </c>
      <c r="J233" s="24"/>
      <c r="K233" s="24"/>
      <c r="L233" s="24"/>
      <c r="M233" s="24"/>
      <c r="N233" s="25"/>
      <c r="O233" s="25">
        <f t="shared" si="25"/>
        <v>0</v>
      </c>
      <c r="P233" s="214">
        <f t="shared" si="22"/>
        <v>0</v>
      </c>
      <c r="Q233" s="123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</row>
    <row r="234" spans="1:601" x14ac:dyDescent="0.35">
      <c r="A234" s="54">
        <v>5217</v>
      </c>
      <c r="B234" s="139" t="s">
        <v>325</v>
      </c>
      <c r="C234" s="32">
        <f t="shared" si="21"/>
        <v>335</v>
      </c>
      <c r="D234" s="25"/>
      <c r="E234" s="24">
        <v>335</v>
      </c>
      <c r="F234" s="24"/>
      <c r="G234" s="24"/>
      <c r="H234" s="59"/>
      <c r="I234" s="24">
        <f t="shared" si="24"/>
        <v>335</v>
      </c>
      <c r="J234" s="24"/>
      <c r="K234" s="24"/>
      <c r="L234" s="24"/>
      <c r="M234" s="24"/>
      <c r="N234" s="25"/>
      <c r="O234" s="25">
        <f t="shared" si="25"/>
        <v>0</v>
      </c>
      <c r="P234" s="214">
        <f t="shared" si="22"/>
        <v>0</v>
      </c>
      <c r="Q234" s="123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</row>
    <row r="235" spans="1:601" hidden="1" x14ac:dyDescent="0.35">
      <c r="A235" s="54">
        <v>5219</v>
      </c>
      <c r="B235" s="51" t="s">
        <v>373</v>
      </c>
      <c r="C235" s="177">
        <f t="shared" si="21"/>
        <v>0</v>
      </c>
      <c r="D235" s="25"/>
      <c r="E235" s="24"/>
      <c r="F235" s="24"/>
      <c r="G235" s="24"/>
      <c r="H235" s="59"/>
      <c r="I235" s="24">
        <f t="shared" si="24"/>
        <v>0</v>
      </c>
      <c r="J235" s="24"/>
      <c r="K235" s="24"/>
      <c r="L235" s="24"/>
      <c r="M235" s="24"/>
      <c r="N235" s="25"/>
      <c r="O235" s="25">
        <f t="shared" si="25"/>
        <v>0</v>
      </c>
      <c r="P235" s="214">
        <f t="shared" si="22"/>
        <v>0</v>
      </c>
      <c r="Q235" s="123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</row>
    <row r="236" spans="1:601" x14ac:dyDescent="0.35">
      <c r="A236" s="54">
        <v>5220</v>
      </c>
      <c r="B236" s="51" t="s">
        <v>20</v>
      </c>
      <c r="C236" s="32">
        <f t="shared" si="21"/>
        <v>1468.85</v>
      </c>
      <c r="D236" s="25"/>
      <c r="E236" s="24">
        <v>1468.85</v>
      </c>
      <c r="F236" s="24"/>
      <c r="G236" s="24"/>
      <c r="H236" s="59"/>
      <c r="I236" s="24">
        <f t="shared" si="24"/>
        <v>1468.85</v>
      </c>
      <c r="J236" s="24"/>
      <c r="K236" s="24"/>
      <c r="L236" s="24"/>
      <c r="M236" s="24"/>
      <c r="N236" s="25"/>
      <c r="O236" s="25">
        <f t="shared" si="25"/>
        <v>0</v>
      </c>
      <c r="P236" s="214">
        <f t="shared" si="22"/>
        <v>0</v>
      </c>
      <c r="Q236" s="123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</row>
    <row r="237" spans="1:601" hidden="1" x14ac:dyDescent="0.35">
      <c r="A237" s="54">
        <v>5221</v>
      </c>
      <c r="B237" s="51" t="s">
        <v>173</v>
      </c>
      <c r="C237" s="177">
        <f t="shared" si="21"/>
        <v>0</v>
      </c>
      <c r="D237" s="25"/>
      <c r="E237" s="24"/>
      <c r="F237" s="24"/>
      <c r="G237" s="24"/>
      <c r="H237" s="59"/>
      <c r="I237" s="24">
        <f t="shared" si="24"/>
        <v>0</v>
      </c>
      <c r="J237" s="24"/>
      <c r="K237" s="24"/>
      <c r="L237" s="24"/>
      <c r="M237" s="24"/>
      <c r="N237" s="25"/>
      <c r="O237" s="25">
        <f t="shared" si="25"/>
        <v>0</v>
      </c>
      <c r="P237" s="214">
        <f t="shared" si="22"/>
        <v>0</v>
      </c>
      <c r="Q237" s="123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</row>
    <row r="238" spans="1:601" hidden="1" x14ac:dyDescent="0.35">
      <c r="A238" s="54">
        <v>5222</v>
      </c>
      <c r="B238" s="51" t="s">
        <v>21</v>
      </c>
      <c r="C238" s="177">
        <f t="shared" si="21"/>
        <v>0</v>
      </c>
      <c r="D238" s="25"/>
      <c r="E238" s="24"/>
      <c r="F238" s="24"/>
      <c r="G238" s="24"/>
      <c r="H238" s="59"/>
      <c r="I238" s="24">
        <f t="shared" si="24"/>
        <v>0</v>
      </c>
      <c r="J238" s="24"/>
      <c r="K238" s="24"/>
      <c r="L238" s="24"/>
      <c r="M238" s="24"/>
      <c r="N238" s="25"/>
      <c r="O238" s="25">
        <f t="shared" si="25"/>
        <v>0</v>
      </c>
      <c r="P238" s="214">
        <f t="shared" si="22"/>
        <v>0</v>
      </c>
      <c r="Q238" s="123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</row>
    <row r="239" spans="1:601" x14ac:dyDescent="0.35">
      <c r="A239" s="54">
        <v>5223</v>
      </c>
      <c r="B239" s="51" t="s">
        <v>161</v>
      </c>
      <c r="C239" s="32">
        <f t="shared" si="21"/>
        <v>50</v>
      </c>
      <c r="D239" s="25"/>
      <c r="E239" s="24">
        <v>50</v>
      </c>
      <c r="F239" s="24"/>
      <c r="G239" s="24"/>
      <c r="H239" s="59"/>
      <c r="I239" s="24">
        <f t="shared" si="24"/>
        <v>50</v>
      </c>
      <c r="J239" s="24"/>
      <c r="K239" s="24"/>
      <c r="L239" s="24"/>
      <c r="M239" s="24"/>
      <c r="N239" s="25"/>
      <c r="O239" s="25">
        <f t="shared" si="25"/>
        <v>0</v>
      </c>
      <c r="P239" s="214">
        <f t="shared" si="22"/>
        <v>0</v>
      </c>
      <c r="Q239" s="123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</row>
    <row r="240" spans="1:601" x14ac:dyDescent="0.35">
      <c r="A240" s="54">
        <v>5230</v>
      </c>
      <c r="B240" s="51" t="s">
        <v>153</v>
      </c>
      <c r="C240" s="32">
        <f t="shared" si="21"/>
        <v>950.22</v>
      </c>
      <c r="D240" s="25"/>
      <c r="E240" s="24">
        <v>-29.78</v>
      </c>
      <c r="F240" s="24">
        <v>873</v>
      </c>
      <c r="G240" s="24">
        <v>107</v>
      </c>
      <c r="H240" s="59"/>
      <c r="I240" s="24">
        <f>+C240-L240</f>
        <v>950.22</v>
      </c>
      <c r="J240" s="24"/>
      <c r="K240" s="24"/>
      <c r="L240" s="24"/>
      <c r="M240" s="24"/>
      <c r="N240" s="25"/>
      <c r="O240" s="25">
        <f t="shared" si="25"/>
        <v>0</v>
      </c>
      <c r="P240" s="214">
        <f t="shared" si="22"/>
        <v>-980</v>
      </c>
      <c r="Q240" s="123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</row>
    <row r="241" spans="1:601" x14ac:dyDescent="0.35">
      <c r="A241" s="54">
        <v>5235</v>
      </c>
      <c r="B241" s="51" t="s">
        <v>154</v>
      </c>
      <c r="C241" s="32">
        <f t="shared" si="21"/>
        <v>165</v>
      </c>
      <c r="D241" s="25"/>
      <c r="E241" s="24">
        <v>165</v>
      </c>
      <c r="F241" s="24"/>
      <c r="G241" s="24"/>
      <c r="H241" s="59"/>
      <c r="I241" s="24">
        <f t="shared" ref="I241:I253" si="26">+C241</f>
        <v>165</v>
      </c>
      <c r="J241" s="24"/>
      <c r="K241" s="24"/>
      <c r="L241" s="24"/>
      <c r="M241" s="24"/>
      <c r="N241" s="25"/>
      <c r="O241" s="25">
        <f t="shared" si="25"/>
        <v>0</v>
      </c>
      <c r="P241" s="214">
        <f t="shared" si="22"/>
        <v>0</v>
      </c>
      <c r="Q241" s="123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</row>
    <row r="242" spans="1:601" hidden="1" x14ac:dyDescent="0.35">
      <c r="A242" s="54">
        <v>5237</v>
      </c>
      <c r="B242" s="51" t="s">
        <v>143</v>
      </c>
      <c r="C242" s="177">
        <f t="shared" si="21"/>
        <v>0</v>
      </c>
      <c r="D242" s="25"/>
      <c r="E242" s="24"/>
      <c r="F242" s="24"/>
      <c r="G242" s="24"/>
      <c r="H242" s="59"/>
      <c r="I242" s="24">
        <f t="shared" si="26"/>
        <v>0</v>
      </c>
      <c r="J242" s="24"/>
      <c r="K242" s="24"/>
      <c r="L242" s="24"/>
      <c r="M242" s="24"/>
      <c r="N242" s="25"/>
      <c r="O242" s="25">
        <f t="shared" si="25"/>
        <v>0</v>
      </c>
      <c r="P242" s="214">
        <f t="shared" si="22"/>
        <v>0</v>
      </c>
      <c r="Q242" s="123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</row>
    <row r="243" spans="1:601" hidden="1" x14ac:dyDescent="0.35">
      <c r="A243" s="54">
        <v>5240</v>
      </c>
      <c r="B243" s="51" t="s">
        <v>120</v>
      </c>
      <c r="C243" s="32">
        <f t="shared" si="21"/>
        <v>0</v>
      </c>
      <c r="D243" s="25"/>
      <c r="E243" s="24"/>
      <c r="F243" s="24"/>
      <c r="G243" s="24"/>
      <c r="H243" s="59"/>
      <c r="I243" s="24">
        <f t="shared" si="26"/>
        <v>0</v>
      </c>
      <c r="J243" s="24"/>
      <c r="K243" s="24"/>
      <c r="L243" s="24"/>
      <c r="M243" s="24"/>
      <c r="N243" s="25"/>
      <c r="O243" s="25">
        <f t="shared" si="25"/>
        <v>0</v>
      </c>
      <c r="P243" s="214">
        <f t="shared" si="22"/>
        <v>0</v>
      </c>
      <c r="Q243" s="123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</row>
    <row r="244" spans="1:601" hidden="1" x14ac:dyDescent="0.35">
      <c r="A244" s="54">
        <v>5241</v>
      </c>
      <c r="B244" s="51" t="s">
        <v>121</v>
      </c>
      <c r="C244" s="177">
        <f t="shared" si="21"/>
        <v>0</v>
      </c>
      <c r="D244" s="25"/>
      <c r="E244" s="24"/>
      <c r="F244" s="24"/>
      <c r="G244" s="24"/>
      <c r="H244" s="59"/>
      <c r="I244" s="24">
        <f t="shared" si="26"/>
        <v>0</v>
      </c>
      <c r="J244" s="24"/>
      <c r="K244" s="24"/>
      <c r="L244" s="24"/>
      <c r="M244" s="24"/>
      <c r="N244" s="25"/>
      <c r="O244" s="25">
        <f t="shared" si="25"/>
        <v>0</v>
      </c>
      <c r="P244" s="214">
        <f t="shared" si="22"/>
        <v>0</v>
      </c>
      <c r="Q244" s="123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</row>
    <row r="245" spans="1:601" hidden="1" x14ac:dyDescent="0.35">
      <c r="A245" s="54">
        <v>5242</v>
      </c>
      <c r="B245" s="51" t="s">
        <v>122</v>
      </c>
      <c r="C245" s="177">
        <f t="shared" si="21"/>
        <v>0</v>
      </c>
      <c r="D245" s="25"/>
      <c r="E245" s="24"/>
      <c r="F245" s="35"/>
      <c r="G245" s="24"/>
      <c r="H245" s="59"/>
      <c r="I245" s="24">
        <f t="shared" si="26"/>
        <v>0</v>
      </c>
      <c r="J245" s="24"/>
      <c r="K245" s="24"/>
      <c r="L245" s="24"/>
      <c r="M245" s="24"/>
      <c r="N245" s="25"/>
      <c r="O245" s="25">
        <f t="shared" si="25"/>
        <v>0</v>
      </c>
      <c r="P245" s="214">
        <f t="shared" si="22"/>
        <v>0</v>
      </c>
      <c r="Q245" s="123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</row>
    <row r="246" spans="1:601" x14ac:dyDescent="0.35">
      <c r="A246" s="54">
        <v>5243</v>
      </c>
      <c r="B246" s="51" t="s">
        <v>123</v>
      </c>
      <c r="C246" s="32">
        <f t="shared" si="21"/>
        <v>80</v>
      </c>
      <c r="D246" s="25"/>
      <c r="E246" s="24">
        <v>80</v>
      </c>
      <c r="F246" s="24"/>
      <c r="G246" s="24"/>
      <c r="H246" s="59"/>
      <c r="I246" s="24">
        <f t="shared" si="26"/>
        <v>80</v>
      </c>
      <c r="J246" s="24"/>
      <c r="K246" s="24"/>
      <c r="L246" s="24"/>
      <c r="M246" s="24"/>
      <c r="N246" s="25"/>
      <c r="O246" s="25">
        <f t="shared" si="25"/>
        <v>0</v>
      </c>
      <c r="P246" s="214">
        <f t="shared" si="22"/>
        <v>0</v>
      </c>
      <c r="Q246" s="123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</row>
    <row r="247" spans="1:601" x14ac:dyDescent="0.35">
      <c r="A247" s="54">
        <v>5244</v>
      </c>
      <c r="B247" s="51" t="s">
        <v>124</v>
      </c>
      <c r="C247" s="32">
        <f t="shared" si="21"/>
        <v>125</v>
      </c>
      <c r="D247" s="25"/>
      <c r="E247" s="24">
        <v>125</v>
      </c>
      <c r="F247" s="24"/>
      <c r="G247" s="24"/>
      <c r="H247" s="59"/>
      <c r="I247" s="24">
        <f t="shared" si="26"/>
        <v>125</v>
      </c>
      <c r="J247" s="24"/>
      <c r="K247" s="24"/>
      <c r="L247" s="24"/>
      <c r="M247" s="24"/>
      <c r="N247" s="25"/>
      <c r="O247" s="25">
        <f t="shared" si="25"/>
        <v>0</v>
      </c>
      <c r="P247" s="214">
        <f t="shared" si="22"/>
        <v>0</v>
      </c>
      <c r="Q247" s="123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</row>
    <row r="248" spans="1:601" hidden="1" x14ac:dyDescent="0.35">
      <c r="A248" s="54">
        <v>5249</v>
      </c>
      <c r="B248" s="51" t="s">
        <v>125</v>
      </c>
      <c r="C248" s="32">
        <f t="shared" si="21"/>
        <v>0</v>
      </c>
      <c r="D248" s="25"/>
      <c r="E248" s="24"/>
      <c r="F248" s="24"/>
      <c r="G248" s="24"/>
      <c r="H248" s="59"/>
      <c r="I248" s="24">
        <f t="shared" si="26"/>
        <v>0</v>
      </c>
      <c r="J248" s="24"/>
      <c r="K248" s="24"/>
      <c r="L248" s="24"/>
      <c r="M248" s="24"/>
      <c r="N248" s="25"/>
      <c r="O248" s="25">
        <f t="shared" si="25"/>
        <v>0</v>
      </c>
      <c r="P248" s="214">
        <f t="shared" si="22"/>
        <v>0</v>
      </c>
      <c r="Q248" s="123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</row>
    <row r="249" spans="1:601" hidden="1" x14ac:dyDescent="0.35">
      <c r="A249" s="54">
        <v>5250</v>
      </c>
      <c r="B249" s="51" t="s">
        <v>127</v>
      </c>
      <c r="C249" s="177">
        <f t="shared" si="21"/>
        <v>0</v>
      </c>
      <c r="D249" s="25"/>
      <c r="E249" s="24"/>
      <c r="F249" s="24"/>
      <c r="G249" s="24"/>
      <c r="H249" s="59"/>
      <c r="I249" s="24">
        <f t="shared" si="26"/>
        <v>0</v>
      </c>
      <c r="J249" s="24"/>
      <c r="K249" s="24"/>
      <c r="L249" s="24"/>
      <c r="M249" s="24"/>
      <c r="N249" s="25"/>
      <c r="O249" s="25">
        <f t="shared" si="25"/>
        <v>0</v>
      </c>
      <c r="P249" s="214">
        <f t="shared" si="22"/>
        <v>0</v>
      </c>
      <c r="Q249" s="123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</row>
    <row r="250" spans="1:601" hidden="1" x14ac:dyDescent="0.35">
      <c r="A250" s="54">
        <v>5251</v>
      </c>
      <c r="B250" s="51" t="s">
        <v>128</v>
      </c>
      <c r="C250" s="32">
        <f t="shared" si="21"/>
        <v>0</v>
      </c>
      <c r="D250" s="25"/>
      <c r="E250" s="27"/>
      <c r="F250" s="24"/>
      <c r="G250" s="24"/>
      <c r="H250" s="59"/>
      <c r="I250" s="24">
        <f t="shared" si="26"/>
        <v>0</v>
      </c>
      <c r="J250" s="24"/>
      <c r="K250" s="24"/>
      <c r="L250" s="24"/>
      <c r="M250" s="24"/>
      <c r="N250" s="25"/>
      <c r="O250" s="25">
        <f t="shared" si="25"/>
        <v>0</v>
      </c>
      <c r="P250" s="214">
        <f t="shared" si="22"/>
        <v>0</v>
      </c>
      <c r="Q250" s="123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</row>
    <row r="251" spans="1:601" hidden="1" x14ac:dyDescent="0.35">
      <c r="A251" s="54">
        <v>5260</v>
      </c>
      <c r="B251" s="51" t="s">
        <v>12</v>
      </c>
      <c r="C251" s="177">
        <f t="shared" si="21"/>
        <v>0</v>
      </c>
      <c r="D251" s="25"/>
      <c r="E251" s="24"/>
      <c r="F251" s="24"/>
      <c r="G251" s="24"/>
      <c r="H251" s="59"/>
      <c r="I251" s="24">
        <f t="shared" si="26"/>
        <v>0</v>
      </c>
      <c r="J251" s="24"/>
      <c r="K251" s="24"/>
      <c r="L251" s="24"/>
      <c r="M251" s="24"/>
      <c r="N251" s="25"/>
      <c r="O251" s="25">
        <f t="shared" si="25"/>
        <v>0</v>
      </c>
      <c r="P251" s="214">
        <f t="shared" si="22"/>
        <v>0</v>
      </c>
      <c r="Q251" s="123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</row>
    <row r="252" spans="1:601" x14ac:dyDescent="0.35">
      <c r="A252" s="54">
        <v>5300</v>
      </c>
      <c r="B252" s="51" t="s">
        <v>129</v>
      </c>
      <c r="C252" s="32">
        <f t="shared" si="21"/>
        <v>362.49</v>
      </c>
      <c r="D252" s="25"/>
      <c r="E252" s="24">
        <v>62.49</v>
      </c>
      <c r="F252" s="24"/>
      <c r="G252" s="24">
        <v>300</v>
      </c>
      <c r="H252" s="59"/>
      <c r="I252" s="24">
        <f t="shared" si="26"/>
        <v>362.49</v>
      </c>
      <c r="J252" s="24"/>
      <c r="K252" s="24"/>
      <c r="L252" s="24"/>
      <c r="M252" s="24"/>
      <c r="N252" s="25"/>
      <c r="O252" s="25">
        <f t="shared" si="25"/>
        <v>0</v>
      </c>
      <c r="P252" s="214">
        <f t="shared" si="22"/>
        <v>-300</v>
      </c>
      <c r="Q252" s="123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</row>
    <row r="253" spans="1:601" hidden="1" x14ac:dyDescent="0.35">
      <c r="A253" s="54">
        <v>5301</v>
      </c>
      <c r="B253" s="51" t="s">
        <v>157</v>
      </c>
      <c r="C253" s="177">
        <f t="shared" si="21"/>
        <v>0</v>
      </c>
      <c r="D253" s="25"/>
      <c r="E253" s="24"/>
      <c r="F253" s="24"/>
      <c r="G253" s="24"/>
      <c r="H253" s="59"/>
      <c r="I253" s="24">
        <f t="shared" si="26"/>
        <v>0</v>
      </c>
      <c r="J253" s="24"/>
      <c r="K253" s="24"/>
      <c r="L253" s="24"/>
      <c r="M253" s="24"/>
      <c r="N253" s="25"/>
      <c r="O253" s="25">
        <f t="shared" si="25"/>
        <v>0</v>
      </c>
      <c r="P253" s="214">
        <f t="shared" si="22"/>
        <v>0</v>
      </c>
      <c r="Q253" s="123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</row>
    <row r="254" spans="1:601" hidden="1" x14ac:dyDescent="0.35">
      <c r="A254" s="54">
        <v>5302</v>
      </c>
      <c r="B254" s="51" t="s">
        <v>241</v>
      </c>
      <c r="C254" s="32">
        <f t="shared" si="21"/>
        <v>0</v>
      </c>
      <c r="D254" s="25"/>
      <c r="E254" s="24"/>
      <c r="F254" s="24"/>
      <c r="G254" s="24"/>
      <c r="H254" s="59"/>
      <c r="I254" s="24"/>
      <c r="J254" s="24"/>
      <c r="K254" s="24"/>
      <c r="L254" s="24">
        <f>+C254</f>
        <v>0</v>
      </c>
      <c r="M254" s="24"/>
      <c r="N254" s="25"/>
      <c r="O254" s="25">
        <f t="shared" si="25"/>
        <v>0</v>
      </c>
      <c r="P254" s="214">
        <f t="shared" si="22"/>
        <v>0</v>
      </c>
      <c r="Q254" s="123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</row>
    <row r="255" spans="1:601" hidden="1" x14ac:dyDescent="0.35">
      <c r="A255" s="54">
        <v>5303</v>
      </c>
      <c r="B255" s="51" t="s">
        <v>130</v>
      </c>
      <c r="C255" s="32">
        <f t="shared" si="21"/>
        <v>0</v>
      </c>
      <c r="D255" s="25"/>
      <c r="E255" s="24"/>
      <c r="F255" s="24"/>
      <c r="G255" s="24"/>
      <c r="H255" s="59"/>
      <c r="I255" s="24">
        <f t="shared" ref="I255:I301" si="27">+C255</f>
        <v>0</v>
      </c>
      <c r="J255" s="24"/>
      <c r="K255" s="24"/>
      <c r="L255" s="24"/>
      <c r="M255" s="24"/>
      <c r="N255" s="25"/>
      <c r="O255" s="25">
        <f t="shared" si="25"/>
        <v>0</v>
      </c>
      <c r="P255" s="214">
        <f t="shared" si="22"/>
        <v>0</v>
      </c>
      <c r="Q255" s="123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</row>
    <row r="256" spans="1:601" x14ac:dyDescent="0.35">
      <c r="A256" s="54">
        <v>5304</v>
      </c>
      <c r="B256" s="51" t="s">
        <v>131</v>
      </c>
      <c r="C256" s="32">
        <f t="shared" si="21"/>
        <v>680</v>
      </c>
      <c r="D256" s="25"/>
      <c r="E256" s="24">
        <v>680</v>
      </c>
      <c r="F256" s="24"/>
      <c r="G256" s="24"/>
      <c r="H256" s="59"/>
      <c r="I256" s="24">
        <f t="shared" si="27"/>
        <v>680</v>
      </c>
      <c r="J256" s="24"/>
      <c r="K256" s="24"/>
      <c r="L256" s="24"/>
      <c r="M256" s="24"/>
      <c r="N256" s="25"/>
      <c r="O256" s="25">
        <f t="shared" si="25"/>
        <v>0</v>
      </c>
      <c r="P256" s="214">
        <f t="shared" si="22"/>
        <v>0</v>
      </c>
      <c r="Q256" s="123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</row>
    <row r="257" spans="1:601" hidden="1" x14ac:dyDescent="0.35">
      <c r="A257" s="54">
        <v>5305</v>
      </c>
      <c r="B257" s="51" t="s">
        <v>158</v>
      </c>
      <c r="C257" s="32">
        <f t="shared" si="21"/>
        <v>0</v>
      </c>
      <c r="D257" s="25"/>
      <c r="E257" s="24"/>
      <c r="F257" s="24"/>
      <c r="G257" s="24"/>
      <c r="H257" s="59"/>
      <c r="I257" s="24">
        <f t="shared" si="27"/>
        <v>0</v>
      </c>
      <c r="J257" s="24"/>
      <c r="K257" s="24"/>
      <c r="L257" s="24"/>
      <c r="M257" s="24"/>
      <c r="N257" s="25"/>
      <c r="O257" s="25">
        <f t="shared" si="25"/>
        <v>0</v>
      </c>
      <c r="P257" s="214">
        <f t="shared" si="22"/>
        <v>0</v>
      </c>
      <c r="Q257" s="123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</row>
    <row r="258" spans="1:601" x14ac:dyDescent="0.35">
      <c r="A258" s="54">
        <v>5373</v>
      </c>
      <c r="B258" s="51" t="s">
        <v>583</v>
      </c>
      <c r="C258" s="32">
        <f t="shared" si="21"/>
        <v>7661.07</v>
      </c>
      <c r="D258" s="25"/>
      <c r="E258" s="24">
        <v>6236.07</v>
      </c>
      <c r="F258" s="24"/>
      <c r="G258" s="24">
        <v>1425</v>
      </c>
      <c r="H258" s="59"/>
      <c r="I258" s="24">
        <f t="shared" si="27"/>
        <v>7661.07</v>
      </c>
      <c r="J258" s="24"/>
      <c r="K258" s="24"/>
      <c r="L258" s="24"/>
      <c r="M258" s="24"/>
      <c r="N258" s="25"/>
      <c r="O258" s="25"/>
      <c r="P258" s="214">
        <f t="shared" si="22"/>
        <v>-1425</v>
      </c>
      <c r="Q258" s="123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</row>
    <row r="259" spans="1:601" hidden="1" x14ac:dyDescent="0.35">
      <c r="A259" s="54">
        <v>5350</v>
      </c>
      <c r="B259" s="51" t="s">
        <v>61</v>
      </c>
      <c r="C259" s="32">
        <f t="shared" si="21"/>
        <v>0</v>
      </c>
      <c r="D259" s="25"/>
      <c r="E259" s="24"/>
      <c r="F259" s="24"/>
      <c r="G259" s="24"/>
      <c r="H259" s="59"/>
      <c r="I259" s="24">
        <f t="shared" si="27"/>
        <v>0</v>
      </c>
      <c r="J259" s="24"/>
      <c r="K259" s="24"/>
      <c r="L259" s="24"/>
      <c r="M259" s="24"/>
      <c r="N259" s="25"/>
      <c r="O259" s="25">
        <f t="shared" ref="O259:O301" si="28">C259-SUM(I259:M259)</f>
        <v>0</v>
      </c>
      <c r="P259" s="214">
        <f t="shared" si="22"/>
        <v>0</v>
      </c>
      <c r="Q259" s="123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</row>
    <row r="260" spans="1:601" hidden="1" x14ac:dyDescent="0.35">
      <c r="A260" s="54">
        <v>5400</v>
      </c>
      <c r="B260" s="51" t="s">
        <v>33</v>
      </c>
      <c r="C260" s="177">
        <f t="shared" ref="C260:C323" si="29">SUM(E260:G260)</f>
        <v>0</v>
      </c>
      <c r="D260" s="25"/>
      <c r="E260" s="24"/>
      <c r="F260" s="24"/>
      <c r="G260" s="24"/>
      <c r="H260" s="59"/>
      <c r="I260" s="24">
        <f t="shared" si="27"/>
        <v>0</v>
      </c>
      <c r="J260" s="24"/>
      <c r="K260" s="24"/>
      <c r="L260" s="24"/>
      <c r="M260" s="24"/>
      <c r="N260" s="25"/>
      <c r="O260" s="25">
        <f t="shared" si="28"/>
        <v>0</v>
      </c>
      <c r="P260" s="214">
        <f t="shared" ref="P260:P323" si="30">+E260-C260</f>
        <v>0</v>
      </c>
      <c r="Q260" s="123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</row>
    <row r="261" spans="1:601" hidden="1" x14ac:dyDescent="0.35">
      <c r="A261" s="54">
        <v>5425</v>
      </c>
      <c r="B261" s="51" t="s">
        <v>34</v>
      </c>
      <c r="C261" s="32">
        <f t="shared" si="29"/>
        <v>0</v>
      </c>
      <c r="D261" s="25"/>
      <c r="E261" s="24"/>
      <c r="F261" s="24"/>
      <c r="G261" s="24"/>
      <c r="H261" s="59"/>
      <c r="I261" s="24">
        <f t="shared" si="27"/>
        <v>0</v>
      </c>
      <c r="J261" s="24"/>
      <c r="K261" s="24"/>
      <c r="L261" s="24"/>
      <c r="M261" s="24"/>
      <c r="N261" s="25"/>
      <c r="O261" s="25">
        <f t="shared" si="28"/>
        <v>0</v>
      </c>
      <c r="P261" s="214">
        <f t="shared" si="30"/>
        <v>0</v>
      </c>
      <c r="Q261" s="123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</row>
    <row r="262" spans="1:601" x14ac:dyDescent="0.35">
      <c r="A262" s="54">
        <v>5450</v>
      </c>
      <c r="B262" s="51" t="s">
        <v>168</v>
      </c>
      <c r="C262" s="32">
        <f t="shared" si="29"/>
        <v>1317.15</v>
      </c>
      <c r="D262" s="25"/>
      <c r="E262" s="24">
        <v>1268.1500000000001</v>
      </c>
      <c r="F262" s="24">
        <v>49</v>
      </c>
      <c r="G262" s="24"/>
      <c r="H262" s="59"/>
      <c r="I262" s="24">
        <f t="shared" si="27"/>
        <v>1317.15</v>
      </c>
      <c r="J262" s="24"/>
      <c r="K262" s="24"/>
      <c r="L262" s="24"/>
      <c r="M262" s="24"/>
      <c r="N262" s="25"/>
      <c r="O262" s="25">
        <f t="shared" si="28"/>
        <v>0</v>
      </c>
      <c r="P262" s="214">
        <f t="shared" si="30"/>
        <v>-49</v>
      </c>
      <c r="Q262" s="123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</row>
    <row r="263" spans="1:601" x14ac:dyDescent="0.35">
      <c r="A263" s="54">
        <v>5700</v>
      </c>
      <c r="B263" s="51" t="s">
        <v>180</v>
      </c>
      <c r="C263" s="32">
        <f t="shared" si="29"/>
        <v>8.51</v>
      </c>
      <c r="D263" s="25"/>
      <c r="E263" s="24">
        <v>5.14</v>
      </c>
      <c r="F263" s="24">
        <v>3.37</v>
      </c>
      <c r="G263" s="24"/>
      <c r="H263" s="59"/>
      <c r="I263" s="24">
        <f t="shared" si="27"/>
        <v>8.51</v>
      </c>
      <c r="J263" s="24"/>
      <c r="K263" s="24"/>
      <c r="L263" s="24"/>
      <c r="M263" s="24"/>
      <c r="N263" s="25"/>
      <c r="O263" s="25">
        <f t="shared" si="28"/>
        <v>0</v>
      </c>
      <c r="P263" s="214">
        <f t="shared" si="30"/>
        <v>-3.37</v>
      </c>
      <c r="Q263" s="123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</row>
    <row r="264" spans="1:601" x14ac:dyDescent="0.35">
      <c r="A264" s="54">
        <v>5701</v>
      </c>
      <c r="B264" s="51" t="s">
        <v>242</v>
      </c>
      <c r="C264" s="32">
        <f t="shared" si="29"/>
        <v>208.32</v>
      </c>
      <c r="D264" s="25"/>
      <c r="E264" s="24">
        <v>208.32</v>
      </c>
      <c r="F264" s="24"/>
      <c r="G264" s="24"/>
      <c r="H264" s="59"/>
      <c r="I264" s="24">
        <f t="shared" si="27"/>
        <v>208.32</v>
      </c>
      <c r="J264" s="24"/>
      <c r="K264" s="24"/>
      <c r="L264" s="24"/>
      <c r="M264" s="24"/>
      <c r="N264" s="25"/>
      <c r="O264" s="25">
        <f t="shared" si="28"/>
        <v>0</v>
      </c>
      <c r="P264" s="214">
        <f t="shared" si="30"/>
        <v>0</v>
      </c>
      <c r="Q264" s="123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</row>
    <row r="265" spans="1:601" x14ac:dyDescent="0.35">
      <c r="A265" s="54">
        <v>5702</v>
      </c>
      <c r="B265" s="51" t="s">
        <v>243</v>
      </c>
      <c r="C265" s="32">
        <f t="shared" si="29"/>
        <v>142.29</v>
      </c>
      <c r="D265" s="25"/>
      <c r="E265" s="24">
        <v>142.29</v>
      </c>
      <c r="F265" s="24"/>
      <c r="G265" s="24"/>
      <c r="H265" s="59"/>
      <c r="I265" s="24">
        <f t="shared" si="27"/>
        <v>142.29</v>
      </c>
      <c r="J265" s="24"/>
      <c r="K265" s="24"/>
      <c r="L265" s="24"/>
      <c r="M265" s="24"/>
      <c r="N265" s="25"/>
      <c r="O265" s="25">
        <f t="shared" si="28"/>
        <v>0</v>
      </c>
      <c r="P265" s="214">
        <f t="shared" si="30"/>
        <v>0</v>
      </c>
      <c r="Q265" s="123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</row>
    <row r="266" spans="1:601" hidden="1" x14ac:dyDescent="0.35">
      <c r="A266" s="50">
        <v>5710</v>
      </c>
      <c r="B266" s="51" t="s">
        <v>244</v>
      </c>
      <c r="C266" s="177">
        <f t="shared" si="29"/>
        <v>0</v>
      </c>
      <c r="D266" s="25"/>
      <c r="E266" s="24"/>
      <c r="F266" s="24"/>
      <c r="G266" s="24"/>
      <c r="H266" s="59"/>
      <c r="I266" s="24">
        <f t="shared" si="27"/>
        <v>0</v>
      </c>
      <c r="J266" s="24"/>
      <c r="K266" s="24"/>
      <c r="L266" s="24"/>
      <c r="M266" s="24"/>
      <c r="N266" s="25"/>
      <c r="O266" s="25">
        <f t="shared" si="28"/>
        <v>0</v>
      </c>
      <c r="P266" s="214">
        <f t="shared" si="30"/>
        <v>0</v>
      </c>
      <c r="Q266" s="123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</row>
    <row r="267" spans="1:601" x14ac:dyDescent="0.35">
      <c r="A267" s="50">
        <v>6000</v>
      </c>
      <c r="B267" s="51" t="s">
        <v>245</v>
      </c>
      <c r="C267" s="32">
        <f t="shared" si="29"/>
        <v>51837.760000000002</v>
      </c>
      <c r="D267" s="25"/>
      <c r="E267" s="24">
        <v>50579.76</v>
      </c>
      <c r="F267" s="24"/>
      <c r="G267" s="24">
        <f>985+273</f>
        <v>1258</v>
      </c>
      <c r="H267" s="59"/>
      <c r="I267" s="24">
        <f t="shared" si="27"/>
        <v>51837.760000000002</v>
      </c>
      <c r="J267" s="24"/>
      <c r="K267" s="24"/>
      <c r="L267" s="24"/>
      <c r="M267" s="24"/>
      <c r="N267" s="25"/>
      <c r="O267" s="25">
        <f t="shared" si="28"/>
        <v>0</v>
      </c>
      <c r="P267" s="214">
        <f t="shared" si="30"/>
        <v>-1258</v>
      </c>
      <c r="Q267" s="123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</row>
    <row r="268" spans="1:601" hidden="1" x14ac:dyDescent="0.35">
      <c r="A268" s="50">
        <v>6001</v>
      </c>
      <c r="B268" s="51" t="s">
        <v>246</v>
      </c>
      <c r="C268" s="32">
        <f t="shared" si="29"/>
        <v>0</v>
      </c>
      <c r="D268" s="25"/>
      <c r="E268" s="24"/>
      <c r="F268" s="24"/>
      <c r="G268" s="24"/>
      <c r="H268" s="59"/>
      <c r="I268" s="24">
        <f t="shared" si="27"/>
        <v>0</v>
      </c>
      <c r="J268" s="24"/>
      <c r="K268" s="24"/>
      <c r="L268" s="24"/>
      <c r="M268" s="24"/>
      <c r="N268" s="25"/>
      <c r="O268" s="25">
        <f t="shared" si="28"/>
        <v>0</v>
      </c>
      <c r="P268" s="214">
        <f t="shared" si="30"/>
        <v>0</v>
      </c>
      <c r="Q268" s="123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</row>
    <row r="269" spans="1:601" hidden="1" x14ac:dyDescent="0.35">
      <c r="A269" s="50">
        <v>6002</v>
      </c>
      <c r="B269" s="51" t="s">
        <v>247</v>
      </c>
      <c r="C269" s="177">
        <f t="shared" si="29"/>
        <v>0</v>
      </c>
      <c r="D269" s="25"/>
      <c r="E269" s="24"/>
      <c r="F269" s="24"/>
      <c r="G269" s="24"/>
      <c r="H269" s="59"/>
      <c r="I269" s="24">
        <f t="shared" si="27"/>
        <v>0</v>
      </c>
      <c r="J269" s="24"/>
      <c r="K269" s="24"/>
      <c r="L269" s="24"/>
      <c r="M269" s="24"/>
      <c r="N269" s="25"/>
      <c r="O269" s="25">
        <f t="shared" si="28"/>
        <v>0</v>
      </c>
      <c r="P269" s="214">
        <f t="shared" si="30"/>
        <v>0</v>
      </c>
      <c r="Q269" s="123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</row>
    <row r="270" spans="1:601" hidden="1" x14ac:dyDescent="0.35">
      <c r="A270" s="50">
        <v>6003</v>
      </c>
      <c r="B270" s="51" t="s">
        <v>248</v>
      </c>
      <c r="C270" s="177">
        <f t="shared" si="29"/>
        <v>0</v>
      </c>
      <c r="D270" s="25"/>
      <c r="E270" s="24"/>
      <c r="F270" s="24"/>
      <c r="G270" s="24"/>
      <c r="H270" s="59"/>
      <c r="I270" s="24">
        <f t="shared" si="27"/>
        <v>0</v>
      </c>
      <c r="J270" s="24"/>
      <c r="K270" s="24"/>
      <c r="L270" s="24"/>
      <c r="M270" s="24"/>
      <c r="N270" s="25"/>
      <c r="O270" s="25">
        <f t="shared" si="28"/>
        <v>0</v>
      </c>
      <c r="P270" s="214">
        <f t="shared" si="30"/>
        <v>0</v>
      </c>
      <c r="Q270" s="123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</row>
    <row r="271" spans="1:601" hidden="1" x14ac:dyDescent="0.35">
      <c r="A271" s="50">
        <v>6004</v>
      </c>
      <c r="B271" s="51" t="s">
        <v>249</v>
      </c>
      <c r="C271" s="177">
        <f t="shared" si="29"/>
        <v>0</v>
      </c>
      <c r="D271" s="25"/>
      <c r="E271" s="24"/>
      <c r="F271" s="24"/>
      <c r="G271" s="24"/>
      <c r="H271" s="59"/>
      <c r="I271" s="24">
        <f t="shared" si="27"/>
        <v>0</v>
      </c>
      <c r="J271" s="24"/>
      <c r="K271" s="24"/>
      <c r="L271" s="24"/>
      <c r="M271" s="24"/>
      <c r="N271" s="25"/>
      <c r="O271" s="25">
        <f t="shared" si="28"/>
        <v>0</v>
      </c>
      <c r="P271" s="214">
        <f t="shared" si="30"/>
        <v>0</v>
      </c>
      <c r="Q271" s="123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</row>
    <row r="272" spans="1:601" hidden="1" x14ac:dyDescent="0.35">
      <c r="A272" s="50">
        <v>6005</v>
      </c>
      <c r="B272" s="51" t="s">
        <v>250</v>
      </c>
      <c r="C272" s="177">
        <f t="shared" si="29"/>
        <v>0</v>
      </c>
      <c r="D272" s="25"/>
      <c r="E272" s="24"/>
      <c r="F272" s="24"/>
      <c r="G272" s="24"/>
      <c r="H272" s="59"/>
      <c r="I272" s="24">
        <f t="shared" si="27"/>
        <v>0</v>
      </c>
      <c r="J272" s="24"/>
      <c r="K272" s="24"/>
      <c r="L272" s="24"/>
      <c r="M272" s="24"/>
      <c r="N272" s="25"/>
      <c r="O272" s="25">
        <f t="shared" si="28"/>
        <v>0</v>
      </c>
      <c r="P272" s="214">
        <f t="shared" si="30"/>
        <v>0</v>
      </c>
      <c r="Q272" s="123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</row>
    <row r="273" spans="1:601" x14ac:dyDescent="0.35">
      <c r="A273" s="50">
        <v>6006</v>
      </c>
      <c r="B273" s="51" t="s">
        <v>251</v>
      </c>
      <c r="C273" s="32">
        <f t="shared" si="29"/>
        <v>1856.83</v>
      </c>
      <c r="D273" s="25"/>
      <c r="E273" s="24">
        <v>1842.83</v>
      </c>
      <c r="F273" s="24"/>
      <c r="G273" s="24">
        <v>14</v>
      </c>
      <c r="H273" s="59"/>
      <c r="I273" s="24">
        <f t="shared" si="27"/>
        <v>1856.83</v>
      </c>
      <c r="J273" s="24"/>
      <c r="K273" s="24"/>
      <c r="L273" s="24"/>
      <c r="M273" s="24"/>
      <c r="N273" s="25"/>
      <c r="O273" s="25">
        <f t="shared" si="28"/>
        <v>0</v>
      </c>
      <c r="P273" s="214">
        <f t="shared" si="30"/>
        <v>-14</v>
      </c>
      <c r="Q273" s="123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</row>
    <row r="274" spans="1:601" x14ac:dyDescent="0.35">
      <c r="A274" s="50">
        <v>6007</v>
      </c>
      <c r="B274" s="51" t="s">
        <v>252</v>
      </c>
      <c r="C274" s="32">
        <f t="shared" si="29"/>
        <v>484.18</v>
      </c>
      <c r="D274" s="25"/>
      <c r="E274" s="24">
        <v>466.18</v>
      </c>
      <c r="F274" s="24"/>
      <c r="G274" s="24">
        <v>18</v>
      </c>
      <c r="H274" s="59"/>
      <c r="I274" s="24">
        <f t="shared" si="27"/>
        <v>484.18</v>
      </c>
      <c r="J274" s="24"/>
      <c r="K274" s="24"/>
      <c r="L274" s="24"/>
      <c r="M274" s="24"/>
      <c r="N274" s="25"/>
      <c r="O274" s="25">
        <f t="shared" si="28"/>
        <v>0</v>
      </c>
      <c r="P274" s="214">
        <f t="shared" si="30"/>
        <v>-18</v>
      </c>
      <c r="Q274" s="123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</row>
    <row r="275" spans="1:601" x14ac:dyDescent="0.35">
      <c r="A275" s="50">
        <v>6008</v>
      </c>
      <c r="B275" s="51" t="s">
        <v>253</v>
      </c>
      <c r="C275" s="32">
        <f t="shared" si="29"/>
        <v>789.72</v>
      </c>
      <c r="D275" s="25"/>
      <c r="E275" s="24">
        <v>789.72</v>
      </c>
      <c r="F275" s="24"/>
      <c r="G275" s="24"/>
      <c r="H275" s="59"/>
      <c r="I275" s="24">
        <f t="shared" si="27"/>
        <v>789.72</v>
      </c>
      <c r="J275" s="24"/>
      <c r="K275" s="24"/>
      <c r="L275" s="24"/>
      <c r="M275" s="24"/>
      <c r="N275" s="25"/>
      <c r="O275" s="25">
        <f t="shared" si="28"/>
        <v>0</v>
      </c>
      <c r="P275" s="214">
        <f t="shared" si="30"/>
        <v>0</v>
      </c>
      <c r="Q275" s="123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</row>
    <row r="276" spans="1:601" x14ac:dyDescent="0.35">
      <c r="A276" s="50">
        <v>6009</v>
      </c>
      <c r="B276" s="51" t="s">
        <v>254</v>
      </c>
      <c r="C276" s="32">
        <f t="shared" si="29"/>
        <v>2797.16</v>
      </c>
      <c r="D276" s="25"/>
      <c r="E276" s="24">
        <v>2797.16</v>
      </c>
      <c r="F276" s="24"/>
      <c r="G276" s="24"/>
      <c r="H276" s="59"/>
      <c r="I276" s="24">
        <f t="shared" si="27"/>
        <v>2797.16</v>
      </c>
      <c r="J276" s="24"/>
      <c r="K276" s="24"/>
      <c r="L276" s="24"/>
      <c r="M276" s="24"/>
      <c r="N276" s="25"/>
      <c r="O276" s="25">
        <f t="shared" si="28"/>
        <v>0</v>
      </c>
      <c r="P276" s="214">
        <f t="shared" si="30"/>
        <v>0</v>
      </c>
      <c r="Q276" s="123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</row>
    <row r="277" spans="1:601" x14ac:dyDescent="0.35">
      <c r="A277" s="50">
        <v>6010</v>
      </c>
      <c r="B277" s="51" t="s">
        <v>255</v>
      </c>
      <c r="C277" s="32">
        <f t="shared" si="29"/>
        <v>787.93</v>
      </c>
      <c r="D277" s="25"/>
      <c r="E277" s="24">
        <v>787.93</v>
      </c>
      <c r="F277" s="24"/>
      <c r="G277" s="24"/>
      <c r="H277" s="59"/>
      <c r="I277" s="24">
        <f t="shared" si="27"/>
        <v>787.93</v>
      </c>
      <c r="J277" s="24"/>
      <c r="K277" s="24"/>
      <c r="L277" s="24"/>
      <c r="M277" s="24"/>
      <c r="N277" s="25"/>
      <c r="O277" s="25">
        <f t="shared" si="28"/>
        <v>0</v>
      </c>
      <c r="P277" s="214">
        <f t="shared" si="30"/>
        <v>0</v>
      </c>
      <c r="Q277" s="123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</row>
    <row r="278" spans="1:601" x14ac:dyDescent="0.35">
      <c r="A278" s="50">
        <v>6015</v>
      </c>
      <c r="B278" s="51" t="s">
        <v>419</v>
      </c>
      <c r="C278" s="32">
        <f t="shared" si="29"/>
        <v>83</v>
      </c>
      <c r="D278" s="25"/>
      <c r="E278" s="24">
        <v>83</v>
      </c>
      <c r="F278" s="24"/>
      <c r="G278" s="24"/>
      <c r="H278" s="59"/>
      <c r="I278" s="24">
        <f t="shared" si="27"/>
        <v>83</v>
      </c>
      <c r="J278" s="24"/>
      <c r="K278" s="24"/>
      <c r="L278" s="24"/>
      <c r="M278" s="24"/>
      <c r="N278" s="25"/>
      <c r="O278" s="25">
        <f t="shared" si="28"/>
        <v>0</v>
      </c>
      <c r="P278" s="214">
        <f t="shared" si="30"/>
        <v>0</v>
      </c>
      <c r="Q278" s="123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</row>
    <row r="279" spans="1:601" x14ac:dyDescent="0.35">
      <c r="A279" s="50">
        <v>6020</v>
      </c>
      <c r="B279" s="51" t="s">
        <v>256</v>
      </c>
      <c r="C279" s="32">
        <f t="shared" si="29"/>
        <v>7247.93</v>
      </c>
      <c r="D279" s="25"/>
      <c r="E279" s="24">
        <v>7067.93</v>
      </c>
      <c r="F279" s="24"/>
      <c r="G279" s="24">
        <v>180</v>
      </c>
      <c r="H279" s="59"/>
      <c r="I279" s="24">
        <f t="shared" si="27"/>
        <v>7247.93</v>
      </c>
      <c r="J279" s="24"/>
      <c r="K279" s="24"/>
      <c r="L279" s="24"/>
      <c r="M279" s="24"/>
      <c r="N279" s="25"/>
      <c r="O279" s="25">
        <f t="shared" si="28"/>
        <v>0</v>
      </c>
      <c r="P279" s="214">
        <f t="shared" si="30"/>
        <v>-180</v>
      </c>
      <c r="Q279" s="123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</row>
    <row r="280" spans="1:601" hidden="1" x14ac:dyDescent="0.35">
      <c r="A280" s="50">
        <v>6021</v>
      </c>
      <c r="B280" s="51" t="s">
        <v>257</v>
      </c>
      <c r="C280" s="32">
        <f t="shared" si="29"/>
        <v>0</v>
      </c>
      <c r="D280" s="25"/>
      <c r="E280" s="24"/>
      <c r="F280" s="24"/>
      <c r="G280" s="24"/>
      <c r="H280" s="59"/>
      <c r="I280" s="24">
        <f t="shared" si="27"/>
        <v>0</v>
      </c>
      <c r="J280" s="24"/>
      <c r="K280" s="24"/>
      <c r="L280" s="24"/>
      <c r="M280" s="24"/>
      <c r="N280" s="25"/>
      <c r="O280" s="25">
        <f t="shared" si="28"/>
        <v>0</v>
      </c>
      <c r="P280" s="214">
        <f t="shared" si="30"/>
        <v>0</v>
      </c>
      <c r="Q280" s="123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</row>
    <row r="281" spans="1:601" hidden="1" x14ac:dyDescent="0.35">
      <c r="A281" s="50">
        <v>6022</v>
      </c>
      <c r="B281" s="51" t="s">
        <v>258</v>
      </c>
      <c r="C281" s="177">
        <f t="shared" si="29"/>
        <v>0</v>
      </c>
      <c r="D281" s="25"/>
      <c r="E281" s="24"/>
      <c r="F281" s="24"/>
      <c r="G281" s="24"/>
      <c r="H281" s="59"/>
      <c r="I281" s="24">
        <f t="shared" si="27"/>
        <v>0</v>
      </c>
      <c r="J281" s="24"/>
      <c r="K281" s="24"/>
      <c r="L281" s="24"/>
      <c r="M281" s="24"/>
      <c r="N281" s="25"/>
      <c r="O281" s="25">
        <f t="shared" si="28"/>
        <v>0</v>
      </c>
      <c r="P281" s="214">
        <f t="shared" si="30"/>
        <v>0</v>
      </c>
      <c r="Q281" s="123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</row>
    <row r="282" spans="1:601" hidden="1" x14ac:dyDescent="0.35">
      <c r="A282" s="50">
        <v>6023</v>
      </c>
      <c r="B282" s="51" t="s">
        <v>259</v>
      </c>
      <c r="C282" s="177">
        <f t="shared" si="29"/>
        <v>0</v>
      </c>
      <c r="D282" s="25"/>
      <c r="E282" s="24"/>
      <c r="F282" s="24"/>
      <c r="G282" s="24"/>
      <c r="H282" s="59"/>
      <c r="I282" s="24">
        <f t="shared" si="27"/>
        <v>0</v>
      </c>
      <c r="J282" s="24"/>
      <c r="K282" s="24"/>
      <c r="L282" s="24"/>
      <c r="M282" s="24"/>
      <c r="N282" s="25"/>
      <c r="O282" s="25">
        <f t="shared" si="28"/>
        <v>0</v>
      </c>
      <c r="P282" s="214">
        <f t="shared" si="30"/>
        <v>0</v>
      </c>
      <c r="Q282" s="123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</row>
    <row r="283" spans="1:601" hidden="1" x14ac:dyDescent="0.35">
      <c r="A283" s="50">
        <v>6024</v>
      </c>
      <c r="B283" s="51" t="s">
        <v>260</v>
      </c>
      <c r="C283" s="177">
        <f t="shared" si="29"/>
        <v>0</v>
      </c>
      <c r="D283" s="25"/>
      <c r="E283" s="24"/>
      <c r="F283" s="24"/>
      <c r="G283" s="24"/>
      <c r="H283" s="59"/>
      <c r="I283" s="24">
        <f t="shared" si="27"/>
        <v>0</v>
      </c>
      <c r="J283" s="24"/>
      <c r="K283" s="24"/>
      <c r="L283" s="24"/>
      <c r="M283" s="24"/>
      <c r="N283" s="25"/>
      <c r="O283" s="25">
        <f t="shared" si="28"/>
        <v>0</v>
      </c>
      <c r="P283" s="214">
        <f t="shared" si="30"/>
        <v>0</v>
      </c>
      <c r="Q283" s="123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</row>
    <row r="284" spans="1:601" hidden="1" x14ac:dyDescent="0.35">
      <c r="A284" s="50">
        <v>6025</v>
      </c>
      <c r="B284" s="51" t="s">
        <v>261</v>
      </c>
      <c r="C284" s="177">
        <f t="shared" si="29"/>
        <v>0</v>
      </c>
      <c r="D284" s="25"/>
      <c r="E284" s="24"/>
      <c r="F284" s="24"/>
      <c r="G284" s="24"/>
      <c r="H284" s="59"/>
      <c r="I284" s="24">
        <f t="shared" si="27"/>
        <v>0</v>
      </c>
      <c r="J284" s="24"/>
      <c r="K284" s="24"/>
      <c r="L284" s="24"/>
      <c r="M284" s="24"/>
      <c r="N284" s="25"/>
      <c r="O284" s="25">
        <f t="shared" si="28"/>
        <v>0</v>
      </c>
      <c r="P284" s="214">
        <f t="shared" si="30"/>
        <v>0</v>
      </c>
      <c r="Q284" s="123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</row>
    <row r="285" spans="1:601" x14ac:dyDescent="0.35">
      <c r="A285" s="50">
        <v>6026</v>
      </c>
      <c r="B285" s="51" t="s">
        <v>262</v>
      </c>
      <c r="C285" s="32">
        <f t="shared" si="29"/>
        <v>257.51</v>
      </c>
      <c r="D285" s="25"/>
      <c r="E285" s="24">
        <v>257.51</v>
      </c>
      <c r="F285" s="24"/>
      <c r="G285" s="24"/>
      <c r="H285" s="59"/>
      <c r="I285" s="24">
        <f t="shared" si="27"/>
        <v>257.51</v>
      </c>
      <c r="J285" s="24"/>
      <c r="K285" s="24"/>
      <c r="L285" s="24"/>
      <c r="M285" s="24"/>
      <c r="N285" s="25"/>
      <c r="O285" s="25">
        <f t="shared" si="28"/>
        <v>0</v>
      </c>
      <c r="P285" s="214">
        <f t="shared" si="30"/>
        <v>0</v>
      </c>
      <c r="Q285" s="123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</row>
    <row r="286" spans="1:601" x14ac:dyDescent="0.35">
      <c r="A286" s="50">
        <v>6027</v>
      </c>
      <c r="B286" s="51" t="s">
        <v>326</v>
      </c>
      <c r="C286" s="32">
        <f t="shared" si="29"/>
        <v>65.150000000000006</v>
      </c>
      <c r="D286" s="25"/>
      <c r="E286" s="24">
        <v>65.150000000000006</v>
      </c>
      <c r="F286" s="24"/>
      <c r="G286" s="24"/>
      <c r="H286" s="59"/>
      <c r="I286" s="24">
        <f t="shared" si="27"/>
        <v>65.150000000000006</v>
      </c>
      <c r="J286" s="24"/>
      <c r="K286" s="24"/>
      <c r="L286" s="24"/>
      <c r="M286" s="24"/>
      <c r="N286" s="25"/>
      <c r="O286" s="25">
        <f t="shared" si="28"/>
        <v>0</v>
      </c>
      <c r="P286" s="214">
        <f t="shared" si="30"/>
        <v>0</v>
      </c>
      <c r="Q286" s="123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</row>
    <row r="287" spans="1:601" x14ac:dyDescent="0.35">
      <c r="A287" s="50">
        <v>6028</v>
      </c>
      <c r="B287" s="51" t="s">
        <v>327</v>
      </c>
      <c r="C287" s="32">
        <f t="shared" si="29"/>
        <v>110.28</v>
      </c>
      <c r="D287" s="25"/>
      <c r="E287" s="24">
        <v>110.28</v>
      </c>
      <c r="F287" s="24"/>
      <c r="G287" s="24"/>
      <c r="H287" s="59"/>
      <c r="I287" s="24">
        <f t="shared" si="27"/>
        <v>110.28</v>
      </c>
      <c r="J287" s="24"/>
      <c r="K287" s="24"/>
      <c r="L287" s="24"/>
      <c r="M287" s="24"/>
      <c r="N287" s="25"/>
      <c r="O287" s="25">
        <f t="shared" si="28"/>
        <v>0</v>
      </c>
      <c r="P287" s="214">
        <f t="shared" si="30"/>
        <v>0</v>
      </c>
      <c r="Q287" s="123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</row>
    <row r="288" spans="1:601" hidden="1" x14ac:dyDescent="0.35">
      <c r="A288" s="50">
        <v>6029</v>
      </c>
      <c r="B288" s="51" t="s">
        <v>328</v>
      </c>
      <c r="C288" s="32">
        <f t="shared" si="29"/>
        <v>0</v>
      </c>
      <c r="D288" s="25"/>
      <c r="E288" s="24"/>
      <c r="F288" s="24"/>
      <c r="G288" s="24"/>
      <c r="H288" s="59"/>
      <c r="I288" s="24">
        <f t="shared" si="27"/>
        <v>0</v>
      </c>
      <c r="J288" s="24"/>
      <c r="K288" s="24"/>
      <c r="L288" s="24"/>
      <c r="M288" s="24"/>
      <c r="N288" s="25"/>
      <c r="O288" s="25">
        <f t="shared" si="28"/>
        <v>0</v>
      </c>
      <c r="P288" s="214">
        <f t="shared" si="30"/>
        <v>0</v>
      </c>
      <c r="Q288" s="123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</row>
    <row r="289" spans="1:601" x14ac:dyDescent="0.35">
      <c r="A289" s="50">
        <v>6030</v>
      </c>
      <c r="B289" s="51" t="s">
        <v>377</v>
      </c>
      <c r="C289" s="32">
        <f t="shared" si="29"/>
        <v>110.11</v>
      </c>
      <c r="D289" s="25"/>
      <c r="E289" s="24">
        <v>110.11</v>
      </c>
      <c r="F289" s="24"/>
      <c r="G289" s="24"/>
      <c r="H289" s="59"/>
      <c r="I289" s="24">
        <f t="shared" si="27"/>
        <v>110.11</v>
      </c>
      <c r="J289" s="24"/>
      <c r="K289" s="24"/>
      <c r="L289" s="24"/>
      <c r="M289" s="24"/>
      <c r="N289" s="25"/>
      <c r="O289" s="25">
        <f t="shared" si="28"/>
        <v>0</v>
      </c>
      <c r="P289" s="214">
        <f t="shared" si="30"/>
        <v>0</v>
      </c>
      <c r="Q289" s="123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</row>
    <row r="290" spans="1:601" x14ac:dyDescent="0.35">
      <c r="A290" s="50">
        <v>6040</v>
      </c>
      <c r="B290" s="51" t="s">
        <v>329</v>
      </c>
      <c r="C290" s="32">
        <f t="shared" si="29"/>
        <v>3068.49</v>
      </c>
      <c r="D290" s="25"/>
      <c r="E290" s="24">
        <v>2980.49</v>
      </c>
      <c r="F290" s="24"/>
      <c r="G290" s="24">
        <v>88</v>
      </c>
      <c r="H290" s="59"/>
      <c r="I290" s="24">
        <f t="shared" si="27"/>
        <v>3068.49</v>
      </c>
      <c r="J290" s="24"/>
      <c r="K290" s="24"/>
      <c r="L290" s="24"/>
      <c r="M290" s="24"/>
      <c r="N290" s="25"/>
      <c r="O290" s="25">
        <f t="shared" si="28"/>
        <v>0</v>
      </c>
      <c r="P290" s="214">
        <f t="shared" si="30"/>
        <v>-88</v>
      </c>
      <c r="Q290" s="123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</row>
    <row r="291" spans="1:601" hidden="1" x14ac:dyDescent="0.35">
      <c r="A291" s="50">
        <v>6041</v>
      </c>
      <c r="B291" s="51" t="s">
        <v>330</v>
      </c>
      <c r="C291" s="32">
        <f t="shared" si="29"/>
        <v>0</v>
      </c>
      <c r="D291" s="25"/>
      <c r="E291" s="27"/>
      <c r="F291" s="24"/>
      <c r="G291" s="24"/>
      <c r="H291" s="59"/>
      <c r="I291" s="24">
        <f t="shared" si="27"/>
        <v>0</v>
      </c>
      <c r="J291" s="24"/>
      <c r="K291" s="24"/>
      <c r="L291" s="24"/>
      <c r="M291" s="24"/>
      <c r="N291" s="25"/>
      <c r="O291" s="25">
        <f t="shared" si="28"/>
        <v>0</v>
      </c>
      <c r="P291" s="214">
        <f t="shared" si="30"/>
        <v>0</v>
      </c>
      <c r="Q291" s="123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</row>
    <row r="292" spans="1:601" hidden="1" x14ac:dyDescent="0.35">
      <c r="A292" s="50">
        <v>6042</v>
      </c>
      <c r="B292" s="51" t="s">
        <v>331</v>
      </c>
      <c r="C292" s="177">
        <f t="shared" si="29"/>
        <v>0</v>
      </c>
      <c r="D292" s="25"/>
      <c r="E292" s="27"/>
      <c r="F292" s="24"/>
      <c r="G292" s="24"/>
      <c r="H292" s="59"/>
      <c r="I292" s="24">
        <f t="shared" si="27"/>
        <v>0</v>
      </c>
      <c r="J292" s="24"/>
      <c r="K292" s="24"/>
      <c r="L292" s="24"/>
      <c r="M292" s="24"/>
      <c r="N292" s="25"/>
      <c r="O292" s="25">
        <f t="shared" si="28"/>
        <v>0</v>
      </c>
      <c r="P292" s="214">
        <f t="shared" si="30"/>
        <v>0</v>
      </c>
      <c r="Q292" s="123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</row>
    <row r="293" spans="1:601" hidden="1" x14ac:dyDescent="0.35">
      <c r="A293" s="50">
        <v>6043</v>
      </c>
      <c r="B293" s="51" t="s">
        <v>379</v>
      </c>
      <c r="C293" s="177">
        <f t="shared" si="29"/>
        <v>0</v>
      </c>
      <c r="D293" s="25"/>
      <c r="E293" s="27"/>
      <c r="F293" s="24"/>
      <c r="G293" s="24"/>
      <c r="H293" s="59"/>
      <c r="I293" s="24">
        <f t="shared" si="27"/>
        <v>0</v>
      </c>
      <c r="J293" s="24"/>
      <c r="K293" s="24"/>
      <c r="L293" s="24"/>
      <c r="M293" s="24"/>
      <c r="N293" s="25"/>
      <c r="O293" s="25">
        <f t="shared" si="28"/>
        <v>0</v>
      </c>
      <c r="P293" s="214">
        <f t="shared" si="30"/>
        <v>0</v>
      </c>
      <c r="Q293" s="123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</row>
    <row r="294" spans="1:601" hidden="1" x14ac:dyDescent="0.35">
      <c r="A294" s="50">
        <v>6044</v>
      </c>
      <c r="B294" s="51" t="s">
        <v>333</v>
      </c>
      <c r="C294" s="177">
        <f t="shared" si="29"/>
        <v>0</v>
      </c>
      <c r="D294" s="25"/>
      <c r="E294" s="27"/>
      <c r="F294" s="24"/>
      <c r="G294" s="24"/>
      <c r="H294" s="59"/>
      <c r="I294" s="24">
        <f t="shared" si="27"/>
        <v>0</v>
      </c>
      <c r="J294" s="24"/>
      <c r="K294" s="24"/>
      <c r="L294" s="24"/>
      <c r="M294" s="24"/>
      <c r="N294" s="25"/>
      <c r="O294" s="25">
        <f t="shared" si="28"/>
        <v>0</v>
      </c>
      <c r="P294" s="214">
        <f t="shared" si="30"/>
        <v>0</v>
      </c>
      <c r="Q294" s="123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</row>
    <row r="295" spans="1:601" hidden="1" x14ac:dyDescent="0.35">
      <c r="A295" s="50">
        <v>6045</v>
      </c>
      <c r="B295" s="51" t="s">
        <v>332</v>
      </c>
      <c r="C295" s="177">
        <f t="shared" si="29"/>
        <v>0</v>
      </c>
      <c r="D295" s="25"/>
      <c r="E295" s="27"/>
      <c r="F295" s="24"/>
      <c r="G295" s="24"/>
      <c r="H295" s="59"/>
      <c r="I295" s="24">
        <f t="shared" si="27"/>
        <v>0</v>
      </c>
      <c r="J295" s="24"/>
      <c r="K295" s="24"/>
      <c r="L295" s="24"/>
      <c r="M295" s="24"/>
      <c r="N295" s="25"/>
      <c r="O295" s="25">
        <f t="shared" si="28"/>
        <v>0</v>
      </c>
      <c r="P295" s="214">
        <f t="shared" si="30"/>
        <v>0</v>
      </c>
      <c r="Q295" s="123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</row>
    <row r="296" spans="1:601" x14ac:dyDescent="0.35">
      <c r="A296" s="50">
        <v>6046</v>
      </c>
      <c r="B296" s="51" t="s">
        <v>334</v>
      </c>
      <c r="C296" s="32">
        <f t="shared" si="29"/>
        <v>86.72</v>
      </c>
      <c r="D296" s="25"/>
      <c r="E296" s="27">
        <v>86.72</v>
      </c>
      <c r="F296" s="24"/>
      <c r="G296" s="24"/>
      <c r="H296" s="59"/>
      <c r="I296" s="24">
        <f t="shared" si="27"/>
        <v>86.72</v>
      </c>
      <c r="J296" s="24"/>
      <c r="K296" s="24"/>
      <c r="L296" s="24"/>
      <c r="M296" s="24"/>
      <c r="N296" s="25"/>
      <c r="O296" s="25">
        <f t="shared" si="28"/>
        <v>0</v>
      </c>
      <c r="P296" s="214">
        <f t="shared" si="30"/>
        <v>0</v>
      </c>
      <c r="Q296" s="123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</row>
    <row r="297" spans="1:601" x14ac:dyDescent="0.35">
      <c r="A297" s="50">
        <v>6047</v>
      </c>
      <c r="B297" s="51" t="s">
        <v>335</v>
      </c>
      <c r="C297" s="32">
        <f t="shared" si="29"/>
        <v>46.55</v>
      </c>
      <c r="D297" s="25"/>
      <c r="E297" s="27">
        <v>46.55</v>
      </c>
      <c r="F297" s="24"/>
      <c r="G297" s="24"/>
      <c r="H297" s="59"/>
      <c r="I297" s="24">
        <f t="shared" si="27"/>
        <v>46.55</v>
      </c>
      <c r="J297" s="24"/>
      <c r="K297" s="24"/>
      <c r="L297" s="24"/>
      <c r="M297" s="24"/>
      <c r="N297" s="25"/>
      <c r="O297" s="25">
        <f t="shared" si="28"/>
        <v>0</v>
      </c>
      <c r="P297" s="214">
        <f t="shared" si="30"/>
        <v>0</v>
      </c>
      <c r="Q297" s="123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</row>
    <row r="298" spans="1:601" hidden="1" x14ac:dyDescent="0.35">
      <c r="A298" s="50">
        <v>6048</v>
      </c>
      <c r="B298" s="51" t="s">
        <v>336</v>
      </c>
      <c r="C298" s="177">
        <f t="shared" si="29"/>
        <v>0</v>
      </c>
      <c r="D298" s="25"/>
      <c r="E298" s="27"/>
      <c r="F298" s="24"/>
      <c r="G298" s="24"/>
      <c r="H298" s="59"/>
      <c r="I298" s="24">
        <f t="shared" si="27"/>
        <v>0</v>
      </c>
      <c r="J298" s="24"/>
      <c r="K298" s="24"/>
      <c r="L298" s="24"/>
      <c r="M298" s="24"/>
      <c r="N298" s="25"/>
      <c r="O298" s="25">
        <f t="shared" si="28"/>
        <v>0</v>
      </c>
      <c r="P298" s="214">
        <f t="shared" si="30"/>
        <v>0</v>
      </c>
      <c r="Q298" s="123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</row>
    <row r="299" spans="1:601" x14ac:dyDescent="0.35">
      <c r="A299" s="50">
        <v>6049</v>
      </c>
      <c r="B299" s="51" t="s">
        <v>337</v>
      </c>
      <c r="C299" s="32">
        <f t="shared" si="29"/>
        <v>48.04</v>
      </c>
      <c r="D299" s="25"/>
      <c r="E299" s="27">
        <v>48.04</v>
      </c>
      <c r="F299" s="24"/>
      <c r="G299" s="24"/>
      <c r="H299" s="59"/>
      <c r="I299" s="24">
        <f t="shared" si="27"/>
        <v>48.04</v>
      </c>
      <c r="J299" s="24"/>
      <c r="K299" s="24"/>
      <c r="L299" s="24"/>
      <c r="M299" s="24"/>
      <c r="N299" s="25"/>
      <c r="O299" s="25">
        <f t="shared" si="28"/>
        <v>0</v>
      </c>
      <c r="P299" s="214">
        <f t="shared" si="30"/>
        <v>0</v>
      </c>
      <c r="Q299" s="123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</row>
    <row r="300" spans="1:601" x14ac:dyDescent="0.35">
      <c r="A300" s="50">
        <v>6050</v>
      </c>
      <c r="B300" s="51" t="s">
        <v>378</v>
      </c>
      <c r="C300" s="32">
        <f t="shared" si="29"/>
        <v>31.86</v>
      </c>
      <c r="D300" s="25"/>
      <c r="E300" s="27">
        <v>31.86</v>
      </c>
      <c r="F300" s="24"/>
      <c r="G300" s="24"/>
      <c r="H300" s="59"/>
      <c r="I300" s="24">
        <f t="shared" si="27"/>
        <v>31.86</v>
      </c>
      <c r="J300" s="24"/>
      <c r="K300" s="24"/>
      <c r="L300" s="24"/>
      <c r="M300" s="24"/>
      <c r="N300" s="25"/>
      <c r="O300" s="25">
        <f t="shared" si="28"/>
        <v>0</v>
      </c>
      <c r="P300" s="214">
        <f t="shared" si="30"/>
        <v>0</v>
      </c>
      <c r="Q300" s="123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</row>
    <row r="301" spans="1:601" x14ac:dyDescent="0.35">
      <c r="A301" s="50">
        <v>6051</v>
      </c>
      <c r="B301" s="51" t="s">
        <v>479</v>
      </c>
      <c r="C301" s="32">
        <f t="shared" si="29"/>
        <v>2197.19</v>
      </c>
      <c r="D301" s="25"/>
      <c r="E301" s="27">
        <v>2197.19</v>
      </c>
      <c r="F301" s="24"/>
      <c r="G301" s="24"/>
      <c r="H301" s="59"/>
      <c r="I301" s="24">
        <f t="shared" si="27"/>
        <v>2197.19</v>
      </c>
      <c r="J301" s="24"/>
      <c r="K301" s="24"/>
      <c r="L301" s="24"/>
      <c r="M301" s="24"/>
      <c r="N301" s="25"/>
      <c r="O301" s="25">
        <f t="shared" si="28"/>
        <v>0</v>
      </c>
      <c r="P301" s="214">
        <f t="shared" si="30"/>
        <v>0</v>
      </c>
      <c r="Q301" s="123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</row>
    <row r="302" spans="1:601" hidden="1" x14ac:dyDescent="0.35">
      <c r="A302" s="50">
        <v>6052</v>
      </c>
      <c r="B302" s="51" t="s">
        <v>479</v>
      </c>
      <c r="C302" s="32">
        <f t="shared" si="29"/>
        <v>0</v>
      </c>
      <c r="D302" s="25"/>
      <c r="E302" s="27"/>
      <c r="F302" s="24"/>
      <c r="G302" s="24"/>
      <c r="H302" s="59"/>
      <c r="I302" s="24"/>
      <c r="J302" s="24"/>
      <c r="K302" s="24"/>
      <c r="L302" s="24"/>
      <c r="M302" s="24"/>
      <c r="N302" s="25"/>
      <c r="O302" s="25"/>
      <c r="P302" s="214">
        <f t="shared" si="30"/>
        <v>0</v>
      </c>
      <c r="Q302" s="123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</row>
    <row r="303" spans="1:601" x14ac:dyDescent="0.35">
      <c r="A303" s="50">
        <v>6060</v>
      </c>
      <c r="B303" s="51" t="s">
        <v>338</v>
      </c>
      <c r="C303" s="32">
        <f t="shared" si="29"/>
        <v>934.39</v>
      </c>
      <c r="D303" s="25"/>
      <c r="E303" s="27">
        <v>908.39</v>
      </c>
      <c r="F303" s="24"/>
      <c r="G303" s="24">
        <v>26</v>
      </c>
      <c r="H303" s="59"/>
      <c r="I303" s="24">
        <f t="shared" ref="I303:I314" si="31">+C303</f>
        <v>934.39</v>
      </c>
      <c r="J303" s="24"/>
      <c r="K303" s="24"/>
      <c r="L303" s="24"/>
      <c r="M303" s="24"/>
      <c r="N303" s="25"/>
      <c r="O303" s="25">
        <f t="shared" ref="O303:O314" si="32">C303-SUM(I303:M303)</f>
        <v>0</v>
      </c>
      <c r="P303" s="214">
        <f t="shared" si="30"/>
        <v>-26</v>
      </c>
      <c r="Q303" s="123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</row>
    <row r="304" spans="1:601" hidden="1" x14ac:dyDescent="0.35">
      <c r="A304" s="50">
        <v>6061</v>
      </c>
      <c r="B304" s="51" t="s">
        <v>339</v>
      </c>
      <c r="C304" s="32">
        <f t="shared" si="29"/>
        <v>0</v>
      </c>
      <c r="D304" s="25"/>
      <c r="E304" s="27"/>
      <c r="F304" s="24"/>
      <c r="G304" s="24"/>
      <c r="H304" s="59"/>
      <c r="I304" s="24">
        <f t="shared" si="31"/>
        <v>0</v>
      </c>
      <c r="J304" s="24"/>
      <c r="K304" s="24"/>
      <c r="L304" s="24"/>
      <c r="M304" s="24"/>
      <c r="N304" s="25"/>
      <c r="O304" s="25">
        <f t="shared" si="32"/>
        <v>0</v>
      </c>
      <c r="P304" s="214">
        <f t="shared" si="30"/>
        <v>0</v>
      </c>
      <c r="Q304" s="123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</row>
    <row r="305" spans="1:601" hidden="1" x14ac:dyDescent="0.35">
      <c r="A305" s="50">
        <v>6062</v>
      </c>
      <c r="B305" s="51" t="s">
        <v>340</v>
      </c>
      <c r="C305" s="177">
        <f t="shared" si="29"/>
        <v>0</v>
      </c>
      <c r="D305" s="25"/>
      <c r="E305" s="27"/>
      <c r="F305" s="24"/>
      <c r="G305" s="24"/>
      <c r="H305" s="59"/>
      <c r="I305" s="24">
        <f t="shared" si="31"/>
        <v>0</v>
      </c>
      <c r="J305" s="24"/>
      <c r="K305" s="24"/>
      <c r="L305" s="24"/>
      <c r="M305" s="24"/>
      <c r="N305" s="25"/>
      <c r="O305" s="25">
        <f t="shared" si="32"/>
        <v>0</v>
      </c>
      <c r="P305" s="214">
        <f t="shared" si="30"/>
        <v>0</v>
      </c>
      <c r="Q305" s="123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</row>
    <row r="306" spans="1:601" hidden="1" x14ac:dyDescent="0.35">
      <c r="A306" s="50">
        <v>6063</v>
      </c>
      <c r="B306" s="51" t="s">
        <v>341</v>
      </c>
      <c r="C306" s="177">
        <f t="shared" si="29"/>
        <v>0</v>
      </c>
      <c r="D306" s="25"/>
      <c r="E306" s="27"/>
      <c r="F306" s="24"/>
      <c r="G306" s="24"/>
      <c r="H306" s="59"/>
      <c r="I306" s="24">
        <f t="shared" si="31"/>
        <v>0</v>
      </c>
      <c r="J306" s="24"/>
      <c r="K306" s="24"/>
      <c r="L306" s="24"/>
      <c r="M306" s="24"/>
      <c r="N306" s="25"/>
      <c r="O306" s="25">
        <f t="shared" si="32"/>
        <v>0</v>
      </c>
      <c r="P306" s="214">
        <f t="shared" si="30"/>
        <v>0</v>
      </c>
      <c r="Q306" s="123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</row>
    <row r="307" spans="1:601" hidden="1" x14ac:dyDescent="0.35">
      <c r="A307" s="50">
        <v>6064</v>
      </c>
      <c r="B307" s="51" t="s">
        <v>342</v>
      </c>
      <c r="C307" s="177">
        <f t="shared" si="29"/>
        <v>0</v>
      </c>
      <c r="D307" s="25"/>
      <c r="E307" s="27"/>
      <c r="F307" s="24"/>
      <c r="G307" s="24"/>
      <c r="H307" s="59"/>
      <c r="I307" s="24">
        <f t="shared" si="31"/>
        <v>0</v>
      </c>
      <c r="J307" s="24"/>
      <c r="K307" s="24"/>
      <c r="L307" s="24"/>
      <c r="M307" s="24"/>
      <c r="N307" s="25"/>
      <c r="O307" s="25">
        <f t="shared" si="32"/>
        <v>0</v>
      </c>
      <c r="P307" s="214">
        <f t="shared" si="30"/>
        <v>0</v>
      </c>
      <c r="Q307" s="123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</row>
    <row r="308" spans="1:601" hidden="1" x14ac:dyDescent="0.35">
      <c r="A308" s="50">
        <v>6065</v>
      </c>
      <c r="B308" s="51" t="s">
        <v>343</v>
      </c>
      <c r="C308" s="177">
        <f t="shared" si="29"/>
        <v>0</v>
      </c>
      <c r="D308" s="25"/>
      <c r="E308" s="27"/>
      <c r="F308" s="24"/>
      <c r="G308" s="24"/>
      <c r="H308" s="59"/>
      <c r="I308" s="24">
        <f t="shared" si="31"/>
        <v>0</v>
      </c>
      <c r="J308" s="24"/>
      <c r="K308" s="24"/>
      <c r="L308" s="24"/>
      <c r="M308" s="24"/>
      <c r="N308" s="25"/>
      <c r="O308" s="25">
        <f t="shared" si="32"/>
        <v>0</v>
      </c>
      <c r="P308" s="214">
        <f t="shared" si="30"/>
        <v>0</v>
      </c>
      <c r="Q308" s="123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</row>
    <row r="309" spans="1:601" x14ac:dyDescent="0.35">
      <c r="A309" s="50">
        <v>6066</v>
      </c>
      <c r="B309" s="51" t="s">
        <v>344</v>
      </c>
      <c r="C309" s="32">
        <f t="shared" si="29"/>
        <v>21.65</v>
      </c>
      <c r="D309" s="25"/>
      <c r="E309" s="27">
        <v>21.65</v>
      </c>
      <c r="F309" s="24"/>
      <c r="G309" s="24"/>
      <c r="H309" s="59"/>
      <c r="I309" s="24">
        <f t="shared" si="31"/>
        <v>21.65</v>
      </c>
      <c r="J309" s="24"/>
      <c r="K309" s="24"/>
      <c r="L309" s="24"/>
      <c r="M309" s="24"/>
      <c r="N309" s="25"/>
      <c r="O309" s="25">
        <f t="shared" si="32"/>
        <v>0</v>
      </c>
      <c r="P309" s="214">
        <f t="shared" si="30"/>
        <v>0</v>
      </c>
      <c r="Q309" s="123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</row>
    <row r="310" spans="1:601" x14ac:dyDescent="0.35">
      <c r="A310" s="50">
        <v>6067</v>
      </c>
      <c r="B310" s="51" t="s">
        <v>345</v>
      </c>
      <c r="C310" s="32">
        <f t="shared" si="29"/>
        <v>17.13</v>
      </c>
      <c r="D310" s="25"/>
      <c r="E310" s="27">
        <v>17.13</v>
      </c>
      <c r="F310" s="24"/>
      <c r="G310" s="24"/>
      <c r="H310" s="59"/>
      <c r="I310" s="24">
        <f t="shared" si="31"/>
        <v>17.13</v>
      </c>
      <c r="J310" s="24"/>
      <c r="K310" s="24"/>
      <c r="L310" s="24"/>
      <c r="M310" s="24"/>
      <c r="N310" s="25"/>
      <c r="O310" s="25">
        <f t="shared" si="32"/>
        <v>0</v>
      </c>
      <c r="P310" s="214">
        <f t="shared" si="30"/>
        <v>0</v>
      </c>
      <c r="Q310" s="123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</row>
    <row r="311" spans="1:601" hidden="1" x14ac:dyDescent="0.35">
      <c r="A311" s="50">
        <v>6068</v>
      </c>
      <c r="B311" s="51" t="s">
        <v>346</v>
      </c>
      <c r="C311" s="177">
        <f t="shared" si="29"/>
        <v>0</v>
      </c>
      <c r="D311" s="25"/>
      <c r="E311" s="27"/>
      <c r="F311" s="24"/>
      <c r="G311" s="24"/>
      <c r="H311" s="59"/>
      <c r="I311" s="24">
        <f t="shared" si="31"/>
        <v>0</v>
      </c>
      <c r="J311" s="24"/>
      <c r="K311" s="24"/>
      <c r="L311" s="24"/>
      <c r="M311" s="24"/>
      <c r="N311" s="25"/>
      <c r="O311" s="25">
        <f t="shared" si="32"/>
        <v>0</v>
      </c>
      <c r="P311" s="214">
        <f t="shared" si="30"/>
        <v>0</v>
      </c>
      <c r="Q311" s="123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</row>
    <row r="312" spans="1:601" hidden="1" x14ac:dyDescent="0.35">
      <c r="A312" s="50">
        <v>6069</v>
      </c>
      <c r="B312" s="51" t="s">
        <v>347</v>
      </c>
      <c r="C312" s="32">
        <f t="shared" si="29"/>
        <v>0</v>
      </c>
      <c r="D312" s="25"/>
      <c r="E312" s="27"/>
      <c r="F312" s="24"/>
      <c r="G312" s="24"/>
      <c r="H312" s="59"/>
      <c r="I312" s="24">
        <f t="shared" si="31"/>
        <v>0</v>
      </c>
      <c r="J312" s="24"/>
      <c r="K312" s="24"/>
      <c r="L312" s="24"/>
      <c r="M312" s="24"/>
      <c r="N312" s="25"/>
      <c r="O312" s="25">
        <f t="shared" si="32"/>
        <v>0</v>
      </c>
      <c r="P312" s="214">
        <f t="shared" si="30"/>
        <v>0</v>
      </c>
      <c r="Q312" s="123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</row>
    <row r="313" spans="1:601" x14ac:dyDescent="0.35">
      <c r="A313" s="50">
        <v>6070</v>
      </c>
      <c r="B313" s="51" t="s">
        <v>380</v>
      </c>
      <c r="C313" s="32">
        <f t="shared" si="29"/>
        <v>8.48</v>
      </c>
      <c r="D313" s="25"/>
      <c r="E313" s="27">
        <v>8.48</v>
      </c>
      <c r="F313" s="24"/>
      <c r="G313" s="24"/>
      <c r="H313" s="59"/>
      <c r="I313" s="24">
        <f t="shared" si="31"/>
        <v>8.48</v>
      </c>
      <c r="J313" s="24"/>
      <c r="K313" s="24"/>
      <c r="L313" s="24"/>
      <c r="M313" s="24"/>
      <c r="N313" s="25"/>
      <c r="O313" s="25">
        <f t="shared" si="32"/>
        <v>0</v>
      </c>
      <c r="P313" s="214">
        <f t="shared" si="30"/>
        <v>0</v>
      </c>
      <c r="Q313" s="123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</row>
    <row r="314" spans="1:601" x14ac:dyDescent="0.35">
      <c r="A314" s="50">
        <v>6071</v>
      </c>
      <c r="B314" s="51" t="s">
        <v>480</v>
      </c>
      <c r="C314" s="32">
        <f t="shared" si="29"/>
        <v>619.91</v>
      </c>
      <c r="D314" s="25"/>
      <c r="E314" s="27">
        <v>619.91</v>
      </c>
      <c r="F314" s="24"/>
      <c r="G314" s="24"/>
      <c r="H314" s="59"/>
      <c r="I314" s="24">
        <f t="shared" si="31"/>
        <v>619.91</v>
      </c>
      <c r="J314" s="24"/>
      <c r="K314" s="24"/>
      <c r="L314" s="24"/>
      <c r="M314" s="24"/>
      <c r="N314" s="25"/>
      <c r="O314" s="25">
        <f t="shared" si="32"/>
        <v>0</v>
      </c>
      <c r="P314" s="214">
        <f t="shared" si="30"/>
        <v>0</v>
      </c>
      <c r="Q314" s="123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</row>
    <row r="315" spans="1:601" hidden="1" x14ac:dyDescent="0.35">
      <c r="A315" s="50">
        <v>6072</v>
      </c>
      <c r="B315" s="51" t="s">
        <v>480</v>
      </c>
      <c r="C315" s="32">
        <f t="shared" si="29"/>
        <v>0</v>
      </c>
      <c r="D315" s="25"/>
      <c r="E315" s="27"/>
      <c r="F315" s="24"/>
      <c r="G315" s="24"/>
      <c r="H315" s="59"/>
      <c r="I315" s="24"/>
      <c r="J315" s="24"/>
      <c r="K315" s="24"/>
      <c r="L315" s="24"/>
      <c r="M315" s="24"/>
      <c r="N315" s="25"/>
      <c r="O315" s="25"/>
      <c r="P315" s="214">
        <f t="shared" si="30"/>
        <v>0</v>
      </c>
      <c r="Q315" s="123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</row>
    <row r="316" spans="1:601" x14ac:dyDescent="0.35">
      <c r="A316" s="50">
        <v>6080</v>
      </c>
      <c r="B316" s="51" t="s">
        <v>40</v>
      </c>
      <c r="C316" s="32">
        <f t="shared" si="29"/>
        <v>555.55999999999995</v>
      </c>
      <c r="D316" s="25"/>
      <c r="E316" s="27">
        <v>555.55999999999995</v>
      </c>
      <c r="F316" s="24"/>
      <c r="G316" s="24"/>
      <c r="H316" s="59"/>
      <c r="I316" s="24">
        <f>+C316</f>
        <v>555.55999999999995</v>
      </c>
      <c r="J316" s="24"/>
      <c r="K316" s="24"/>
      <c r="L316" s="24"/>
      <c r="M316" s="24"/>
      <c r="N316" s="25"/>
      <c r="O316" s="25">
        <f>C316-SUM(I316:M316)</f>
        <v>0</v>
      </c>
      <c r="P316" s="214">
        <f t="shared" si="30"/>
        <v>0</v>
      </c>
      <c r="Q316" s="123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</row>
    <row r="317" spans="1:601" x14ac:dyDescent="0.35">
      <c r="A317" s="50">
        <v>6081</v>
      </c>
      <c r="B317" s="51" t="s">
        <v>546</v>
      </c>
      <c r="C317" s="32">
        <f t="shared" si="29"/>
        <v>20663.36</v>
      </c>
      <c r="D317" s="25"/>
      <c r="E317" s="27">
        <v>20663.36</v>
      </c>
      <c r="F317" s="24"/>
      <c r="G317" s="24"/>
      <c r="H317" s="59"/>
      <c r="I317" s="24">
        <f>+C317</f>
        <v>20663.36</v>
      </c>
      <c r="J317" s="24"/>
      <c r="K317" s="24"/>
      <c r="L317" s="24"/>
      <c r="M317" s="24"/>
      <c r="N317" s="25"/>
      <c r="O317" s="25">
        <f>C317-SUM(I317:M317)</f>
        <v>0</v>
      </c>
      <c r="P317" s="214">
        <f t="shared" si="30"/>
        <v>0</v>
      </c>
      <c r="Q317" s="123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</row>
    <row r="318" spans="1:601" hidden="1" x14ac:dyDescent="0.35">
      <c r="A318" s="50">
        <v>6082</v>
      </c>
      <c r="B318" s="51" t="s">
        <v>547</v>
      </c>
      <c r="C318" s="32">
        <f t="shared" si="29"/>
        <v>0</v>
      </c>
      <c r="D318" s="25"/>
      <c r="E318" s="27"/>
      <c r="F318" s="24"/>
      <c r="G318" s="24"/>
      <c r="H318" s="59"/>
      <c r="I318" s="24"/>
      <c r="J318" s="24"/>
      <c r="K318" s="24"/>
      <c r="L318" s="24"/>
      <c r="M318" s="24"/>
      <c r="N318" s="25"/>
      <c r="O318" s="25"/>
      <c r="P318" s="214">
        <f t="shared" si="30"/>
        <v>0</v>
      </c>
      <c r="Q318" s="123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</row>
    <row r="319" spans="1:601" x14ac:dyDescent="0.35">
      <c r="A319" s="50">
        <v>6085</v>
      </c>
      <c r="B319" s="51" t="s">
        <v>96</v>
      </c>
      <c r="C319" s="32">
        <f t="shared" si="29"/>
        <v>680.9</v>
      </c>
      <c r="D319" s="25"/>
      <c r="E319" s="27">
        <v>680.9</v>
      </c>
      <c r="F319" s="24"/>
      <c r="G319" s="24"/>
      <c r="H319" s="59"/>
      <c r="I319" s="24">
        <f t="shared" ref="I319:I358" si="33">+C319</f>
        <v>680.9</v>
      </c>
      <c r="J319" s="24"/>
      <c r="K319" s="24"/>
      <c r="L319" s="24"/>
      <c r="M319" s="24"/>
      <c r="N319" s="25"/>
      <c r="O319" s="25">
        <f t="shared" ref="O319:O350" si="34">C319-SUM(I319:M319)</f>
        <v>0</v>
      </c>
      <c r="P319" s="214">
        <f t="shared" si="30"/>
        <v>0</v>
      </c>
      <c r="Q319" s="123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</row>
    <row r="320" spans="1:601" hidden="1" x14ac:dyDescent="0.35">
      <c r="A320" s="50">
        <v>6090</v>
      </c>
      <c r="B320" s="51" t="s">
        <v>164</v>
      </c>
      <c r="C320" s="177">
        <f t="shared" si="29"/>
        <v>0</v>
      </c>
      <c r="D320" s="25"/>
      <c r="E320" s="27"/>
      <c r="F320" s="24"/>
      <c r="G320" s="24"/>
      <c r="H320" s="59"/>
      <c r="I320" s="24">
        <f t="shared" si="33"/>
        <v>0</v>
      </c>
      <c r="J320" s="24"/>
      <c r="K320" s="24"/>
      <c r="L320" s="24"/>
      <c r="M320" s="24"/>
      <c r="N320" s="25"/>
      <c r="O320" s="25">
        <f t="shared" si="34"/>
        <v>0</v>
      </c>
      <c r="P320" s="214">
        <f t="shared" si="30"/>
        <v>0</v>
      </c>
      <c r="Q320" s="123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</row>
    <row r="321" spans="1:601" x14ac:dyDescent="0.35">
      <c r="A321" s="50">
        <v>6300</v>
      </c>
      <c r="B321" s="51" t="s">
        <v>348</v>
      </c>
      <c r="C321" s="32">
        <f t="shared" si="29"/>
        <v>8045.98</v>
      </c>
      <c r="D321" s="25"/>
      <c r="E321" s="27">
        <v>6554.98</v>
      </c>
      <c r="F321" s="24"/>
      <c r="G321" s="24">
        <v>1491</v>
      </c>
      <c r="H321" s="59"/>
      <c r="I321" s="24">
        <f t="shared" si="33"/>
        <v>8045.98</v>
      </c>
      <c r="J321" s="24"/>
      <c r="K321" s="24"/>
      <c r="L321" s="24"/>
      <c r="M321" s="24"/>
      <c r="N321" s="25"/>
      <c r="O321" s="25">
        <f t="shared" si="34"/>
        <v>0</v>
      </c>
      <c r="P321" s="214">
        <f t="shared" si="30"/>
        <v>-1491</v>
      </c>
      <c r="Q321" s="123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</row>
    <row r="322" spans="1:601" hidden="1" x14ac:dyDescent="0.35">
      <c r="A322" s="50">
        <v>6301</v>
      </c>
      <c r="B322" s="51" t="s">
        <v>349</v>
      </c>
      <c r="C322" s="32">
        <f t="shared" si="29"/>
        <v>0</v>
      </c>
      <c r="D322" s="25"/>
      <c r="E322" s="27"/>
      <c r="F322" s="24"/>
      <c r="G322" s="24"/>
      <c r="H322" s="59"/>
      <c r="I322" s="24">
        <f t="shared" si="33"/>
        <v>0</v>
      </c>
      <c r="J322" s="24"/>
      <c r="K322" s="24"/>
      <c r="L322" s="24"/>
      <c r="M322" s="24"/>
      <c r="N322" s="25"/>
      <c r="O322" s="25">
        <f t="shared" si="34"/>
        <v>0</v>
      </c>
      <c r="P322" s="214">
        <f t="shared" si="30"/>
        <v>0</v>
      </c>
      <c r="Q322" s="123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</row>
    <row r="323" spans="1:601" hidden="1" x14ac:dyDescent="0.35">
      <c r="A323" s="50">
        <v>6302</v>
      </c>
      <c r="B323" s="51" t="s">
        <v>350</v>
      </c>
      <c r="C323" s="177">
        <f t="shared" si="29"/>
        <v>0</v>
      </c>
      <c r="D323" s="25"/>
      <c r="E323" s="27"/>
      <c r="F323" s="24"/>
      <c r="G323" s="24"/>
      <c r="H323" s="59"/>
      <c r="I323" s="24">
        <f t="shared" si="33"/>
        <v>0</v>
      </c>
      <c r="J323" s="24"/>
      <c r="K323" s="24"/>
      <c r="L323" s="24"/>
      <c r="M323" s="24"/>
      <c r="N323" s="25"/>
      <c r="O323" s="25">
        <f t="shared" si="34"/>
        <v>0</v>
      </c>
      <c r="P323" s="214">
        <f t="shared" si="30"/>
        <v>0</v>
      </c>
      <c r="Q323" s="123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</row>
    <row r="324" spans="1:601" hidden="1" x14ac:dyDescent="0.35">
      <c r="A324" s="50">
        <v>6303</v>
      </c>
      <c r="B324" s="51" t="s">
        <v>351</v>
      </c>
      <c r="C324" s="177">
        <f t="shared" ref="C324:C388" si="35">SUM(E324:G324)</f>
        <v>0</v>
      </c>
      <c r="D324" s="25"/>
      <c r="E324" s="27"/>
      <c r="F324" s="24"/>
      <c r="G324" s="24"/>
      <c r="H324" s="59"/>
      <c r="I324" s="24">
        <f t="shared" si="33"/>
        <v>0</v>
      </c>
      <c r="J324" s="24"/>
      <c r="K324" s="24"/>
      <c r="L324" s="24"/>
      <c r="M324" s="24"/>
      <c r="N324" s="25"/>
      <c r="O324" s="25">
        <f t="shared" si="34"/>
        <v>0</v>
      </c>
      <c r="P324" s="214">
        <f t="shared" ref="P324:P388" si="36">+E324-C324</f>
        <v>0</v>
      </c>
      <c r="Q324" s="123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</row>
    <row r="325" spans="1:601" hidden="1" x14ac:dyDescent="0.35">
      <c r="A325" s="50">
        <v>6304</v>
      </c>
      <c r="B325" s="51" t="s">
        <v>352</v>
      </c>
      <c r="C325" s="177">
        <f t="shared" si="35"/>
        <v>0</v>
      </c>
      <c r="D325" s="25"/>
      <c r="E325" s="27"/>
      <c r="F325" s="24"/>
      <c r="G325" s="24"/>
      <c r="H325" s="59"/>
      <c r="I325" s="24">
        <f t="shared" si="33"/>
        <v>0</v>
      </c>
      <c r="J325" s="24"/>
      <c r="K325" s="24"/>
      <c r="L325" s="24"/>
      <c r="M325" s="24"/>
      <c r="N325" s="25"/>
      <c r="O325" s="25">
        <f t="shared" si="34"/>
        <v>0</v>
      </c>
      <c r="P325" s="214">
        <f t="shared" si="36"/>
        <v>0</v>
      </c>
      <c r="Q325" s="123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</row>
    <row r="326" spans="1:601" hidden="1" x14ac:dyDescent="0.35">
      <c r="A326" s="50">
        <v>6305</v>
      </c>
      <c r="B326" s="51" t="s">
        <v>353</v>
      </c>
      <c r="C326" s="177">
        <f t="shared" si="35"/>
        <v>0</v>
      </c>
      <c r="D326" s="25"/>
      <c r="E326" s="27"/>
      <c r="F326" s="24"/>
      <c r="G326" s="24"/>
      <c r="H326" s="59"/>
      <c r="I326" s="24">
        <f t="shared" si="33"/>
        <v>0</v>
      </c>
      <c r="J326" s="24"/>
      <c r="K326" s="24"/>
      <c r="L326" s="24"/>
      <c r="M326" s="24"/>
      <c r="N326" s="25"/>
      <c r="O326" s="25">
        <f t="shared" si="34"/>
        <v>0</v>
      </c>
      <c r="P326" s="214">
        <f t="shared" si="36"/>
        <v>0</v>
      </c>
      <c r="Q326" s="123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</row>
    <row r="327" spans="1:601" x14ac:dyDescent="0.35">
      <c r="A327" s="50">
        <v>6310</v>
      </c>
      <c r="B327" s="51" t="s">
        <v>354</v>
      </c>
      <c r="C327" s="32">
        <f t="shared" si="35"/>
        <v>3971.65</v>
      </c>
      <c r="D327" s="25"/>
      <c r="E327" s="27">
        <v>1554.96</v>
      </c>
      <c r="F327" s="24">
        <f>-3.37-775.94</f>
        <v>-779.31000000000006</v>
      </c>
      <c r="G327" s="24">
        <v>3196</v>
      </c>
      <c r="H327" s="59"/>
      <c r="I327" s="24">
        <f t="shared" si="33"/>
        <v>3971.65</v>
      </c>
      <c r="J327" s="24"/>
      <c r="K327" s="24"/>
      <c r="L327" s="24"/>
      <c r="M327" s="24"/>
      <c r="N327" s="25"/>
      <c r="O327" s="25">
        <f t="shared" si="34"/>
        <v>0</v>
      </c>
      <c r="P327" s="214">
        <f t="shared" si="36"/>
        <v>-2416.69</v>
      </c>
      <c r="Q327" s="123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</row>
    <row r="328" spans="1:601" hidden="1" x14ac:dyDescent="0.35">
      <c r="A328" s="50">
        <v>6311</v>
      </c>
      <c r="B328" s="51" t="s">
        <v>355</v>
      </c>
      <c r="C328" s="32">
        <f t="shared" si="35"/>
        <v>0</v>
      </c>
      <c r="D328" s="25"/>
      <c r="E328" s="27"/>
      <c r="F328" s="24"/>
      <c r="G328" s="24"/>
      <c r="H328" s="59"/>
      <c r="I328" s="24">
        <f t="shared" si="33"/>
        <v>0</v>
      </c>
      <c r="J328" s="24"/>
      <c r="K328" s="24"/>
      <c r="L328" s="24"/>
      <c r="M328" s="24"/>
      <c r="N328" s="25"/>
      <c r="O328" s="25">
        <f t="shared" si="34"/>
        <v>0</v>
      </c>
      <c r="P328" s="214">
        <f t="shared" si="36"/>
        <v>0</v>
      </c>
      <c r="Q328" s="123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</row>
    <row r="329" spans="1:601" hidden="1" x14ac:dyDescent="0.35">
      <c r="A329" s="50">
        <v>6312</v>
      </c>
      <c r="B329" s="51" t="s">
        <v>356</v>
      </c>
      <c r="C329" s="177">
        <f t="shared" si="35"/>
        <v>0</v>
      </c>
      <c r="D329" s="25"/>
      <c r="E329" s="27"/>
      <c r="F329" s="24"/>
      <c r="G329" s="24"/>
      <c r="H329" s="59"/>
      <c r="I329" s="24">
        <f t="shared" si="33"/>
        <v>0</v>
      </c>
      <c r="J329" s="24"/>
      <c r="K329" s="24"/>
      <c r="L329" s="24"/>
      <c r="M329" s="24"/>
      <c r="N329" s="25"/>
      <c r="O329" s="25">
        <f t="shared" si="34"/>
        <v>0</v>
      </c>
      <c r="P329" s="214">
        <f t="shared" si="36"/>
        <v>0</v>
      </c>
      <c r="Q329" s="123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</row>
    <row r="330" spans="1:601" hidden="1" x14ac:dyDescent="0.35">
      <c r="A330" s="50">
        <v>6313</v>
      </c>
      <c r="B330" s="51" t="s">
        <v>357</v>
      </c>
      <c r="C330" s="177">
        <f t="shared" si="35"/>
        <v>0</v>
      </c>
      <c r="D330" s="25"/>
      <c r="E330" s="27"/>
      <c r="F330" s="24"/>
      <c r="G330" s="24"/>
      <c r="H330" s="59"/>
      <c r="I330" s="24">
        <f t="shared" si="33"/>
        <v>0</v>
      </c>
      <c r="J330" s="24"/>
      <c r="K330" s="24"/>
      <c r="L330" s="24"/>
      <c r="M330" s="24"/>
      <c r="N330" s="25"/>
      <c r="O330" s="25">
        <f t="shared" si="34"/>
        <v>0</v>
      </c>
      <c r="P330" s="214">
        <f t="shared" si="36"/>
        <v>0</v>
      </c>
      <c r="Q330" s="123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</row>
    <row r="331" spans="1:601" hidden="1" x14ac:dyDescent="0.35">
      <c r="A331" s="50">
        <v>6314</v>
      </c>
      <c r="B331" s="51" t="s">
        <v>358</v>
      </c>
      <c r="C331" s="177">
        <f t="shared" si="35"/>
        <v>0</v>
      </c>
      <c r="D331" s="25"/>
      <c r="E331" s="27"/>
      <c r="F331" s="24"/>
      <c r="G331" s="24"/>
      <c r="H331" s="59"/>
      <c r="I331" s="24">
        <f t="shared" si="33"/>
        <v>0</v>
      </c>
      <c r="J331" s="24"/>
      <c r="K331" s="24"/>
      <c r="L331" s="24"/>
      <c r="M331" s="24"/>
      <c r="N331" s="25"/>
      <c r="O331" s="25">
        <f t="shared" si="34"/>
        <v>0</v>
      </c>
      <c r="P331" s="214">
        <f t="shared" si="36"/>
        <v>0</v>
      </c>
      <c r="Q331" s="123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</row>
    <row r="332" spans="1:601" hidden="1" x14ac:dyDescent="0.35">
      <c r="A332" s="50">
        <v>6315</v>
      </c>
      <c r="B332" s="51" t="s">
        <v>359</v>
      </c>
      <c r="C332" s="177">
        <f t="shared" si="35"/>
        <v>0</v>
      </c>
      <c r="D332" s="25"/>
      <c r="E332" s="27"/>
      <c r="F332" s="24"/>
      <c r="G332" s="24"/>
      <c r="H332" s="59"/>
      <c r="I332" s="24">
        <f t="shared" si="33"/>
        <v>0</v>
      </c>
      <c r="J332" s="24"/>
      <c r="K332" s="24"/>
      <c r="L332" s="24"/>
      <c r="M332" s="24"/>
      <c r="N332" s="25"/>
      <c r="O332" s="25">
        <f t="shared" si="34"/>
        <v>0</v>
      </c>
      <c r="P332" s="214">
        <f t="shared" si="36"/>
        <v>0</v>
      </c>
      <c r="Q332" s="123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</row>
    <row r="333" spans="1:601" x14ac:dyDescent="0.35">
      <c r="A333" s="50">
        <v>6320</v>
      </c>
      <c r="B333" s="51" t="s">
        <v>360</v>
      </c>
      <c r="C333" s="32">
        <f t="shared" si="35"/>
        <v>4503.41</v>
      </c>
      <c r="D333" s="25"/>
      <c r="E333" s="27">
        <v>2591.0300000000002</v>
      </c>
      <c r="F333" s="24">
        <f>1386.44+775.94</f>
        <v>2162.38</v>
      </c>
      <c r="G333" s="24">
        <v>-250</v>
      </c>
      <c r="H333" s="59"/>
      <c r="I333" s="24">
        <f t="shared" si="33"/>
        <v>4503.41</v>
      </c>
      <c r="J333" s="24"/>
      <c r="K333" s="24"/>
      <c r="L333" s="24"/>
      <c r="M333" s="24"/>
      <c r="N333" s="25"/>
      <c r="O333" s="25">
        <f t="shared" si="34"/>
        <v>0</v>
      </c>
      <c r="P333" s="214">
        <f t="shared" si="36"/>
        <v>-1912.3799999999997</v>
      </c>
      <c r="Q333" s="123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</row>
    <row r="334" spans="1:601" hidden="1" x14ac:dyDescent="0.35">
      <c r="A334" s="50">
        <v>6321</v>
      </c>
      <c r="B334" s="51" t="s">
        <v>361</v>
      </c>
      <c r="C334" s="32">
        <f t="shared" si="35"/>
        <v>0</v>
      </c>
      <c r="D334" s="25"/>
      <c r="E334" s="27"/>
      <c r="F334" s="24"/>
      <c r="G334" s="24"/>
      <c r="H334" s="59"/>
      <c r="I334" s="24">
        <f t="shared" si="33"/>
        <v>0</v>
      </c>
      <c r="J334" s="24"/>
      <c r="K334" s="24"/>
      <c r="L334" s="24"/>
      <c r="M334" s="24"/>
      <c r="N334" s="25"/>
      <c r="O334" s="25">
        <f t="shared" si="34"/>
        <v>0</v>
      </c>
      <c r="P334" s="214">
        <f t="shared" si="36"/>
        <v>0</v>
      </c>
      <c r="Q334" s="123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</row>
    <row r="335" spans="1:601" hidden="1" x14ac:dyDescent="0.35">
      <c r="A335" s="50">
        <v>6322</v>
      </c>
      <c r="B335" s="51" t="s">
        <v>362</v>
      </c>
      <c r="C335" s="177">
        <f t="shared" si="35"/>
        <v>0</v>
      </c>
      <c r="D335" s="25"/>
      <c r="E335" s="27"/>
      <c r="F335" s="24"/>
      <c r="G335" s="24"/>
      <c r="H335" s="59"/>
      <c r="I335" s="24">
        <f t="shared" si="33"/>
        <v>0</v>
      </c>
      <c r="J335" s="24"/>
      <c r="K335" s="24"/>
      <c r="L335" s="24"/>
      <c r="M335" s="24"/>
      <c r="N335" s="25"/>
      <c r="O335" s="25">
        <f t="shared" si="34"/>
        <v>0</v>
      </c>
      <c r="P335" s="214">
        <f t="shared" si="36"/>
        <v>0</v>
      </c>
      <c r="Q335" s="123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</row>
    <row r="336" spans="1:601" hidden="1" x14ac:dyDescent="0.35">
      <c r="A336" s="50">
        <v>6323</v>
      </c>
      <c r="B336" s="51" t="s">
        <v>363</v>
      </c>
      <c r="C336" s="177">
        <f t="shared" si="35"/>
        <v>0</v>
      </c>
      <c r="D336" s="25"/>
      <c r="E336" s="27"/>
      <c r="F336" s="24"/>
      <c r="G336" s="24"/>
      <c r="H336" s="59"/>
      <c r="I336" s="24">
        <f t="shared" si="33"/>
        <v>0</v>
      </c>
      <c r="J336" s="24"/>
      <c r="K336" s="24"/>
      <c r="L336" s="24"/>
      <c r="M336" s="24"/>
      <c r="N336" s="25"/>
      <c r="O336" s="25">
        <f t="shared" si="34"/>
        <v>0</v>
      </c>
      <c r="P336" s="214">
        <f t="shared" si="36"/>
        <v>0</v>
      </c>
      <c r="Q336" s="123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</row>
    <row r="337" spans="1:601" hidden="1" x14ac:dyDescent="0.35">
      <c r="A337" s="50">
        <v>6324</v>
      </c>
      <c r="B337" s="51" t="s">
        <v>364</v>
      </c>
      <c r="C337" s="177">
        <f t="shared" si="35"/>
        <v>0</v>
      </c>
      <c r="D337" s="25"/>
      <c r="E337" s="27"/>
      <c r="F337" s="24"/>
      <c r="G337" s="24"/>
      <c r="H337" s="59"/>
      <c r="I337" s="24">
        <f t="shared" si="33"/>
        <v>0</v>
      </c>
      <c r="J337" s="24"/>
      <c r="K337" s="24"/>
      <c r="L337" s="24"/>
      <c r="M337" s="24"/>
      <c r="N337" s="25"/>
      <c r="O337" s="25">
        <f t="shared" si="34"/>
        <v>0</v>
      </c>
      <c r="P337" s="214">
        <f t="shared" si="36"/>
        <v>0</v>
      </c>
      <c r="Q337" s="123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</row>
    <row r="338" spans="1:601" hidden="1" x14ac:dyDescent="0.35">
      <c r="A338" s="50">
        <v>6325</v>
      </c>
      <c r="B338" s="51" t="s">
        <v>365</v>
      </c>
      <c r="C338" s="177">
        <f t="shared" si="35"/>
        <v>0</v>
      </c>
      <c r="D338" s="25"/>
      <c r="E338" s="27"/>
      <c r="F338" s="24"/>
      <c r="G338" s="24"/>
      <c r="H338" s="59"/>
      <c r="I338" s="24">
        <f t="shared" si="33"/>
        <v>0</v>
      </c>
      <c r="J338" s="24"/>
      <c r="K338" s="24"/>
      <c r="L338" s="24"/>
      <c r="M338" s="24"/>
      <c r="N338" s="25"/>
      <c r="O338" s="25">
        <f t="shared" si="34"/>
        <v>0</v>
      </c>
      <c r="P338" s="214">
        <f t="shared" si="36"/>
        <v>0</v>
      </c>
      <c r="Q338" s="123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</row>
    <row r="339" spans="1:601" x14ac:dyDescent="0.35">
      <c r="A339" s="50">
        <v>6340</v>
      </c>
      <c r="B339" s="51" t="s">
        <v>366</v>
      </c>
      <c r="C339" s="32">
        <f t="shared" si="35"/>
        <v>2962.58</v>
      </c>
      <c r="D339" s="25"/>
      <c r="E339" s="27">
        <v>2892.36</v>
      </c>
      <c r="F339" s="24">
        <v>70.22</v>
      </c>
      <c r="G339" s="24"/>
      <c r="H339" s="59"/>
      <c r="I339" s="24">
        <f t="shared" si="33"/>
        <v>2962.58</v>
      </c>
      <c r="J339" s="24"/>
      <c r="K339" s="24"/>
      <c r="L339" s="24"/>
      <c r="M339" s="24"/>
      <c r="N339" s="25"/>
      <c r="O339" s="25">
        <f t="shared" si="34"/>
        <v>0</v>
      </c>
      <c r="P339" s="214">
        <f t="shared" si="36"/>
        <v>-70.2199999999998</v>
      </c>
      <c r="Q339" s="123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</row>
    <row r="340" spans="1:601" x14ac:dyDescent="0.35">
      <c r="A340" s="50">
        <v>6341</v>
      </c>
      <c r="B340" s="51" t="s">
        <v>367</v>
      </c>
      <c r="C340" s="32">
        <f t="shared" si="35"/>
        <v>0</v>
      </c>
      <c r="D340" s="25"/>
      <c r="E340" s="27">
        <v>70.22</v>
      </c>
      <c r="F340" s="24">
        <v>-70.22</v>
      </c>
      <c r="G340" s="24"/>
      <c r="H340" s="59"/>
      <c r="I340" s="24">
        <f t="shared" si="33"/>
        <v>0</v>
      </c>
      <c r="J340" s="24"/>
      <c r="K340" s="24"/>
      <c r="L340" s="24"/>
      <c r="M340" s="24"/>
      <c r="N340" s="25"/>
      <c r="O340" s="25">
        <f t="shared" si="34"/>
        <v>0</v>
      </c>
      <c r="P340" s="214">
        <f t="shared" si="36"/>
        <v>70.22</v>
      </c>
      <c r="Q340" s="123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</row>
    <row r="341" spans="1:601" hidden="1" x14ac:dyDescent="0.35">
      <c r="A341" s="50">
        <v>6342</v>
      </c>
      <c r="B341" s="51" t="s">
        <v>368</v>
      </c>
      <c r="C341" s="177">
        <f t="shared" si="35"/>
        <v>0</v>
      </c>
      <c r="D341" s="25"/>
      <c r="E341" s="24"/>
      <c r="F341" s="24"/>
      <c r="G341" s="24"/>
      <c r="H341" s="59"/>
      <c r="I341" s="24">
        <f t="shared" si="33"/>
        <v>0</v>
      </c>
      <c r="J341" s="24"/>
      <c r="K341" s="24"/>
      <c r="L341" s="24"/>
      <c r="M341" s="24"/>
      <c r="N341" s="25"/>
      <c r="O341" s="25">
        <f t="shared" si="34"/>
        <v>0</v>
      </c>
      <c r="P341" s="214">
        <f t="shared" si="36"/>
        <v>0</v>
      </c>
      <c r="Q341" s="123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</row>
    <row r="342" spans="1:601" hidden="1" x14ac:dyDescent="0.35">
      <c r="A342" s="50">
        <v>6343</v>
      </c>
      <c r="B342" s="51" t="s">
        <v>263</v>
      </c>
      <c r="C342" s="177">
        <f t="shared" si="35"/>
        <v>0</v>
      </c>
      <c r="D342" s="25"/>
      <c r="E342" s="24"/>
      <c r="F342" s="24"/>
      <c r="G342" s="24"/>
      <c r="H342" s="59"/>
      <c r="I342" s="24">
        <f t="shared" si="33"/>
        <v>0</v>
      </c>
      <c r="J342" s="24"/>
      <c r="K342" s="24"/>
      <c r="L342" s="24"/>
      <c r="M342" s="24"/>
      <c r="N342" s="25"/>
      <c r="O342" s="25">
        <f t="shared" si="34"/>
        <v>0</v>
      </c>
      <c r="P342" s="214">
        <f t="shared" si="36"/>
        <v>0</v>
      </c>
      <c r="Q342" s="123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</row>
    <row r="343" spans="1:601" hidden="1" x14ac:dyDescent="0.35">
      <c r="A343" s="50">
        <v>6344</v>
      </c>
      <c r="B343" s="51" t="s">
        <v>264</v>
      </c>
      <c r="C343" s="177">
        <f t="shared" si="35"/>
        <v>0</v>
      </c>
      <c r="D343" s="25"/>
      <c r="E343" s="24"/>
      <c r="F343" s="24"/>
      <c r="G343" s="24"/>
      <c r="H343" s="59"/>
      <c r="I343" s="24">
        <f t="shared" si="33"/>
        <v>0</v>
      </c>
      <c r="J343" s="24"/>
      <c r="K343" s="24"/>
      <c r="L343" s="24"/>
      <c r="M343" s="24"/>
      <c r="N343" s="25"/>
      <c r="O343" s="25">
        <f t="shared" si="34"/>
        <v>0</v>
      </c>
      <c r="P343" s="214">
        <f t="shared" si="36"/>
        <v>0</v>
      </c>
      <c r="Q343" s="123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</row>
    <row r="344" spans="1:601" hidden="1" x14ac:dyDescent="0.35">
      <c r="A344" s="50">
        <v>6345</v>
      </c>
      <c r="B344" s="51" t="s">
        <v>265</v>
      </c>
      <c r="C344" s="177">
        <f t="shared" si="35"/>
        <v>0</v>
      </c>
      <c r="D344" s="25"/>
      <c r="E344" s="24"/>
      <c r="F344" s="24"/>
      <c r="G344" s="24"/>
      <c r="H344" s="59"/>
      <c r="I344" s="24">
        <f t="shared" si="33"/>
        <v>0</v>
      </c>
      <c r="J344" s="24"/>
      <c r="K344" s="24"/>
      <c r="L344" s="24"/>
      <c r="M344" s="24"/>
      <c r="N344" s="25"/>
      <c r="O344" s="25">
        <f t="shared" si="34"/>
        <v>0</v>
      </c>
      <c r="P344" s="214">
        <f t="shared" si="36"/>
        <v>0</v>
      </c>
      <c r="Q344" s="123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</row>
    <row r="345" spans="1:601" x14ac:dyDescent="0.35">
      <c r="A345" s="50">
        <v>6440</v>
      </c>
      <c r="B345" s="51" t="s">
        <v>16</v>
      </c>
      <c r="C345" s="32">
        <f t="shared" si="35"/>
        <v>11121.61</v>
      </c>
      <c r="D345" s="25"/>
      <c r="E345" s="24">
        <v>11121.61</v>
      </c>
      <c r="F345" s="24"/>
      <c r="G345" s="24"/>
      <c r="H345" s="59"/>
      <c r="I345" s="24">
        <f t="shared" si="33"/>
        <v>11121.61</v>
      </c>
      <c r="J345" s="24"/>
      <c r="K345" s="24"/>
      <c r="L345" s="24"/>
      <c r="M345" s="24"/>
      <c r="N345" s="25"/>
      <c r="O345" s="25">
        <f t="shared" si="34"/>
        <v>0</v>
      </c>
      <c r="P345" s="214">
        <f t="shared" si="36"/>
        <v>0</v>
      </c>
      <c r="Q345" s="123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</row>
    <row r="346" spans="1:601" x14ac:dyDescent="0.35">
      <c r="A346" s="50">
        <v>6445</v>
      </c>
      <c r="B346" s="51" t="s">
        <v>266</v>
      </c>
      <c r="C346" s="32">
        <f t="shared" si="35"/>
        <v>1507.12</v>
      </c>
      <c r="D346" s="25"/>
      <c r="E346" s="24">
        <v>1448.12</v>
      </c>
      <c r="F346" s="24"/>
      <c r="G346" s="24">
        <v>59</v>
      </c>
      <c r="H346" s="59"/>
      <c r="I346" s="24">
        <f t="shared" si="33"/>
        <v>1507.12</v>
      </c>
      <c r="J346" s="24"/>
      <c r="K346" s="24"/>
      <c r="L346" s="24"/>
      <c r="M346" s="24"/>
      <c r="N346" s="25"/>
      <c r="O346" s="25">
        <f t="shared" si="34"/>
        <v>0</v>
      </c>
      <c r="P346" s="214">
        <f t="shared" si="36"/>
        <v>-59</v>
      </c>
      <c r="Q346" s="123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</row>
    <row r="347" spans="1:601" hidden="1" x14ac:dyDescent="0.35">
      <c r="A347" s="50">
        <v>6446</v>
      </c>
      <c r="B347" s="51" t="s">
        <v>267</v>
      </c>
      <c r="C347" s="32">
        <f t="shared" si="35"/>
        <v>0</v>
      </c>
      <c r="D347" s="25"/>
      <c r="E347" s="24"/>
      <c r="F347" s="24"/>
      <c r="G347" s="24"/>
      <c r="H347" s="59"/>
      <c r="I347" s="24">
        <f t="shared" si="33"/>
        <v>0</v>
      </c>
      <c r="J347" s="24"/>
      <c r="K347" s="24"/>
      <c r="L347" s="24"/>
      <c r="M347" s="24"/>
      <c r="N347" s="25"/>
      <c r="O347" s="25">
        <f t="shared" si="34"/>
        <v>0</v>
      </c>
      <c r="P347" s="214">
        <f t="shared" si="36"/>
        <v>0</v>
      </c>
      <c r="Q347" s="123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</row>
    <row r="348" spans="1:601" x14ac:dyDescent="0.35">
      <c r="A348" s="50">
        <v>6447</v>
      </c>
      <c r="B348" s="51" t="s">
        <v>587</v>
      </c>
      <c r="C348" s="32">
        <f t="shared" si="35"/>
        <v>838.39</v>
      </c>
      <c r="D348" s="25"/>
      <c r="E348" s="24">
        <v>838.39</v>
      </c>
      <c r="F348" s="24"/>
      <c r="G348" s="24"/>
      <c r="H348" s="59"/>
      <c r="I348" s="24">
        <f t="shared" si="33"/>
        <v>838.39</v>
      </c>
      <c r="J348" s="24"/>
      <c r="K348" s="24"/>
      <c r="L348" s="24"/>
      <c r="M348" s="24"/>
      <c r="N348" s="25"/>
      <c r="O348" s="25">
        <f t="shared" si="34"/>
        <v>0</v>
      </c>
      <c r="P348" s="214">
        <f t="shared" si="36"/>
        <v>0</v>
      </c>
      <c r="Q348" s="123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</row>
    <row r="349" spans="1:601" hidden="1" x14ac:dyDescent="0.35">
      <c r="A349" s="50">
        <v>6448</v>
      </c>
      <c r="B349" s="51" t="s">
        <v>268</v>
      </c>
      <c r="C349" s="177">
        <f t="shared" si="35"/>
        <v>0</v>
      </c>
      <c r="D349" s="25"/>
      <c r="E349" s="24"/>
      <c r="F349" s="24"/>
      <c r="G349" s="24"/>
      <c r="H349" s="59"/>
      <c r="I349" s="24">
        <f t="shared" si="33"/>
        <v>0</v>
      </c>
      <c r="J349" s="24"/>
      <c r="K349" s="24"/>
      <c r="L349" s="24"/>
      <c r="M349" s="24"/>
      <c r="N349" s="25"/>
      <c r="O349" s="25">
        <f t="shared" si="34"/>
        <v>0</v>
      </c>
      <c r="P349" s="214">
        <f t="shared" si="36"/>
        <v>0</v>
      </c>
      <c r="Q349" s="123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</row>
    <row r="350" spans="1:601" hidden="1" x14ac:dyDescent="0.35">
      <c r="A350" s="50">
        <v>6449</v>
      </c>
      <c r="B350" s="51" t="s">
        <v>269</v>
      </c>
      <c r="C350" s="177">
        <f t="shared" si="35"/>
        <v>0</v>
      </c>
      <c r="D350" s="25"/>
      <c r="E350" s="24"/>
      <c r="F350" s="24"/>
      <c r="G350" s="24"/>
      <c r="H350" s="59"/>
      <c r="I350" s="24">
        <f t="shared" si="33"/>
        <v>0</v>
      </c>
      <c r="J350" s="24"/>
      <c r="K350" s="24"/>
      <c r="L350" s="24"/>
      <c r="M350" s="24"/>
      <c r="N350" s="25"/>
      <c r="O350" s="25">
        <f t="shared" si="34"/>
        <v>0</v>
      </c>
      <c r="P350" s="214">
        <f t="shared" si="36"/>
        <v>0</v>
      </c>
      <c r="Q350" s="123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</row>
    <row r="351" spans="1:601" hidden="1" x14ac:dyDescent="0.35">
      <c r="A351" s="50">
        <v>6450</v>
      </c>
      <c r="B351" s="51" t="s">
        <v>270</v>
      </c>
      <c r="C351" s="177">
        <f t="shared" si="35"/>
        <v>0</v>
      </c>
      <c r="D351" s="25"/>
      <c r="E351" s="24"/>
      <c r="F351" s="24"/>
      <c r="G351" s="24"/>
      <c r="H351" s="59"/>
      <c r="I351" s="24">
        <f t="shared" si="33"/>
        <v>0</v>
      </c>
      <c r="J351" s="24"/>
      <c r="K351" s="24"/>
      <c r="L351" s="24"/>
      <c r="M351" s="24"/>
      <c r="N351" s="25"/>
      <c r="O351" s="25">
        <f t="shared" ref="O351:O382" si="37">C351-SUM(I351:M351)</f>
        <v>0</v>
      </c>
      <c r="P351" s="214">
        <f t="shared" si="36"/>
        <v>0</v>
      </c>
      <c r="Q351" s="123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</row>
    <row r="352" spans="1:601" x14ac:dyDescent="0.35">
      <c r="A352" s="50">
        <v>6455</v>
      </c>
      <c r="B352" s="51" t="s">
        <v>135</v>
      </c>
      <c r="C352" s="32">
        <f t="shared" si="35"/>
        <v>1491.94</v>
      </c>
      <c r="D352" s="25"/>
      <c r="E352" s="24">
        <v>1364.94</v>
      </c>
      <c r="F352" s="24"/>
      <c r="G352" s="24">
        <v>127</v>
      </c>
      <c r="H352" s="59"/>
      <c r="I352" s="24">
        <f t="shared" si="33"/>
        <v>1491.94</v>
      </c>
      <c r="J352" s="24"/>
      <c r="K352" s="24"/>
      <c r="L352" s="24"/>
      <c r="M352" s="24"/>
      <c r="N352" s="25"/>
      <c r="O352" s="25">
        <f t="shared" si="37"/>
        <v>0</v>
      </c>
      <c r="P352" s="214">
        <f t="shared" si="36"/>
        <v>-127</v>
      </c>
      <c r="Q352" s="123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</row>
    <row r="353" spans="1:601" x14ac:dyDescent="0.35">
      <c r="A353" s="50">
        <v>6456</v>
      </c>
      <c r="B353" s="51" t="s">
        <v>95</v>
      </c>
      <c r="C353" s="32">
        <f t="shared" si="35"/>
        <v>574.14</v>
      </c>
      <c r="D353" s="25"/>
      <c r="E353" s="24">
        <v>426.14</v>
      </c>
      <c r="F353" s="24"/>
      <c r="G353" s="24">
        <v>148</v>
      </c>
      <c r="H353" s="59"/>
      <c r="I353" s="24">
        <f t="shared" si="33"/>
        <v>574.14</v>
      </c>
      <c r="J353" s="24"/>
      <c r="K353" s="24"/>
      <c r="L353" s="24"/>
      <c r="M353" s="24"/>
      <c r="N353" s="25"/>
      <c r="O353" s="25">
        <f t="shared" si="37"/>
        <v>0</v>
      </c>
      <c r="P353" s="214">
        <f t="shared" si="36"/>
        <v>-148</v>
      </c>
      <c r="Q353" s="123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</row>
    <row r="354" spans="1:601" hidden="1" x14ac:dyDescent="0.35">
      <c r="A354" s="50">
        <v>6458</v>
      </c>
      <c r="B354" s="51" t="s">
        <v>448</v>
      </c>
      <c r="C354" s="177">
        <f t="shared" si="35"/>
        <v>0</v>
      </c>
      <c r="D354" s="25"/>
      <c r="E354" s="24"/>
      <c r="F354" s="24"/>
      <c r="G354" s="24"/>
      <c r="H354" s="59"/>
      <c r="I354" s="24">
        <f t="shared" si="33"/>
        <v>0</v>
      </c>
      <c r="J354" s="24"/>
      <c r="K354" s="24"/>
      <c r="L354" s="24"/>
      <c r="M354" s="24"/>
      <c r="N354" s="25"/>
      <c r="O354" s="25">
        <f t="shared" si="37"/>
        <v>0</v>
      </c>
      <c r="P354" s="214">
        <f t="shared" si="36"/>
        <v>0</v>
      </c>
      <c r="Q354" s="123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</row>
    <row r="355" spans="1:601" x14ac:dyDescent="0.35">
      <c r="A355" s="50">
        <v>6460</v>
      </c>
      <c r="B355" s="51" t="s">
        <v>156</v>
      </c>
      <c r="C355" s="32">
        <f t="shared" si="35"/>
        <v>215.51999999999998</v>
      </c>
      <c r="D355" s="25"/>
      <c r="E355" s="24">
        <v>86.52</v>
      </c>
      <c r="F355" s="24"/>
      <c r="G355" s="24">
        <v>129</v>
      </c>
      <c r="H355" s="59"/>
      <c r="I355" s="24">
        <f t="shared" si="33"/>
        <v>215.51999999999998</v>
      </c>
      <c r="J355" s="24"/>
      <c r="K355" s="24"/>
      <c r="L355" s="24"/>
      <c r="M355" s="24"/>
      <c r="N355" s="25"/>
      <c r="O355" s="25">
        <f t="shared" si="37"/>
        <v>0</v>
      </c>
      <c r="P355" s="214">
        <f t="shared" si="36"/>
        <v>-129</v>
      </c>
      <c r="Q355" s="123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</row>
    <row r="356" spans="1:601" x14ac:dyDescent="0.35">
      <c r="A356" s="50">
        <v>6470</v>
      </c>
      <c r="B356" s="51" t="s">
        <v>30</v>
      </c>
      <c r="C356" s="32">
        <f t="shared" si="35"/>
        <v>268.8</v>
      </c>
      <c r="D356" s="25"/>
      <c r="E356" s="24">
        <v>268.8</v>
      </c>
      <c r="F356" s="24"/>
      <c r="G356" s="24"/>
      <c r="H356" s="59"/>
      <c r="I356" s="24">
        <f t="shared" si="33"/>
        <v>268.8</v>
      </c>
      <c r="J356" s="24"/>
      <c r="K356" s="24"/>
      <c r="L356" s="24"/>
      <c r="M356" s="24"/>
      <c r="N356" s="25"/>
      <c r="O356" s="25">
        <f t="shared" si="37"/>
        <v>0</v>
      </c>
      <c r="P356" s="214">
        <f t="shared" si="36"/>
        <v>0</v>
      </c>
      <c r="Q356" s="123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</row>
    <row r="357" spans="1:601" x14ac:dyDescent="0.35">
      <c r="A357" s="50">
        <v>6465</v>
      </c>
      <c r="B357" s="51" t="s">
        <v>55</v>
      </c>
      <c r="C357" s="32">
        <f t="shared" si="35"/>
        <v>2943.6179999999999</v>
      </c>
      <c r="D357" s="25"/>
      <c r="E357" s="24"/>
      <c r="F357" s="35">
        <f>-C166*0.85</f>
        <v>2943.6179999999999</v>
      </c>
      <c r="G357" s="24"/>
      <c r="H357" s="59"/>
      <c r="I357" s="24">
        <f t="shared" si="33"/>
        <v>2943.6179999999999</v>
      </c>
      <c r="J357" s="24"/>
      <c r="K357" s="24"/>
      <c r="L357" s="24"/>
      <c r="M357" s="24"/>
      <c r="N357" s="25"/>
      <c r="O357" s="25">
        <f t="shared" si="37"/>
        <v>0</v>
      </c>
      <c r="P357" s="214">
        <f t="shared" si="36"/>
        <v>-2943.6179999999999</v>
      </c>
      <c r="Q357" s="123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</row>
    <row r="358" spans="1:601" x14ac:dyDescent="0.35">
      <c r="A358" s="50">
        <v>6471</v>
      </c>
      <c r="B358" s="51" t="s">
        <v>48</v>
      </c>
      <c r="C358" s="32">
        <f t="shared" si="35"/>
        <v>1430</v>
      </c>
      <c r="D358" s="25"/>
      <c r="E358" s="27">
        <v>1430</v>
      </c>
      <c r="F358" s="24"/>
      <c r="G358" s="24"/>
      <c r="H358" s="59"/>
      <c r="I358" s="24">
        <f t="shared" si="33"/>
        <v>1430</v>
      </c>
      <c r="J358" s="24"/>
      <c r="K358" s="24"/>
      <c r="L358" s="24"/>
      <c r="M358" s="24"/>
      <c r="N358" s="25"/>
      <c r="O358" s="25">
        <f t="shared" si="37"/>
        <v>0</v>
      </c>
      <c r="P358" s="214">
        <f t="shared" si="36"/>
        <v>0</v>
      </c>
      <c r="Q358" s="123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</row>
    <row r="359" spans="1:601" x14ac:dyDescent="0.35">
      <c r="A359" s="50">
        <v>6472</v>
      </c>
      <c r="B359" s="51" t="s">
        <v>52</v>
      </c>
      <c r="C359" s="32">
        <f t="shared" si="35"/>
        <v>401.13</v>
      </c>
      <c r="D359" s="25"/>
      <c r="E359" s="24">
        <v>401.13</v>
      </c>
      <c r="F359" s="24"/>
      <c r="G359" s="24"/>
      <c r="H359" s="59"/>
      <c r="I359" s="24">
        <f>+C359-L359</f>
        <v>401.13</v>
      </c>
      <c r="J359" s="24"/>
      <c r="K359" s="24"/>
      <c r="L359" s="24"/>
      <c r="M359" s="24"/>
      <c r="N359" s="25"/>
      <c r="O359" s="25">
        <f t="shared" si="37"/>
        <v>0</v>
      </c>
      <c r="P359" s="214">
        <f t="shared" si="36"/>
        <v>0</v>
      </c>
      <c r="Q359" s="123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</row>
    <row r="360" spans="1:601" x14ac:dyDescent="0.35">
      <c r="A360" s="50">
        <v>6473</v>
      </c>
      <c r="B360" s="51" t="s">
        <v>2</v>
      </c>
      <c r="C360" s="32">
        <f t="shared" si="35"/>
        <v>1339.11</v>
      </c>
      <c r="D360" s="25"/>
      <c r="E360" s="24">
        <v>1339.11</v>
      </c>
      <c r="F360" s="24"/>
      <c r="G360" s="24"/>
      <c r="H360" s="59"/>
      <c r="I360" s="24">
        <f t="shared" ref="I360:I370" si="38">+C360</f>
        <v>1339.11</v>
      </c>
      <c r="J360" s="24"/>
      <c r="K360" s="24"/>
      <c r="L360" s="24"/>
      <c r="M360" s="24"/>
      <c r="N360" s="25"/>
      <c r="O360" s="25">
        <f t="shared" si="37"/>
        <v>0</v>
      </c>
      <c r="P360" s="214">
        <f t="shared" si="36"/>
        <v>0</v>
      </c>
      <c r="Q360" s="123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</row>
    <row r="361" spans="1:601" x14ac:dyDescent="0.35">
      <c r="A361" s="50">
        <v>6480</v>
      </c>
      <c r="B361" s="51" t="s">
        <v>1</v>
      </c>
      <c r="C361" s="32">
        <f t="shared" si="35"/>
        <v>207.97</v>
      </c>
      <c r="D361" s="25"/>
      <c r="E361" s="24">
        <v>207.97</v>
      </c>
      <c r="F361" s="24"/>
      <c r="G361" s="24"/>
      <c r="H361" s="59"/>
      <c r="I361" s="24">
        <f t="shared" si="38"/>
        <v>207.97</v>
      </c>
      <c r="J361" s="24"/>
      <c r="K361" s="24"/>
      <c r="L361" s="24"/>
      <c r="M361" s="24"/>
      <c r="N361" s="25"/>
      <c r="O361" s="25">
        <f t="shared" si="37"/>
        <v>0</v>
      </c>
      <c r="P361" s="214">
        <f t="shared" si="36"/>
        <v>0</v>
      </c>
      <c r="Q361" s="123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</row>
    <row r="362" spans="1:601" x14ac:dyDescent="0.35">
      <c r="A362" s="50">
        <v>6481</v>
      </c>
      <c r="B362" s="51" t="s">
        <v>5</v>
      </c>
      <c r="C362" s="32">
        <f t="shared" si="35"/>
        <v>95.73</v>
      </c>
      <c r="D362" s="25"/>
      <c r="E362" s="24">
        <v>95.73</v>
      </c>
      <c r="F362" s="24"/>
      <c r="G362" s="24"/>
      <c r="H362" s="59"/>
      <c r="I362" s="24">
        <f t="shared" si="38"/>
        <v>95.73</v>
      </c>
      <c r="J362" s="24"/>
      <c r="K362" s="24"/>
      <c r="L362" s="24"/>
      <c r="M362" s="24"/>
      <c r="N362" s="25"/>
      <c r="O362" s="25">
        <f t="shared" si="37"/>
        <v>0</v>
      </c>
      <c r="P362" s="214">
        <f t="shared" si="36"/>
        <v>0</v>
      </c>
      <c r="Q362" s="123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</row>
    <row r="363" spans="1:601" x14ac:dyDescent="0.35">
      <c r="A363" s="50">
        <v>6482</v>
      </c>
      <c r="B363" s="51" t="s">
        <v>271</v>
      </c>
      <c r="C363" s="32">
        <f t="shared" si="35"/>
        <v>2982.53</v>
      </c>
      <c r="D363" s="25"/>
      <c r="E363" s="24">
        <v>2707.53</v>
      </c>
      <c r="F363" s="24"/>
      <c r="G363" s="24">
        <v>275</v>
      </c>
      <c r="H363" s="59"/>
      <c r="I363" s="24">
        <f t="shared" si="38"/>
        <v>2982.53</v>
      </c>
      <c r="J363" s="24"/>
      <c r="K363" s="24"/>
      <c r="L363" s="24"/>
      <c r="M363" s="24"/>
      <c r="N363" s="25"/>
      <c r="O363" s="25">
        <f t="shared" si="37"/>
        <v>0</v>
      </c>
      <c r="P363" s="214">
        <f t="shared" si="36"/>
        <v>-275</v>
      </c>
      <c r="Q363" s="123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</row>
    <row r="364" spans="1:601" hidden="1" x14ac:dyDescent="0.35">
      <c r="A364" s="50">
        <v>6483</v>
      </c>
      <c r="B364" s="51" t="s">
        <v>272</v>
      </c>
      <c r="C364" s="32">
        <f t="shared" si="35"/>
        <v>0</v>
      </c>
      <c r="D364" s="25"/>
      <c r="E364" s="24"/>
      <c r="F364" s="24"/>
      <c r="G364" s="24"/>
      <c r="H364" s="59"/>
      <c r="I364" s="24">
        <f t="shared" si="38"/>
        <v>0</v>
      </c>
      <c r="J364" s="24"/>
      <c r="K364" s="24"/>
      <c r="L364" s="24"/>
      <c r="M364" s="24"/>
      <c r="N364" s="25"/>
      <c r="O364" s="25">
        <f t="shared" si="37"/>
        <v>0</v>
      </c>
      <c r="P364" s="214">
        <f t="shared" si="36"/>
        <v>0</v>
      </c>
      <c r="Q364" s="123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</row>
    <row r="365" spans="1:601" x14ac:dyDescent="0.35">
      <c r="A365" s="50">
        <v>6484</v>
      </c>
      <c r="B365" s="51" t="s">
        <v>185</v>
      </c>
      <c r="C365" s="32">
        <f t="shared" si="35"/>
        <v>260.16000000000003</v>
      </c>
      <c r="D365" s="25"/>
      <c r="E365" s="24">
        <v>260.16000000000003</v>
      </c>
      <c r="F365" s="24"/>
      <c r="G365" s="24"/>
      <c r="H365" s="59"/>
      <c r="I365" s="24">
        <f t="shared" si="38"/>
        <v>260.16000000000003</v>
      </c>
      <c r="J365" s="24"/>
      <c r="K365" s="24"/>
      <c r="L365" s="24"/>
      <c r="M365" s="24"/>
      <c r="N365" s="25"/>
      <c r="O365" s="25">
        <f t="shared" si="37"/>
        <v>0</v>
      </c>
      <c r="P365" s="214">
        <f t="shared" si="36"/>
        <v>0</v>
      </c>
      <c r="Q365" s="123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</row>
    <row r="366" spans="1:601" x14ac:dyDescent="0.35">
      <c r="A366" s="50">
        <v>6485</v>
      </c>
      <c r="B366" s="51" t="s">
        <v>442</v>
      </c>
      <c r="C366" s="32">
        <f t="shared" si="35"/>
        <v>852</v>
      </c>
      <c r="D366" s="25"/>
      <c r="E366" s="24">
        <v>1065</v>
      </c>
      <c r="F366" s="24"/>
      <c r="G366" s="24">
        <v>-213</v>
      </c>
      <c r="H366" s="59"/>
      <c r="I366" s="24">
        <f t="shared" si="38"/>
        <v>852</v>
      </c>
      <c r="J366" s="24"/>
      <c r="K366" s="24"/>
      <c r="L366" s="24"/>
      <c r="M366" s="24"/>
      <c r="N366" s="25"/>
      <c r="O366" s="25">
        <f t="shared" si="37"/>
        <v>0</v>
      </c>
      <c r="P366" s="214">
        <f t="shared" si="36"/>
        <v>213</v>
      </c>
      <c r="Q366" s="123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</row>
    <row r="367" spans="1:601" hidden="1" x14ac:dyDescent="0.35">
      <c r="A367" s="50">
        <v>6486</v>
      </c>
      <c r="B367" s="51" t="s">
        <v>273</v>
      </c>
      <c r="C367" s="177">
        <f t="shared" si="35"/>
        <v>0</v>
      </c>
      <c r="D367" s="25"/>
      <c r="E367" s="24"/>
      <c r="F367" s="24"/>
      <c r="G367" s="24"/>
      <c r="H367" s="59"/>
      <c r="I367" s="24">
        <f t="shared" si="38"/>
        <v>0</v>
      </c>
      <c r="J367" s="24"/>
      <c r="K367" s="24"/>
      <c r="L367" s="24"/>
      <c r="M367" s="24"/>
      <c r="N367" s="25"/>
      <c r="O367" s="25">
        <f t="shared" si="37"/>
        <v>0</v>
      </c>
      <c r="P367" s="214">
        <f t="shared" si="36"/>
        <v>0</v>
      </c>
      <c r="Q367" s="123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</row>
    <row r="368" spans="1:601" hidden="1" x14ac:dyDescent="0.35">
      <c r="A368" s="50">
        <v>6487</v>
      </c>
      <c r="B368" s="51" t="s">
        <v>274</v>
      </c>
      <c r="C368" s="177">
        <f t="shared" si="35"/>
        <v>0</v>
      </c>
      <c r="D368" s="25"/>
      <c r="E368" s="24"/>
      <c r="F368" s="24"/>
      <c r="G368" s="24"/>
      <c r="H368" s="59"/>
      <c r="I368" s="24">
        <f t="shared" si="38"/>
        <v>0</v>
      </c>
      <c r="J368" s="24"/>
      <c r="K368" s="24"/>
      <c r="L368" s="24"/>
      <c r="M368" s="24"/>
      <c r="N368" s="25"/>
      <c r="O368" s="25">
        <f t="shared" si="37"/>
        <v>0</v>
      </c>
      <c r="P368" s="214">
        <f t="shared" si="36"/>
        <v>0</v>
      </c>
      <c r="Q368" s="123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</row>
    <row r="369" spans="1:601" hidden="1" x14ac:dyDescent="0.35">
      <c r="A369" s="50">
        <v>6489</v>
      </c>
      <c r="B369" s="51" t="s">
        <v>164</v>
      </c>
      <c r="C369" s="177">
        <f t="shared" si="35"/>
        <v>0</v>
      </c>
      <c r="D369" s="25"/>
      <c r="E369" s="24"/>
      <c r="F369" s="24"/>
      <c r="G369" s="24"/>
      <c r="H369" s="59"/>
      <c r="I369" s="24">
        <f t="shared" si="38"/>
        <v>0</v>
      </c>
      <c r="J369" s="24"/>
      <c r="K369" s="24"/>
      <c r="L369" s="24"/>
      <c r="M369" s="24"/>
      <c r="N369" s="25"/>
      <c r="O369" s="25">
        <f t="shared" si="37"/>
        <v>0</v>
      </c>
      <c r="P369" s="214">
        <f t="shared" si="36"/>
        <v>0</v>
      </c>
      <c r="Q369" s="123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</row>
    <row r="370" spans="1:601" x14ac:dyDescent="0.35">
      <c r="A370" s="50">
        <v>6490</v>
      </c>
      <c r="B370" s="51" t="s">
        <v>34</v>
      </c>
      <c r="C370" s="32">
        <f t="shared" si="35"/>
        <v>549.08000000000004</v>
      </c>
      <c r="D370" s="25"/>
      <c r="E370" s="24">
        <v>549.08000000000004</v>
      </c>
      <c r="F370" s="24"/>
      <c r="G370" s="24"/>
      <c r="H370" s="59"/>
      <c r="I370" s="24">
        <f t="shared" si="38"/>
        <v>549.08000000000004</v>
      </c>
      <c r="J370" s="24"/>
      <c r="K370" s="24"/>
      <c r="L370" s="24"/>
      <c r="M370" s="24"/>
      <c r="N370" s="25"/>
      <c r="O370" s="25">
        <f t="shared" si="37"/>
        <v>0</v>
      </c>
      <c r="P370" s="214">
        <f t="shared" si="36"/>
        <v>0</v>
      </c>
      <c r="Q370" s="123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</row>
    <row r="371" spans="1:601" x14ac:dyDescent="0.35">
      <c r="A371" s="50">
        <v>6495</v>
      </c>
      <c r="B371" s="51" t="s">
        <v>275</v>
      </c>
      <c r="C371" s="32">
        <f t="shared" si="35"/>
        <v>2448.5</v>
      </c>
      <c r="D371" s="25"/>
      <c r="E371" s="24">
        <v>2448.5</v>
      </c>
      <c r="F371" s="24"/>
      <c r="G371" s="24"/>
      <c r="H371" s="59"/>
      <c r="I371" s="24"/>
      <c r="J371" s="24"/>
      <c r="K371" s="24"/>
      <c r="L371" s="24"/>
      <c r="M371" s="24">
        <f>+C371</f>
        <v>2448.5</v>
      </c>
      <c r="N371" s="25"/>
      <c r="O371" s="25">
        <f t="shared" si="37"/>
        <v>0</v>
      </c>
      <c r="P371" s="214">
        <f t="shared" si="36"/>
        <v>0</v>
      </c>
      <c r="Q371" s="123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</row>
    <row r="372" spans="1:601" x14ac:dyDescent="0.35">
      <c r="A372" s="50">
        <v>6500</v>
      </c>
      <c r="B372" s="51" t="s">
        <v>50</v>
      </c>
      <c r="C372" s="32">
        <f t="shared" si="35"/>
        <v>177</v>
      </c>
      <c r="D372" s="25"/>
      <c r="E372" s="24">
        <v>177</v>
      </c>
      <c r="F372" s="24"/>
      <c r="G372" s="24"/>
      <c r="H372" s="59"/>
      <c r="I372" s="24">
        <f>+C372</f>
        <v>177</v>
      </c>
      <c r="J372" s="24"/>
      <c r="K372" s="24"/>
      <c r="L372" s="24"/>
      <c r="M372" s="24"/>
      <c r="N372" s="25"/>
      <c r="O372" s="25">
        <f t="shared" si="37"/>
        <v>0</v>
      </c>
      <c r="P372" s="214">
        <f t="shared" si="36"/>
        <v>0</v>
      </c>
      <c r="Q372" s="123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</row>
    <row r="373" spans="1:601" x14ac:dyDescent="0.35">
      <c r="A373" s="50">
        <v>6505</v>
      </c>
      <c r="B373" s="51" t="s">
        <v>155</v>
      </c>
      <c r="C373" s="32">
        <f t="shared" si="35"/>
        <v>195.54</v>
      </c>
      <c r="D373" s="25"/>
      <c r="E373" s="24">
        <v>195.54</v>
      </c>
      <c r="F373" s="24"/>
      <c r="G373" s="24"/>
      <c r="H373" s="59"/>
      <c r="I373" s="24">
        <f>+C373</f>
        <v>195.54</v>
      </c>
      <c r="J373" s="24"/>
      <c r="K373" s="24"/>
      <c r="L373" s="24"/>
      <c r="M373" s="24"/>
      <c r="N373" s="25"/>
      <c r="O373" s="25">
        <f t="shared" si="37"/>
        <v>0</v>
      </c>
      <c r="P373" s="214">
        <f t="shared" si="36"/>
        <v>0</v>
      </c>
      <c r="Q373" s="123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</row>
    <row r="374" spans="1:601" hidden="1" x14ac:dyDescent="0.35">
      <c r="A374" s="50">
        <v>6496</v>
      </c>
      <c r="B374" s="51" t="s">
        <v>421</v>
      </c>
      <c r="C374" s="177">
        <f t="shared" si="35"/>
        <v>0</v>
      </c>
      <c r="D374" s="25"/>
      <c r="E374" s="24"/>
      <c r="F374" s="24"/>
      <c r="G374" s="24"/>
      <c r="H374" s="59"/>
      <c r="I374" s="24"/>
      <c r="J374" s="24"/>
      <c r="K374" s="24"/>
      <c r="L374" s="24"/>
      <c r="M374" s="24">
        <f>+C374</f>
        <v>0</v>
      </c>
      <c r="N374" s="25"/>
      <c r="O374" s="25">
        <f t="shared" si="37"/>
        <v>0</v>
      </c>
      <c r="P374" s="214">
        <f t="shared" si="36"/>
        <v>0</v>
      </c>
      <c r="Q374" s="123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</row>
    <row r="375" spans="1:601" hidden="1" x14ac:dyDescent="0.35">
      <c r="A375" s="50">
        <v>6497</v>
      </c>
      <c r="B375" s="51" t="s">
        <v>420</v>
      </c>
      <c r="C375" s="177">
        <f t="shared" si="35"/>
        <v>0</v>
      </c>
      <c r="D375" s="25"/>
      <c r="E375" s="24"/>
      <c r="F375" s="24"/>
      <c r="G375" s="24"/>
      <c r="H375" s="59"/>
      <c r="I375" s="24"/>
      <c r="J375" s="24"/>
      <c r="K375" s="24"/>
      <c r="L375" s="24"/>
      <c r="M375" s="24">
        <f>+C375</f>
        <v>0</v>
      </c>
      <c r="N375" s="25"/>
      <c r="O375" s="25">
        <f t="shared" si="37"/>
        <v>0</v>
      </c>
      <c r="P375" s="214">
        <f t="shared" si="36"/>
        <v>0</v>
      </c>
      <c r="Q375" s="123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</row>
    <row r="376" spans="1:601" hidden="1" x14ac:dyDescent="0.35">
      <c r="A376" s="50">
        <v>6498</v>
      </c>
      <c r="B376" s="51" t="s">
        <v>422</v>
      </c>
      <c r="C376" s="177">
        <f t="shared" si="35"/>
        <v>0</v>
      </c>
      <c r="D376" s="25"/>
      <c r="E376" s="24"/>
      <c r="F376" s="24"/>
      <c r="G376" s="24"/>
      <c r="H376" s="59"/>
      <c r="I376" s="24"/>
      <c r="J376" s="24"/>
      <c r="K376" s="24"/>
      <c r="L376" s="24"/>
      <c r="M376" s="24">
        <f>+C376</f>
        <v>0</v>
      </c>
      <c r="N376" s="25"/>
      <c r="O376" s="25">
        <f t="shared" si="37"/>
        <v>0</v>
      </c>
      <c r="P376" s="214">
        <f t="shared" si="36"/>
        <v>0</v>
      </c>
      <c r="Q376" s="123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</row>
    <row r="377" spans="1:601" hidden="1" x14ac:dyDescent="0.35">
      <c r="A377" s="50">
        <v>6499</v>
      </c>
      <c r="B377" s="51" t="s">
        <v>423</v>
      </c>
      <c r="C377" s="177">
        <f t="shared" si="35"/>
        <v>0</v>
      </c>
      <c r="D377" s="25"/>
      <c r="E377" s="24"/>
      <c r="F377" s="24"/>
      <c r="G377" s="24"/>
      <c r="H377" s="59"/>
      <c r="I377" s="24"/>
      <c r="J377" s="24"/>
      <c r="K377" s="24"/>
      <c r="L377" s="24"/>
      <c r="M377" s="24">
        <f>+C377</f>
        <v>0</v>
      </c>
      <c r="N377" s="25"/>
      <c r="O377" s="25">
        <f t="shared" si="37"/>
        <v>0</v>
      </c>
      <c r="P377" s="214">
        <f t="shared" si="36"/>
        <v>0</v>
      </c>
      <c r="Q377" s="123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</row>
    <row r="378" spans="1:601" hidden="1" x14ac:dyDescent="0.35">
      <c r="A378" s="50">
        <v>6500</v>
      </c>
      <c r="B378" s="51" t="s">
        <v>50</v>
      </c>
      <c r="C378" s="177">
        <f t="shared" si="35"/>
        <v>0</v>
      </c>
      <c r="D378" s="25"/>
      <c r="E378" s="24"/>
      <c r="F378" s="24"/>
      <c r="G378" s="24"/>
      <c r="H378" s="59"/>
      <c r="I378" s="24"/>
      <c r="J378" s="24"/>
      <c r="K378" s="24"/>
      <c r="L378" s="24"/>
      <c r="M378" s="24"/>
      <c r="N378" s="25"/>
      <c r="O378" s="25">
        <f t="shared" si="37"/>
        <v>0</v>
      </c>
      <c r="P378" s="214">
        <f t="shared" si="36"/>
        <v>0</v>
      </c>
      <c r="Q378" s="123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</row>
    <row r="379" spans="1:601" hidden="1" x14ac:dyDescent="0.35">
      <c r="A379" s="50">
        <v>6510</v>
      </c>
      <c r="B379" s="51" t="s">
        <v>276</v>
      </c>
      <c r="C379" s="32">
        <f t="shared" si="35"/>
        <v>0</v>
      </c>
      <c r="D379" s="25"/>
      <c r="E379" s="24"/>
      <c r="F379" s="24"/>
      <c r="G379" s="24"/>
      <c r="H379" s="59"/>
      <c r="I379" s="24">
        <f t="shared" ref="I379:I386" si="39">+C379</f>
        <v>0</v>
      </c>
      <c r="J379" s="24"/>
      <c r="K379" s="24"/>
      <c r="L379" s="24"/>
      <c r="M379" s="24"/>
      <c r="N379" s="25"/>
      <c r="O379" s="25">
        <f t="shared" si="37"/>
        <v>0</v>
      </c>
      <c r="P379" s="214">
        <f t="shared" si="36"/>
        <v>0</v>
      </c>
      <c r="Q379" s="123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</row>
    <row r="380" spans="1:601" x14ac:dyDescent="0.35">
      <c r="A380" s="50">
        <v>6660</v>
      </c>
      <c r="B380" s="51" t="s">
        <v>277</v>
      </c>
      <c r="C380" s="32">
        <f t="shared" si="35"/>
        <v>93.92</v>
      </c>
      <c r="D380" s="25"/>
      <c r="E380" s="24">
        <v>93.92</v>
      </c>
      <c r="F380" s="24"/>
      <c r="G380" s="24"/>
      <c r="H380" s="59"/>
      <c r="I380" s="24">
        <f t="shared" si="39"/>
        <v>93.92</v>
      </c>
      <c r="J380" s="24"/>
      <c r="K380" s="24"/>
      <c r="L380" s="24"/>
      <c r="M380" s="24"/>
      <c r="N380" s="25"/>
      <c r="O380" s="25">
        <f t="shared" si="37"/>
        <v>0</v>
      </c>
      <c r="P380" s="214">
        <f t="shared" si="36"/>
        <v>0</v>
      </c>
      <c r="Q380" s="123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</row>
    <row r="381" spans="1:601" hidden="1" x14ac:dyDescent="0.35">
      <c r="A381" s="50">
        <v>6661</v>
      </c>
      <c r="B381" s="51" t="s">
        <v>278</v>
      </c>
      <c r="C381" s="32">
        <f t="shared" si="35"/>
        <v>0</v>
      </c>
      <c r="D381" s="25"/>
      <c r="E381" s="24"/>
      <c r="F381" s="24"/>
      <c r="G381" s="24"/>
      <c r="H381" s="59"/>
      <c r="I381" s="24">
        <f t="shared" si="39"/>
        <v>0</v>
      </c>
      <c r="J381" s="24"/>
      <c r="K381" s="24"/>
      <c r="L381" s="24"/>
      <c r="M381" s="24"/>
      <c r="N381" s="25"/>
      <c r="O381" s="25">
        <f t="shared" si="37"/>
        <v>0</v>
      </c>
      <c r="P381" s="214">
        <f t="shared" si="36"/>
        <v>0</v>
      </c>
      <c r="Q381" s="123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</row>
    <row r="382" spans="1:601" x14ac:dyDescent="0.35">
      <c r="A382" s="50">
        <v>6662</v>
      </c>
      <c r="B382" s="51" t="s">
        <v>279</v>
      </c>
      <c r="C382" s="32">
        <f t="shared" si="35"/>
        <v>7.16</v>
      </c>
      <c r="D382" s="25"/>
      <c r="E382" s="24">
        <v>7.16</v>
      </c>
      <c r="F382" s="24"/>
      <c r="G382" s="24"/>
      <c r="H382" s="59"/>
      <c r="I382" s="24">
        <f t="shared" si="39"/>
        <v>7.16</v>
      </c>
      <c r="J382" s="24"/>
      <c r="K382" s="24"/>
      <c r="L382" s="24"/>
      <c r="M382" s="24"/>
      <c r="N382" s="25"/>
      <c r="O382" s="25">
        <f t="shared" si="37"/>
        <v>0</v>
      </c>
      <c r="P382" s="214">
        <f t="shared" si="36"/>
        <v>0</v>
      </c>
      <c r="Q382" s="123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N382" s="3"/>
      <c r="SO382" s="3"/>
      <c r="SP382" s="3"/>
      <c r="SQ382" s="3"/>
      <c r="SR382" s="3"/>
      <c r="SS382" s="3"/>
      <c r="ST382" s="3"/>
      <c r="SU382" s="3"/>
      <c r="SV382" s="3"/>
      <c r="SW382" s="3"/>
      <c r="SX382" s="3"/>
      <c r="SY382" s="3"/>
      <c r="SZ382" s="3"/>
      <c r="TA382" s="3"/>
      <c r="TB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</row>
    <row r="383" spans="1:601" x14ac:dyDescent="0.35">
      <c r="A383" s="50">
        <v>6663</v>
      </c>
      <c r="B383" s="51" t="s">
        <v>280</v>
      </c>
      <c r="C383" s="32">
        <f t="shared" si="35"/>
        <v>2.8</v>
      </c>
      <c r="D383" s="25"/>
      <c r="E383" s="24">
        <v>2.8</v>
      </c>
      <c r="F383" s="24"/>
      <c r="G383" s="24"/>
      <c r="H383" s="59"/>
      <c r="I383" s="24">
        <f t="shared" si="39"/>
        <v>2.8</v>
      </c>
      <c r="J383" s="24"/>
      <c r="K383" s="24"/>
      <c r="L383" s="24"/>
      <c r="M383" s="24"/>
      <c r="N383" s="25"/>
      <c r="O383" s="25">
        <f t="shared" ref="O383:O388" si="40">C383-SUM(I383:M383)</f>
        <v>0</v>
      </c>
      <c r="P383" s="214">
        <f t="shared" si="36"/>
        <v>0</v>
      </c>
      <c r="Q383" s="123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N383" s="3"/>
      <c r="SO383" s="3"/>
      <c r="SP383" s="3"/>
      <c r="SQ383" s="3"/>
      <c r="SR383" s="3"/>
      <c r="SS383" s="3"/>
      <c r="ST383" s="3"/>
      <c r="SU383" s="3"/>
      <c r="SV383" s="3"/>
      <c r="SW383" s="3"/>
      <c r="SX383" s="3"/>
      <c r="SY383" s="3"/>
      <c r="SZ383" s="3"/>
      <c r="TA383" s="3"/>
      <c r="TB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</row>
    <row r="384" spans="1:601" x14ac:dyDescent="0.35">
      <c r="A384" s="50">
        <v>6665</v>
      </c>
      <c r="B384" s="51" t="s">
        <v>69</v>
      </c>
      <c r="C384" s="32">
        <f t="shared" si="35"/>
        <v>400</v>
      </c>
      <c r="D384" s="25"/>
      <c r="E384" s="24">
        <v>400</v>
      </c>
      <c r="F384" s="24"/>
      <c r="G384" s="24"/>
      <c r="H384" s="59"/>
      <c r="I384" s="24">
        <f t="shared" si="39"/>
        <v>400</v>
      </c>
      <c r="J384" s="24"/>
      <c r="K384" s="24"/>
      <c r="L384" s="24"/>
      <c r="M384" s="24"/>
      <c r="N384" s="25"/>
      <c r="O384" s="25">
        <f t="shared" si="40"/>
        <v>0</v>
      </c>
      <c r="P384" s="214">
        <f t="shared" si="36"/>
        <v>0</v>
      </c>
      <c r="Q384" s="123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N384" s="3"/>
      <c r="SO384" s="3"/>
      <c r="SP384" s="3"/>
      <c r="SQ384" s="3"/>
      <c r="SR384" s="3"/>
      <c r="SS384" s="3"/>
      <c r="ST384" s="3"/>
      <c r="SU384" s="3"/>
      <c r="SV384" s="3"/>
      <c r="SW384" s="3"/>
      <c r="SX384" s="3"/>
      <c r="SY384" s="3"/>
      <c r="SZ384" s="3"/>
      <c r="TA384" s="3"/>
      <c r="TB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</row>
    <row r="385" spans="1:601" x14ac:dyDescent="0.35">
      <c r="A385" s="50">
        <v>6666</v>
      </c>
      <c r="B385" s="51" t="s">
        <v>17</v>
      </c>
      <c r="C385" s="32">
        <f t="shared" si="35"/>
        <v>275</v>
      </c>
      <c r="D385" s="25"/>
      <c r="E385" s="24">
        <v>275</v>
      </c>
      <c r="F385" s="24"/>
      <c r="G385" s="24"/>
      <c r="H385" s="59"/>
      <c r="I385" s="24">
        <f t="shared" si="39"/>
        <v>275</v>
      </c>
      <c r="J385" s="24"/>
      <c r="K385" s="24"/>
      <c r="L385" s="24"/>
      <c r="M385" s="24"/>
      <c r="N385" s="25"/>
      <c r="O385" s="25">
        <f t="shared" si="40"/>
        <v>0</v>
      </c>
      <c r="P385" s="214">
        <f t="shared" si="36"/>
        <v>0</v>
      </c>
      <c r="Q385" s="123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3"/>
      <c r="NJ385" s="3"/>
      <c r="NK385" s="3"/>
      <c r="NL385" s="3"/>
      <c r="NM385" s="3"/>
      <c r="NN385" s="3"/>
      <c r="NO385" s="3"/>
      <c r="NP385" s="3"/>
      <c r="NQ385" s="3"/>
      <c r="NR385" s="3"/>
      <c r="NS385" s="3"/>
      <c r="NT385" s="3"/>
      <c r="NU385" s="3"/>
      <c r="NV385" s="3"/>
      <c r="NW385" s="3"/>
      <c r="NX385" s="3"/>
      <c r="NY385" s="3"/>
      <c r="NZ385" s="3"/>
      <c r="OA385" s="3"/>
      <c r="OB385" s="3"/>
      <c r="OC385" s="3"/>
      <c r="OD385" s="3"/>
      <c r="OE385" s="3"/>
      <c r="OF385" s="3"/>
      <c r="OG385" s="3"/>
      <c r="OH385" s="3"/>
      <c r="OI385" s="3"/>
      <c r="OJ385" s="3"/>
      <c r="OK385" s="3"/>
      <c r="OL385" s="3"/>
      <c r="OM385" s="3"/>
      <c r="ON385" s="3"/>
      <c r="OO385" s="3"/>
      <c r="OP385" s="3"/>
      <c r="OQ385" s="3"/>
      <c r="OR385" s="3"/>
      <c r="OS385" s="3"/>
      <c r="OT385" s="3"/>
      <c r="OU385" s="3"/>
      <c r="OV385" s="3"/>
      <c r="OW385" s="3"/>
      <c r="OX385" s="3"/>
      <c r="OY385" s="3"/>
      <c r="OZ385" s="3"/>
      <c r="PA385" s="3"/>
      <c r="PB385" s="3"/>
      <c r="PC385" s="3"/>
      <c r="PD385" s="3"/>
      <c r="PE385" s="3"/>
      <c r="PF385" s="3"/>
      <c r="PG385" s="3"/>
      <c r="PH385" s="3"/>
      <c r="PI385" s="3"/>
      <c r="PJ385" s="3"/>
      <c r="PK385" s="3"/>
      <c r="PL385" s="3"/>
      <c r="PM385" s="3"/>
      <c r="PN385" s="3"/>
      <c r="PO385" s="3"/>
      <c r="PP385" s="3"/>
      <c r="PQ385" s="3"/>
      <c r="PR385" s="3"/>
      <c r="PS385" s="3"/>
      <c r="PT385" s="3"/>
      <c r="PU385" s="3"/>
      <c r="PV385" s="3"/>
      <c r="PW385" s="3"/>
      <c r="PX385" s="3"/>
      <c r="PY385" s="3"/>
      <c r="PZ385" s="3"/>
      <c r="QA385" s="3"/>
      <c r="QB385" s="3"/>
      <c r="QC385" s="3"/>
      <c r="QD385" s="3"/>
      <c r="QE385" s="3"/>
      <c r="QF385" s="3"/>
      <c r="QG385" s="3"/>
      <c r="QH385" s="3"/>
      <c r="QI385" s="3"/>
      <c r="QJ385" s="3"/>
      <c r="QK385" s="3"/>
      <c r="QL385" s="3"/>
      <c r="QM385" s="3"/>
      <c r="QN385" s="3"/>
      <c r="QO385" s="3"/>
      <c r="QP385" s="3"/>
      <c r="QQ385" s="3"/>
      <c r="QR385" s="3"/>
      <c r="QS385" s="3"/>
      <c r="QT385" s="3"/>
      <c r="QU385" s="3"/>
      <c r="QV385" s="3"/>
      <c r="QW385" s="3"/>
      <c r="QX385" s="3"/>
      <c r="QY385" s="3"/>
      <c r="QZ385" s="3"/>
      <c r="RA385" s="3"/>
      <c r="RB385" s="3"/>
      <c r="RC385" s="3"/>
      <c r="RD385" s="3"/>
      <c r="RE385" s="3"/>
      <c r="RF385" s="3"/>
      <c r="RG385" s="3"/>
      <c r="RH385" s="3"/>
      <c r="RI385" s="3"/>
      <c r="RJ385" s="3"/>
      <c r="RK385" s="3"/>
      <c r="RL385" s="3"/>
      <c r="RM385" s="3"/>
      <c r="RN385" s="3"/>
      <c r="RO385" s="3"/>
      <c r="RP385" s="3"/>
      <c r="RQ385" s="3"/>
      <c r="RR385" s="3"/>
      <c r="RS385" s="3"/>
      <c r="RT385" s="3"/>
      <c r="RU385" s="3"/>
      <c r="RV385" s="3"/>
      <c r="RW385" s="3"/>
      <c r="RX385" s="3"/>
      <c r="RY385" s="3"/>
      <c r="RZ385" s="3"/>
      <c r="SA385" s="3"/>
      <c r="SB385" s="3"/>
      <c r="SC385" s="3"/>
      <c r="SD385" s="3"/>
      <c r="SE385" s="3"/>
      <c r="SF385" s="3"/>
      <c r="SG385" s="3"/>
      <c r="SH385" s="3"/>
      <c r="SI385" s="3"/>
      <c r="SJ385" s="3"/>
      <c r="SK385" s="3"/>
      <c r="SL385" s="3"/>
      <c r="SM385" s="3"/>
      <c r="SN385" s="3"/>
      <c r="SO385" s="3"/>
      <c r="SP385" s="3"/>
      <c r="SQ385" s="3"/>
      <c r="SR385" s="3"/>
      <c r="SS385" s="3"/>
      <c r="ST385" s="3"/>
      <c r="SU385" s="3"/>
      <c r="SV385" s="3"/>
      <c r="SW385" s="3"/>
      <c r="SX385" s="3"/>
      <c r="SY385" s="3"/>
      <c r="SZ385" s="3"/>
      <c r="TA385" s="3"/>
      <c r="TB385" s="3"/>
      <c r="TC385" s="3"/>
      <c r="TD385" s="3"/>
      <c r="TE385" s="3"/>
      <c r="TF385" s="3"/>
      <c r="TG385" s="3"/>
      <c r="TH385" s="3"/>
      <c r="TI385" s="3"/>
      <c r="TJ385" s="3"/>
      <c r="TK385" s="3"/>
      <c r="TL385" s="3"/>
      <c r="TM385" s="3"/>
      <c r="TN385" s="3"/>
      <c r="TO385" s="3"/>
      <c r="TP385" s="3"/>
      <c r="TQ385" s="3"/>
      <c r="TR385" s="3"/>
      <c r="TS385" s="3"/>
      <c r="TT385" s="3"/>
      <c r="TU385" s="3"/>
      <c r="TV385" s="3"/>
      <c r="TW385" s="3"/>
      <c r="TX385" s="3"/>
      <c r="TY385" s="3"/>
      <c r="TZ385" s="3"/>
      <c r="UA385" s="3"/>
      <c r="UB385" s="3"/>
      <c r="UC385" s="3"/>
      <c r="UD385" s="3"/>
      <c r="UE385" s="3"/>
      <c r="UF385" s="3"/>
      <c r="UG385" s="3"/>
      <c r="UH385" s="3"/>
      <c r="UI385" s="3"/>
      <c r="UJ385" s="3"/>
      <c r="UK385" s="3"/>
      <c r="UL385" s="3"/>
      <c r="UM385" s="3"/>
      <c r="UN385" s="3"/>
      <c r="UO385" s="3"/>
      <c r="UP385" s="3"/>
      <c r="UQ385" s="3"/>
      <c r="UR385" s="3"/>
      <c r="US385" s="3"/>
      <c r="UT385" s="3"/>
      <c r="UU385" s="3"/>
      <c r="UV385" s="3"/>
      <c r="UW385" s="3"/>
      <c r="UX385" s="3"/>
      <c r="UY385" s="3"/>
      <c r="UZ385" s="3"/>
      <c r="VA385" s="3"/>
      <c r="VB385" s="3"/>
      <c r="VC385" s="3"/>
      <c r="VD385" s="3"/>
      <c r="VE385" s="3"/>
      <c r="VF385" s="3"/>
      <c r="VG385" s="3"/>
      <c r="VH385" s="3"/>
      <c r="VI385" s="3"/>
      <c r="VJ385" s="3"/>
      <c r="VK385" s="3"/>
      <c r="VL385" s="3"/>
      <c r="VM385" s="3"/>
      <c r="VN385" s="3"/>
      <c r="VO385" s="3"/>
      <c r="VP385" s="3"/>
      <c r="VQ385" s="3"/>
      <c r="VR385" s="3"/>
      <c r="VS385" s="3"/>
      <c r="VT385" s="3"/>
      <c r="VU385" s="3"/>
      <c r="VV385" s="3"/>
      <c r="VW385" s="3"/>
      <c r="VX385" s="3"/>
      <c r="VY385" s="3"/>
      <c r="VZ385" s="3"/>
      <c r="WA385" s="3"/>
      <c r="WB385" s="3"/>
      <c r="WC385" s="3"/>
    </row>
    <row r="386" spans="1:601" x14ac:dyDescent="0.35">
      <c r="A386" s="50">
        <v>6667</v>
      </c>
      <c r="B386" s="51" t="s">
        <v>11</v>
      </c>
      <c r="C386" s="32">
        <f t="shared" si="35"/>
        <v>75</v>
      </c>
      <c r="D386" s="25"/>
      <c r="E386" s="24">
        <v>75</v>
      </c>
      <c r="F386" s="24"/>
      <c r="G386" s="24"/>
      <c r="H386" s="59"/>
      <c r="I386" s="24">
        <f t="shared" si="39"/>
        <v>75</v>
      </c>
      <c r="J386" s="24"/>
      <c r="K386" s="24"/>
      <c r="L386" s="24"/>
      <c r="M386" s="24"/>
      <c r="N386" s="25"/>
      <c r="O386" s="25">
        <f t="shared" si="40"/>
        <v>0</v>
      </c>
      <c r="P386" s="214">
        <f t="shared" si="36"/>
        <v>0</v>
      </c>
      <c r="Q386" s="123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3"/>
      <c r="NJ386" s="3"/>
      <c r="NK386" s="3"/>
      <c r="NL386" s="3"/>
      <c r="NM386" s="3"/>
      <c r="NN386" s="3"/>
      <c r="NO386" s="3"/>
      <c r="NP386" s="3"/>
      <c r="NQ386" s="3"/>
      <c r="NR386" s="3"/>
      <c r="NS386" s="3"/>
      <c r="NT386" s="3"/>
      <c r="NU386" s="3"/>
      <c r="NV386" s="3"/>
      <c r="NW386" s="3"/>
      <c r="NX386" s="3"/>
      <c r="NY386" s="3"/>
      <c r="NZ386" s="3"/>
      <c r="OA386" s="3"/>
      <c r="OB386" s="3"/>
      <c r="OC386" s="3"/>
      <c r="OD386" s="3"/>
      <c r="OE386" s="3"/>
      <c r="OF386" s="3"/>
      <c r="OG386" s="3"/>
      <c r="OH386" s="3"/>
      <c r="OI386" s="3"/>
      <c r="OJ386" s="3"/>
      <c r="OK386" s="3"/>
      <c r="OL386" s="3"/>
      <c r="OM386" s="3"/>
      <c r="ON386" s="3"/>
      <c r="OO386" s="3"/>
      <c r="OP386" s="3"/>
      <c r="OQ386" s="3"/>
      <c r="OR386" s="3"/>
      <c r="OS386" s="3"/>
      <c r="OT386" s="3"/>
      <c r="OU386" s="3"/>
      <c r="OV386" s="3"/>
      <c r="OW386" s="3"/>
      <c r="OX386" s="3"/>
      <c r="OY386" s="3"/>
      <c r="OZ386" s="3"/>
      <c r="PA386" s="3"/>
      <c r="PB386" s="3"/>
      <c r="PC386" s="3"/>
      <c r="PD386" s="3"/>
      <c r="PE386" s="3"/>
      <c r="PF386" s="3"/>
      <c r="PG386" s="3"/>
      <c r="PH386" s="3"/>
      <c r="PI386" s="3"/>
      <c r="PJ386" s="3"/>
      <c r="PK386" s="3"/>
      <c r="PL386" s="3"/>
      <c r="PM386" s="3"/>
      <c r="PN386" s="3"/>
      <c r="PO386" s="3"/>
      <c r="PP386" s="3"/>
      <c r="PQ386" s="3"/>
      <c r="PR386" s="3"/>
      <c r="PS386" s="3"/>
      <c r="PT386" s="3"/>
      <c r="PU386" s="3"/>
      <c r="PV386" s="3"/>
      <c r="PW386" s="3"/>
      <c r="PX386" s="3"/>
      <c r="PY386" s="3"/>
      <c r="PZ386" s="3"/>
      <c r="QA386" s="3"/>
      <c r="QB386" s="3"/>
      <c r="QC386" s="3"/>
      <c r="QD386" s="3"/>
      <c r="QE386" s="3"/>
      <c r="QF386" s="3"/>
      <c r="QG386" s="3"/>
      <c r="QH386" s="3"/>
      <c r="QI386" s="3"/>
      <c r="QJ386" s="3"/>
      <c r="QK386" s="3"/>
      <c r="QL386" s="3"/>
      <c r="QM386" s="3"/>
      <c r="QN386" s="3"/>
      <c r="QO386" s="3"/>
      <c r="QP386" s="3"/>
      <c r="QQ386" s="3"/>
      <c r="QR386" s="3"/>
      <c r="QS386" s="3"/>
      <c r="QT386" s="3"/>
      <c r="QU386" s="3"/>
      <c r="QV386" s="3"/>
      <c r="QW386" s="3"/>
      <c r="QX386" s="3"/>
      <c r="QY386" s="3"/>
      <c r="QZ386" s="3"/>
      <c r="RA386" s="3"/>
      <c r="RB386" s="3"/>
      <c r="RC386" s="3"/>
      <c r="RD386" s="3"/>
      <c r="RE386" s="3"/>
      <c r="RF386" s="3"/>
      <c r="RG386" s="3"/>
      <c r="RH386" s="3"/>
      <c r="RI386" s="3"/>
      <c r="RJ386" s="3"/>
      <c r="RK386" s="3"/>
      <c r="RL386" s="3"/>
      <c r="RM386" s="3"/>
      <c r="RN386" s="3"/>
      <c r="RO386" s="3"/>
      <c r="RP386" s="3"/>
      <c r="RQ386" s="3"/>
      <c r="RR386" s="3"/>
      <c r="RS386" s="3"/>
      <c r="RT386" s="3"/>
      <c r="RU386" s="3"/>
      <c r="RV386" s="3"/>
      <c r="RW386" s="3"/>
      <c r="RX386" s="3"/>
      <c r="RY386" s="3"/>
      <c r="RZ386" s="3"/>
      <c r="SA386" s="3"/>
      <c r="SB386" s="3"/>
      <c r="SC386" s="3"/>
      <c r="SD386" s="3"/>
      <c r="SE386" s="3"/>
      <c r="SF386" s="3"/>
      <c r="SG386" s="3"/>
      <c r="SH386" s="3"/>
      <c r="SI386" s="3"/>
      <c r="SJ386" s="3"/>
      <c r="SK386" s="3"/>
      <c r="SL386" s="3"/>
      <c r="SM386" s="3"/>
      <c r="SN386" s="3"/>
      <c r="SO386" s="3"/>
      <c r="SP386" s="3"/>
      <c r="SQ386" s="3"/>
      <c r="SR386" s="3"/>
      <c r="SS386" s="3"/>
      <c r="ST386" s="3"/>
      <c r="SU386" s="3"/>
      <c r="SV386" s="3"/>
      <c r="SW386" s="3"/>
      <c r="SX386" s="3"/>
      <c r="SY386" s="3"/>
      <c r="SZ386" s="3"/>
      <c r="TA386" s="3"/>
      <c r="TB386" s="3"/>
      <c r="TC386" s="3"/>
      <c r="TD386" s="3"/>
      <c r="TE386" s="3"/>
      <c r="TF386" s="3"/>
      <c r="TG386" s="3"/>
      <c r="TH386" s="3"/>
      <c r="TI386" s="3"/>
      <c r="TJ386" s="3"/>
      <c r="TK386" s="3"/>
      <c r="TL386" s="3"/>
      <c r="TM386" s="3"/>
      <c r="TN386" s="3"/>
      <c r="TO386" s="3"/>
      <c r="TP386" s="3"/>
      <c r="TQ386" s="3"/>
      <c r="TR386" s="3"/>
      <c r="TS386" s="3"/>
      <c r="TT386" s="3"/>
      <c r="TU386" s="3"/>
      <c r="TV386" s="3"/>
      <c r="TW386" s="3"/>
      <c r="TX386" s="3"/>
      <c r="TY386" s="3"/>
      <c r="TZ386" s="3"/>
      <c r="UA386" s="3"/>
      <c r="UB386" s="3"/>
      <c r="UC386" s="3"/>
      <c r="UD386" s="3"/>
      <c r="UE386" s="3"/>
      <c r="UF386" s="3"/>
      <c r="UG386" s="3"/>
      <c r="UH386" s="3"/>
      <c r="UI386" s="3"/>
      <c r="UJ386" s="3"/>
      <c r="UK386" s="3"/>
      <c r="UL386" s="3"/>
      <c r="UM386" s="3"/>
      <c r="UN386" s="3"/>
      <c r="UO386" s="3"/>
      <c r="UP386" s="3"/>
      <c r="UQ386" s="3"/>
      <c r="UR386" s="3"/>
      <c r="US386" s="3"/>
      <c r="UT386" s="3"/>
      <c r="UU386" s="3"/>
      <c r="UV386" s="3"/>
      <c r="UW386" s="3"/>
      <c r="UX386" s="3"/>
      <c r="UY386" s="3"/>
      <c r="UZ386" s="3"/>
      <c r="VA386" s="3"/>
      <c r="VB386" s="3"/>
      <c r="VC386" s="3"/>
      <c r="VD386" s="3"/>
      <c r="VE386" s="3"/>
      <c r="VF386" s="3"/>
      <c r="VG386" s="3"/>
      <c r="VH386" s="3"/>
      <c r="VI386" s="3"/>
      <c r="VJ386" s="3"/>
      <c r="VK386" s="3"/>
      <c r="VL386" s="3"/>
      <c r="VM386" s="3"/>
      <c r="VN386" s="3"/>
      <c r="VO386" s="3"/>
      <c r="VP386" s="3"/>
      <c r="VQ386" s="3"/>
      <c r="VR386" s="3"/>
      <c r="VS386" s="3"/>
      <c r="VT386" s="3"/>
      <c r="VU386" s="3"/>
      <c r="VV386" s="3"/>
      <c r="VW386" s="3"/>
      <c r="VX386" s="3"/>
      <c r="VY386" s="3"/>
      <c r="VZ386" s="3"/>
      <c r="WA386" s="3"/>
      <c r="WB386" s="3"/>
      <c r="WC386" s="3"/>
    </row>
    <row r="387" spans="1:601" hidden="1" x14ac:dyDescent="0.35">
      <c r="A387" s="50">
        <v>6999</v>
      </c>
      <c r="B387" s="51" t="s">
        <v>414</v>
      </c>
      <c r="C387" s="32">
        <f t="shared" si="35"/>
        <v>0</v>
      </c>
      <c r="D387" s="25"/>
      <c r="E387" s="24"/>
      <c r="F387" s="24"/>
      <c r="G387" s="24"/>
      <c r="H387" s="59"/>
      <c r="I387" s="24"/>
      <c r="J387" s="24"/>
      <c r="K387" s="24">
        <f>+C387</f>
        <v>0</v>
      </c>
      <c r="L387" s="24"/>
      <c r="M387" s="24"/>
      <c r="N387" s="25"/>
      <c r="O387" s="25">
        <f t="shared" si="40"/>
        <v>0</v>
      </c>
      <c r="P387" s="214">
        <f t="shared" si="36"/>
        <v>0</v>
      </c>
      <c r="Q387" s="123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</row>
    <row r="388" spans="1:601" x14ac:dyDescent="0.35">
      <c r="A388" s="52">
        <v>9999</v>
      </c>
      <c r="B388" s="53" t="s">
        <v>186</v>
      </c>
      <c r="C388" s="32">
        <f t="shared" si="35"/>
        <v>-735</v>
      </c>
      <c r="D388" s="25"/>
      <c r="E388" s="24">
        <v>-735</v>
      </c>
      <c r="F388" s="35"/>
      <c r="G388" s="24"/>
      <c r="H388" s="59"/>
      <c r="I388" s="24"/>
      <c r="J388" s="24"/>
      <c r="K388" s="24"/>
      <c r="L388" s="24">
        <f>+C388</f>
        <v>-735</v>
      </c>
      <c r="M388" s="24"/>
      <c r="N388" s="25"/>
      <c r="O388" s="25">
        <f t="shared" si="40"/>
        <v>0</v>
      </c>
      <c r="P388" s="214">
        <f t="shared" si="36"/>
        <v>0</v>
      </c>
      <c r="Q388" s="123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</row>
    <row r="389" spans="1:601" x14ac:dyDescent="0.35">
      <c r="A389" s="23"/>
      <c r="B389" s="22"/>
      <c r="C389" s="32"/>
      <c r="D389" s="25"/>
      <c r="E389" s="24"/>
      <c r="F389" s="24"/>
      <c r="G389" s="24"/>
      <c r="H389" s="59"/>
      <c r="I389" s="24"/>
      <c r="J389" s="24"/>
      <c r="K389" s="24"/>
      <c r="L389" s="24"/>
      <c r="M389" s="24"/>
      <c r="N389" s="25"/>
      <c r="O389" s="25">
        <f t="shared" ref="O389" si="41">C389-SUM(I389:M389)</f>
        <v>0</v>
      </c>
      <c r="P389" s="214">
        <f t="shared" ref="P389" si="42">+E389-C389</f>
        <v>0</v>
      </c>
      <c r="Q389" s="123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3"/>
      <c r="NJ389" s="3"/>
      <c r="NK389" s="3"/>
      <c r="NL389" s="3"/>
      <c r="NM389" s="3"/>
      <c r="NN389" s="3"/>
      <c r="NO389" s="3"/>
      <c r="NP389" s="3"/>
      <c r="NQ389" s="3"/>
      <c r="NR389" s="3"/>
      <c r="NS389" s="3"/>
      <c r="NT389" s="3"/>
      <c r="NU389" s="3"/>
      <c r="NV389" s="3"/>
      <c r="NW389" s="3"/>
      <c r="NX389" s="3"/>
      <c r="NY389" s="3"/>
      <c r="NZ389" s="3"/>
      <c r="OA389" s="3"/>
      <c r="OB389" s="3"/>
      <c r="OC389" s="3"/>
      <c r="OD389" s="3"/>
      <c r="OE389" s="3"/>
      <c r="OF389" s="3"/>
      <c r="OG389" s="3"/>
      <c r="OH389" s="3"/>
      <c r="OI389" s="3"/>
      <c r="OJ389" s="3"/>
      <c r="OK389" s="3"/>
      <c r="OL389" s="3"/>
      <c r="OM389" s="3"/>
      <c r="ON389" s="3"/>
      <c r="OO389" s="3"/>
      <c r="OP389" s="3"/>
      <c r="OQ389" s="3"/>
      <c r="OR389" s="3"/>
      <c r="OS389" s="3"/>
      <c r="OT389" s="3"/>
      <c r="OU389" s="3"/>
      <c r="OV389" s="3"/>
      <c r="OW389" s="3"/>
      <c r="OX389" s="3"/>
      <c r="OY389" s="3"/>
      <c r="OZ389" s="3"/>
      <c r="PA389" s="3"/>
      <c r="PB389" s="3"/>
      <c r="PC389" s="3"/>
      <c r="PD389" s="3"/>
      <c r="PE389" s="3"/>
      <c r="PF389" s="3"/>
      <c r="PG389" s="3"/>
      <c r="PH389" s="3"/>
      <c r="PI389" s="3"/>
      <c r="PJ389" s="3"/>
      <c r="PK389" s="3"/>
      <c r="PL389" s="3"/>
      <c r="PM389" s="3"/>
      <c r="PN389" s="3"/>
      <c r="PO389" s="3"/>
      <c r="PP389" s="3"/>
      <c r="PQ389" s="3"/>
      <c r="PR389" s="3"/>
      <c r="PS389" s="3"/>
      <c r="PT389" s="3"/>
      <c r="PU389" s="3"/>
      <c r="PV389" s="3"/>
      <c r="PW389" s="3"/>
      <c r="PX389" s="3"/>
      <c r="PY389" s="3"/>
      <c r="PZ389" s="3"/>
      <c r="QA389" s="3"/>
      <c r="QB389" s="3"/>
      <c r="QC389" s="3"/>
      <c r="QD389" s="3"/>
      <c r="QE389" s="3"/>
      <c r="QF389" s="3"/>
      <c r="QG389" s="3"/>
      <c r="QH389" s="3"/>
      <c r="QI389" s="3"/>
      <c r="QJ389" s="3"/>
      <c r="QK389" s="3"/>
      <c r="QL389" s="3"/>
      <c r="QM389" s="3"/>
      <c r="QN389" s="3"/>
      <c r="QO389" s="3"/>
      <c r="QP389" s="3"/>
      <c r="QQ389" s="3"/>
      <c r="QR389" s="3"/>
      <c r="QS389" s="3"/>
      <c r="QT389" s="3"/>
      <c r="QU389" s="3"/>
      <c r="QV389" s="3"/>
      <c r="QW389" s="3"/>
      <c r="QX389" s="3"/>
      <c r="QY389" s="3"/>
      <c r="QZ389" s="3"/>
      <c r="RA389" s="3"/>
      <c r="RB389" s="3"/>
      <c r="RC389" s="3"/>
      <c r="RD389" s="3"/>
      <c r="RE389" s="3"/>
      <c r="RF389" s="3"/>
      <c r="RG389" s="3"/>
      <c r="RH389" s="3"/>
      <c r="RI389" s="3"/>
      <c r="RJ389" s="3"/>
      <c r="RK389" s="3"/>
      <c r="RL389" s="3"/>
      <c r="RM389" s="3"/>
      <c r="RN389" s="3"/>
      <c r="RO389" s="3"/>
      <c r="RP389" s="3"/>
      <c r="RQ389" s="3"/>
      <c r="RR389" s="3"/>
      <c r="RS389" s="3"/>
      <c r="RT389" s="3"/>
      <c r="RU389" s="3"/>
      <c r="RV389" s="3"/>
      <c r="RW389" s="3"/>
      <c r="RX389" s="3"/>
      <c r="RY389" s="3"/>
      <c r="RZ389" s="3"/>
      <c r="SA389" s="3"/>
      <c r="SB389" s="3"/>
      <c r="SC389" s="3"/>
      <c r="SD389" s="3"/>
      <c r="SE389" s="3"/>
      <c r="SF389" s="3"/>
      <c r="SG389" s="3"/>
      <c r="SH389" s="3"/>
      <c r="SI389" s="3"/>
      <c r="SJ389" s="3"/>
      <c r="SK389" s="3"/>
      <c r="SL389" s="3"/>
      <c r="SM389" s="3"/>
      <c r="SN389" s="3"/>
      <c r="SO389" s="3"/>
      <c r="SP389" s="3"/>
      <c r="SQ389" s="3"/>
      <c r="SR389" s="3"/>
      <c r="SS389" s="3"/>
      <c r="ST389" s="3"/>
      <c r="SU389" s="3"/>
      <c r="SV389" s="3"/>
      <c r="SW389" s="3"/>
      <c r="SX389" s="3"/>
      <c r="SY389" s="3"/>
      <c r="SZ389" s="3"/>
      <c r="TA389" s="3"/>
      <c r="TB389" s="3"/>
      <c r="TC389" s="3"/>
      <c r="TD389" s="3"/>
      <c r="TE389" s="3"/>
      <c r="TF389" s="3"/>
      <c r="TG389" s="3"/>
      <c r="TH389" s="3"/>
      <c r="TI389" s="3"/>
      <c r="TJ389" s="3"/>
      <c r="TK389" s="3"/>
      <c r="TL389" s="3"/>
      <c r="TM389" s="3"/>
      <c r="TN389" s="3"/>
      <c r="TO389" s="3"/>
      <c r="TP389" s="3"/>
      <c r="TQ389" s="3"/>
      <c r="TR389" s="3"/>
      <c r="TS389" s="3"/>
      <c r="TT389" s="3"/>
      <c r="TU389" s="3"/>
      <c r="TV389" s="3"/>
      <c r="TW389" s="3"/>
      <c r="TX389" s="3"/>
      <c r="TY389" s="3"/>
      <c r="TZ389" s="3"/>
      <c r="UA389" s="3"/>
      <c r="UB389" s="3"/>
      <c r="UC389" s="3"/>
      <c r="UD389" s="3"/>
      <c r="UE389" s="3"/>
      <c r="UF389" s="3"/>
      <c r="UG389" s="3"/>
      <c r="UH389" s="3"/>
      <c r="UI389" s="3"/>
      <c r="UJ389" s="3"/>
      <c r="UK389" s="3"/>
      <c r="UL389" s="3"/>
      <c r="UM389" s="3"/>
      <c r="UN389" s="3"/>
      <c r="UO389" s="3"/>
      <c r="UP389" s="3"/>
      <c r="UQ389" s="3"/>
      <c r="UR389" s="3"/>
      <c r="US389" s="3"/>
      <c r="UT389" s="3"/>
      <c r="UU389" s="3"/>
      <c r="UV389" s="3"/>
      <c r="UW389" s="3"/>
      <c r="UX389" s="3"/>
      <c r="UY389" s="3"/>
      <c r="UZ389" s="3"/>
      <c r="VA389" s="3"/>
      <c r="VB389" s="3"/>
      <c r="VC389" s="3"/>
      <c r="VD389" s="3"/>
      <c r="VE389" s="3"/>
      <c r="VF389" s="3"/>
      <c r="VG389" s="3"/>
      <c r="VH389" s="3"/>
      <c r="VI389" s="3"/>
      <c r="VJ389" s="3"/>
      <c r="VK389" s="3"/>
      <c r="VL389" s="3"/>
      <c r="VM389" s="3"/>
      <c r="VN389" s="3"/>
      <c r="VO389" s="3"/>
      <c r="VP389" s="3"/>
      <c r="VQ389" s="3"/>
      <c r="VR389" s="3"/>
      <c r="VS389" s="3"/>
      <c r="VT389" s="3"/>
      <c r="VU389" s="3"/>
      <c r="VV389" s="3"/>
      <c r="VW389" s="3"/>
      <c r="VX389" s="3"/>
      <c r="VY389" s="3"/>
      <c r="VZ389" s="3"/>
      <c r="WA389" s="3"/>
      <c r="WB389" s="3"/>
      <c r="WC389" s="3"/>
    </row>
    <row r="390" spans="1:601" x14ac:dyDescent="0.35">
      <c r="A390" s="23"/>
      <c r="B390" s="22"/>
      <c r="C390" s="29">
        <f>SUM(C4:C389)</f>
        <v>1.3278622645884752E-10</v>
      </c>
      <c r="D390" s="25"/>
      <c r="E390" s="29">
        <f>SUM(E4:E389)</f>
        <v>9.822542779147625E-11</v>
      </c>
      <c r="F390" s="29">
        <f>SUM(F4:F389)</f>
        <v>0</v>
      </c>
      <c r="G390" s="29">
        <f>SUM(G4:G389)</f>
        <v>7.2759576141834259E-12</v>
      </c>
      <c r="H390" s="59"/>
      <c r="I390" s="29">
        <f>SUM(I4:I389)</f>
        <v>-102368.91200000005</v>
      </c>
      <c r="J390" s="29"/>
      <c r="K390" s="29">
        <f>SUM(K4:K389)</f>
        <v>4003.98</v>
      </c>
      <c r="L390" s="29">
        <f>SUM(L4:L389)</f>
        <v>-38344.36</v>
      </c>
      <c r="M390" s="29">
        <f>SUM(M4:M389)</f>
        <v>136709.29199999996</v>
      </c>
      <c r="N390" s="25"/>
      <c r="O390" s="25">
        <f>SUM(I390:M390)-C390</f>
        <v>-1.3278622645884752E-10</v>
      </c>
      <c r="P390" s="123"/>
      <c r="Q390" s="123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3"/>
      <c r="NJ390" s="3"/>
      <c r="NK390" s="3"/>
      <c r="NL390" s="3"/>
      <c r="NM390" s="3"/>
      <c r="NN390" s="3"/>
      <c r="NO390" s="3"/>
      <c r="NP390" s="3"/>
      <c r="NQ390" s="3"/>
      <c r="NR390" s="3"/>
      <c r="NS390" s="3"/>
      <c r="NT390" s="3"/>
      <c r="NU390" s="3"/>
      <c r="NV390" s="3"/>
      <c r="NW390" s="3"/>
      <c r="NX390" s="3"/>
      <c r="NY390" s="3"/>
      <c r="NZ390" s="3"/>
      <c r="OA390" s="3"/>
      <c r="OB390" s="3"/>
      <c r="OC390" s="3"/>
      <c r="OD390" s="3"/>
      <c r="OE390" s="3"/>
      <c r="OF390" s="3"/>
      <c r="OG390" s="3"/>
      <c r="OH390" s="3"/>
      <c r="OI390" s="3"/>
      <c r="OJ390" s="3"/>
      <c r="OK390" s="3"/>
      <c r="OL390" s="3"/>
      <c r="OM390" s="3"/>
      <c r="ON390" s="3"/>
      <c r="OO390" s="3"/>
      <c r="OP390" s="3"/>
      <c r="OQ390" s="3"/>
      <c r="OR390" s="3"/>
      <c r="OS390" s="3"/>
      <c r="OT390" s="3"/>
      <c r="OU390" s="3"/>
      <c r="OV390" s="3"/>
      <c r="OW390" s="3"/>
      <c r="OX390" s="3"/>
      <c r="OY390" s="3"/>
      <c r="OZ390" s="3"/>
      <c r="PA390" s="3"/>
      <c r="PB390" s="3"/>
      <c r="PC390" s="3"/>
      <c r="PD390" s="3"/>
      <c r="PE390" s="3"/>
      <c r="PF390" s="3"/>
      <c r="PG390" s="3"/>
      <c r="PH390" s="3"/>
      <c r="PI390" s="3"/>
      <c r="PJ390" s="3"/>
      <c r="PK390" s="3"/>
      <c r="PL390" s="3"/>
      <c r="PM390" s="3"/>
      <c r="PN390" s="3"/>
      <c r="PO390" s="3"/>
      <c r="PP390" s="3"/>
      <c r="PQ390" s="3"/>
      <c r="PR390" s="3"/>
      <c r="PS390" s="3"/>
      <c r="PT390" s="3"/>
      <c r="PU390" s="3"/>
      <c r="PV390" s="3"/>
      <c r="PW390" s="3"/>
      <c r="PX390" s="3"/>
      <c r="PY390" s="3"/>
      <c r="PZ390" s="3"/>
      <c r="QA390" s="3"/>
      <c r="QB390" s="3"/>
      <c r="QC390" s="3"/>
      <c r="QD390" s="3"/>
      <c r="QE390" s="3"/>
      <c r="QF390" s="3"/>
      <c r="QG390" s="3"/>
      <c r="QH390" s="3"/>
      <c r="QI390" s="3"/>
      <c r="QJ390" s="3"/>
      <c r="QK390" s="3"/>
      <c r="QL390" s="3"/>
      <c r="QM390" s="3"/>
      <c r="QN390" s="3"/>
      <c r="QO390" s="3"/>
      <c r="QP390" s="3"/>
      <c r="QQ390" s="3"/>
      <c r="QR390" s="3"/>
      <c r="QS390" s="3"/>
      <c r="QT390" s="3"/>
      <c r="QU390" s="3"/>
      <c r="QV390" s="3"/>
      <c r="QW390" s="3"/>
      <c r="QX390" s="3"/>
      <c r="QY390" s="3"/>
      <c r="QZ390" s="3"/>
      <c r="RA390" s="3"/>
      <c r="RB390" s="3"/>
      <c r="RC390" s="3"/>
      <c r="RD390" s="3"/>
      <c r="RE390" s="3"/>
      <c r="RF390" s="3"/>
      <c r="RG390" s="3"/>
      <c r="RH390" s="3"/>
      <c r="RI390" s="3"/>
      <c r="RJ390" s="3"/>
      <c r="RK390" s="3"/>
      <c r="RL390" s="3"/>
      <c r="RM390" s="3"/>
      <c r="RN390" s="3"/>
      <c r="RO390" s="3"/>
      <c r="RP390" s="3"/>
      <c r="RQ390" s="3"/>
      <c r="RR390" s="3"/>
      <c r="RS390" s="3"/>
      <c r="RT390" s="3"/>
      <c r="RU390" s="3"/>
      <c r="RV390" s="3"/>
      <c r="RW390" s="3"/>
      <c r="RX390" s="3"/>
      <c r="RY390" s="3"/>
      <c r="RZ390" s="3"/>
      <c r="SA390" s="3"/>
      <c r="SB390" s="3"/>
      <c r="SC390" s="3"/>
      <c r="SD390" s="3"/>
      <c r="SE390" s="3"/>
      <c r="SF390" s="3"/>
      <c r="SG390" s="3"/>
      <c r="SH390" s="3"/>
      <c r="SI390" s="3"/>
      <c r="SJ390" s="3"/>
      <c r="SK390" s="3"/>
      <c r="SL390" s="3"/>
      <c r="SM390" s="3"/>
      <c r="SN390" s="3"/>
      <c r="SO390" s="3"/>
      <c r="SP390" s="3"/>
      <c r="SQ390" s="3"/>
      <c r="SR390" s="3"/>
      <c r="SS390" s="3"/>
      <c r="ST390" s="3"/>
      <c r="SU390" s="3"/>
      <c r="SV390" s="3"/>
      <c r="SW390" s="3"/>
      <c r="SX390" s="3"/>
      <c r="SY390" s="3"/>
      <c r="SZ390" s="3"/>
      <c r="TA390" s="3"/>
      <c r="TB390" s="3"/>
      <c r="TC390" s="3"/>
      <c r="TD390" s="3"/>
      <c r="TE390" s="3"/>
      <c r="TF390" s="3"/>
      <c r="TG390" s="3"/>
      <c r="TH390" s="3"/>
      <c r="TI390" s="3"/>
      <c r="TJ390" s="3"/>
      <c r="TK390" s="3"/>
      <c r="TL390" s="3"/>
      <c r="TM390" s="3"/>
      <c r="TN390" s="3"/>
      <c r="TO390" s="3"/>
      <c r="TP390" s="3"/>
      <c r="TQ390" s="3"/>
      <c r="TR390" s="3"/>
      <c r="TS390" s="3"/>
      <c r="TT390" s="3"/>
      <c r="TU390" s="3"/>
      <c r="TV390" s="3"/>
      <c r="TW390" s="3"/>
      <c r="TX390" s="3"/>
      <c r="TY390" s="3"/>
      <c r="TZ390" s="3"/>
      <c r="UA390" s="3"/>
      <c r="UB390" s="3"/>
      <c r="UC390" s="3"/>
      <c r="UD390" s="3"/>
      <c r="UE390" s="3"/>
      <c r="UF390" s="3"/>
      <c r="UG390" s="3"/>
      <c r="UH390" s="3"/>
      <c r="UI390" s="3"/>
      <c r="UJ390" s="3"/>
      <c r="UK390" s="3"/>
      <c r="UL390" s="3"/>
      <c r="UM390" s="3"/>
      <c r="UN390" s="3"/>
      <c r="UO390" s="3"/>
      <c r="UP390" s="3"/>
      <c r="UQ390" s="3"/>
      <c r="UR390" s="3"/>
      <c r="US390" s="3"/>
      <c r="UT390" s="3"/>
      <c r="UU390" s="3"/>
      <c r="UV390" s="3"/>
      <c r="UW390" s="3"/>
      <c r="UX390" s="3"/>
      <c r="UY390" s="3"/>
      <c r="UZ390" s="3"/>
      <c r="VA390" s="3"/>
      <c r="VB390" s="3"/>
      <c r="VC390" s="3"/>
      <c r="VD390" s="3"/>
      <c r="VE390" s="3"/>
      <c r="VF390" s="3"/>
      <c r="VG390" s="3"/>
      <c r="VH390" s="3"/>
      <c r="VI390" s="3"/>
      <c r="VJ390" s="3"/>
      <c r="VK390" s="3"/>
      <c r="VL390" s="3"/>
      <c r="VM390" s="3"/>
      <c r="VN390" s="3"/>
      <c r="VO390" s="3"/>
      <c r="VP390" s="3"/>
      <c r="VQ390" s="3"/>
      <c r="VR390" s="3"/>
      <c r="VS390" s="3"/>
      <c r="VT390" s="3"/>
      <c r="VU390" s="3"/>
      <c r="VV390" s="3"/>
      <c r="VW390" s="3"/>
      <c r="VX390" s="3"/>
      <c r="VY390" s="3"/>
      <c r="VZ390" s="3"/>
      <c r="WA390" s="3"/>
      <c r="WB390" s="3"/>
      <c r="WC390" s="3"/>
    </row>
    <row r="391" spans="1:601" x14ac:dyDescent="0.35">
      <c r="A391" s="23"/>
      <c r="B391" s="25"/>
      <c r="C391" s="33"/>
      <c r="D391" s="25"/>
      <c r="E391" s="60"/>
      <c r="F391" s="25"/>
      <c r="G391" s="25"/>
      <c r="H391" s="59"/>
      <c r="I391" s="59"/>
      <c r="J391" s="59"/>
      <c r="K391" s="59"/>
      <c r="L391" s="59"/>
      <c r="M391" s="25"/>
      <c r="N391" s="25"/>
      <c r="O391" s="25"/>
      <c r="P391" s="123"/>
      <c r="Q391" s="123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NF391" s="3"/>
      <c r="NG391" s="3"/>
      <c r="NH391" s="3"/>
      <c r="NI391" s="3"/>
      <c r="NJ391" s="3"/>
      <c r="NK391" s="3"/>
      <c r="NL391" s="3"/>
      <c r="NM391" s="3"/>
      <c r="NN391" s="3"/>
      <c r="NO391" s="3"/>
      <c r="NP391" s="3"/>
      <c r="NQ391" s="3"/>
      <c r="NR391" s="3"/>
      <c r="NS391" s="3"/>
      <c r="NT391" s="3"/>
      <c r="NU391" s="3"/>
      <c r="NV391" s="3"/>
      <c r="NW391" s="3"/>
      <c r="NX391" s="3"/>
      <c r="NY391" s="3"/>
      <c r="NZ391" s="3"/>
      <c r="OA391" s="3"/>
      <c r="OB391" s="3"/>
      <c r="OC391" s="3"/>
      <c r="OD391" s="3"/>
      <c r="OE391" s="3"/>
      <c r="OF391" s="3"/>
      <c r="OG391" s="3"/>
      <c r="OH391" s="3"/>
      <c r="OI391" s="3"/>
      <c r="OJ391" s="3"/>
      <c r="OK391" s="3"/>
      <c r="OL391" s="3"/>
      <c r="OM391" s="3"/>
      <c r="ON391" s="3"/>
      <c r="OO391" s="3"/>
      <c r="OP391" s="3"/>
      <c r="OQ391" s="3"/>
      <c r="OR391" s="3"/>
      <c r="OS391" s="3"/>
      <c r="OT391" s="3"/>
      <c r="OU391" s="3"/>
      <c r="OV391" s="3"/>
      <c r="OW391" s="3"/>
      <c r="OX391" s="3"/>
      <c r="OY391" s="3"/>
      <c r="OZ391" s="3"/>
      <c r="PA391" s="3"/>
      <c r="PB391" s="3"/>
      <c r="PC391" s="3"/>
      <c r="PD391" s="3"/>
      <c r="PE391" s="3"/>
      <c r="PF391" s="3"/>
      <c r="PG391" s="3"/>
      <c r="PH391" s="3"/>
      <c r="PI391" s="3"/>
      <c r="PJ391" s="3"/>
      <c r="PK391" s="3"/>
      <c r="PL391" s="3"/>
      <c r="PM391" s="3"/>
      <c r="PN391" s="3"/>
      <c r="PO391" s="3"/>
      <c r="PP391" s="3"/>
      <c r="PQ391" s="3"/>
      <c r="PR391" s="3"/>
      <c r="PS391" s="3"/>
      <c r="PT391" s="3"/>
      <c r="PU391" s="3"/>
      <c r="PV391" s="3"/>
      <c r="PW391" s="3"/>
      <c r="PX391" s="3"/>
      <c r="PY391" s="3"/>
      <c r="PZ391" s="3"/>
      <c r="QA391" s="3"/>
      <c r="QB391" s="3"/>
      <c r="QC391" s="3"/>
      <c r="QD391" s="3"/>
      <c r="QE391" s="3"/>
      <c r="QF391" s="3"/>
      <c r="QG391" s="3"/>
      <c r="QH391" s="3"/>
      <c r="QI391" s="3"/>
      <c r="QJ391" s="3"/>
      <c r="QK391" s="3"/>
      <c r="QL391" s="3"/>
      <c r="QM391" s="3"/>
      <c r="QN391" s="3"/>
      <c r="QO391" s="3"/>
      <c r="QP391" s="3"/>
      <c r="QQ391" s="3"/>
      <c r="QR391" s="3"/>
      <c r="QS391" s="3"/>
      <c r="QT391" s="3"/>
      <c r="QU391" s="3"/>
      <c r="QV391" s="3"/>
      <c r="QW391" s="3"/>
      <c r="QX391" s="3"/>
      <c r="QY391" s="3"/>
      <c r="QZ391" s="3"/>
      <c r="RA391" s="3"/>
      <c r="RB391" s="3"/>
      <c r="RC391" s="3"/>
      <c r="RD391" s="3"/>
      <c r="RE391" s="3"/>
      <c r="RF391" s="3"/>
      <c r="RG391" s="3"/>
      <c r="RH391" s="3"/>
      <c r="RI391" s="3"/>
      <c r="RJ391" s="3"/>
      <c r="RK391" s="3"/>
      <c r="RL391" s="3"/>
      <c r="RM391" s="3"/>
      <c r="RN391" s="3"/>
      <c r="RO391" s="3"/>
      <c r="RP391" s="3"/>
      <c r="RQ391" s="3"/>
      <c r="RR391" s="3"/>
      <c r="RS391" s="3"/>
      <c r="RT391" s="3"/>
      <c r="RU391" s="3"/>
      <c r="RV391" s="3"/>
      <c r="RW391" s="3"/>
      <c r="RX391" s="3"/>
      <c r="RY391" s="3"/>
      <c r="RZ391" s="3"/>
      <c r="SA391" s="3"/>
      <c r="SB391" s="3"/>
      <c r="SC391" s="3"/>
      <c r="SD391" s="3"/>
      <c r="SE391" s="3"/>
      <c r="SF391" s="3"/>
      <c r="SG391" s="3"/>
      <c r="SH391" s="3"/>
      <c r="SI391" s="3"/>
      <c r="SJ391" s="3"/>
      <c r="SK391" s="3"/>
      <c r="SL391" s="3"/>
      <c r="SM391" s="3"/>
      <c r="SN391" s="3"/>
      <c r="SO391" s="3"/>
      <c r="SP391" s="3"/>
      <c r="SQ391" s="3"/>
      <c r="SR391" s="3"/>
      <c r="SS391" s="3"/>
      <c r="ST391" s="3"/>
      <c r="SU391" s="3"/>
      <c r="SV391" s="3"/>
      <c r="SW391" s="3"/>
      <c r="SX391" s="3"/>
      <c r="SY391" s="3"/>
      <c r="SZ391" s="3"/>
      <c r="TA391" s="3"/>
      <c r="TB391" s="3"/>
      <c r="TC391" s="3"/>
      <c r="TD391" s="3"/>
      <c r="TE391" s="3"/>
      <c r="TF391" s="3"/>
      <c r="TG391" s="3"/>
      <c r="TH391" s="3"/>
      <c r="TI391" s="3"/>
      <c r="TJ391" s="3"/>
      <c r="TK391" s="3"/>
      <c r="TL391" s="3"/>
      <c r="TM391" s="3"/>
      <c r="TN391" s="3"/>
      <c r="TO391" s="3"/>
      <c r="TP391" s="3"/>
      <c r="TQ391" s="3"/>
      <c r="TR391" s="3"/>
      <c r="TS391" s="3"/>
      <c r="TT391" s="3"/>
      <c r="TU391" s="3"/>
      <c r="TV391" s="3"/>
      <c r="TW391" s="3"/>
      <c r="TX391" s="3"/>
      <c r="TY391" s="3"/>
      <c r="TZ391" s="3"/>
      <c r="UA391" s="3"/>
      <c r="UB391" s="3"/>
      <c r="UC391" s="3"/>
      <c r="UD391" s="3"/>
      <c r="UE391" s="3"/>
      <c r="UF391" s="3"/>
      <c r="UG391" s="3"/>
      <c r="UH391" s="3"/>
      <c r="UI391" s="3"/>
      <c r="UJ391" s="3"/>
      <c r="UK391" s="3"/>
      <c r="UL391" s="3"/>
      <c r="UM391" s="3"/>
      <c r="UN391" s="3"/>
      <c r="UO391" s="3"/>
      <c r="UP391" s="3"/>
      <c r="UQ391" s="3"/>
      <c r="UR391" s="3"/>
      <c r="US391" s="3"/>
      <c r="UT391" s="3"/>
      <c r="UU391" s="3"/>
      <c r="UV391" s="3"/>
      <c r="UW391" s="3"/>
      <c r="UX391" s="3"/>
      <c r="UY391" s="3"/>
      <c r="UZ391" s="3"/>
      <c r="VA391" s="3"/>
      <c r="VB391" s="3"/>
      <c r="VC391" s="3"/>
      <c r="VD391" s="3"/>
      <c r="VE391" s="3"/>
      <c r="VF391" s="3"/>
      <c r="VG391" s="3"/>
      <c r="VH391" s="3"/>
      <c r="VI391" s="3"/>
      <c r="VJ391" s="3"/>
      <c r="VK391" s="3"/>
      <c r="VL391" s="3"/>
      <c r="VM391" s="3"/>
      <c r="VN391" s="3"/>
      <c r="VO391" s="3"/>
      <c r="VP391" s="3"/>
      <c r="VQ391" s="3"/>
      <c r="VR391" s="3"/>
      <c r="VS391" s="3"/>
      <c r="VT391" s="3"/>
      <c r="VU391" s="3"/>
      <c r="VV391" s="3"/>
      <c r="VW391" s="3"/>
      <c r="VX391" s="3"/>
      <c r="VY391" s="3"/>
      <c r="VZ391" s="3"/>
      <c r="WA391" s="3"/>
      <c r="WB391" s="3"/>
      <c r="WC391" s="3"/>
    </row>
    <row r="392" spans="1:601" x14ac:dyDescent="0.35">
      <c r="A392" s="23"/>
      <c r="B392" s="25"/>
      <c r="C392" s="33"/>
      <c r="D392" s="25"/>
      <c r="E392" s="24"/>
      <c r="F392" s="25"/>
      <c r="G392" s="25" t="s">
        <v>107</v>
      </c>
      <c r="H392" s="59"/>
      <c r="I392" s="26">
        <f>SUM(I185:I262)+SUM(I70:I78)+I50</f>
        <v>-38254.67</v>
      </c>
      <c r="J392" s="65"/>
      <c r="K392" s="65">
        <f>+K21</f>
        <v>0</v>
      </c>
      <c r="L392" s="26">
        <f>+L38</f>
        <v>0</v>
      </c>
      <c r="M392" s="25" t="s">
        <v>371</v>
      </c>
      <c r="N392" s="25"/>
      <c r="O392" s="25"/>
      <c r="P392" s="123"/>
      <c r="Q392" s="123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  <c r="MO392" s="3"/>
      <c r="MP392" s="3"/>
      <c r="MQ392" s="3"/>
      <c r="MR392" s="3"/>
      <c r="MS392" s="3"/>
      <c r="MT392" s="3"/>
      <c r="MU392" s="3"/>
      <c r="MV392" s="3"/>
      <c r="MW392" s="3"/>
      <c r="MX392" s="3"/>
      <c r="MY392" s="3"/>
      <c r="MZ392" s="3"/>
      <c r="NA392" s="3"/>
      <c r="NB392" s="3"/>
      <c r="NC392" s="3"/>
      <c r="ND392" s="3"/>
      <c r="NE392" s="3"/>
      <c r="NF392" s="3"/>
      <c r="NG392" s="3"/>
      <c r="NH392" s="3"/>
      <c r="NI392" s="3"/>
      <c r="NJ392" s="3"/>
      <c r="NK392" s="3"/>
      <c r="NL392" s="3"/>
      <c r="NM392" s="3"/>
      <c r="NN392" s="3"/>
      <c r="NO392" s="3"/>
      <c r="NP392" s="3"/>
      <c r="NQ392" s="3"/>
      <c r="NR392" s="3"/>
      <c r="NS392" s="3"/>
      <c r="NT392" s="3"/>
      <c r="NU392" s="3"/>
      <c r="NV392" s="3"/>
      <c r="NW392" s="3"/>
      <c r="NX392" s="3"/>
      <c r="NY392" s="3"/>
      <c r="NZ392" s="3"/>
      <c r="OA392" s="3"/>
      <c r="OB392" s="3"/>
      <c r="OC392" s="3"/>
      <c r="OD392" s="3"/>
      <c r="OE392" s="3"/>
      <c r="OF392" s="3"/>
      <c r="OG392" s="3"/>
      <c r="OH392" s="3"/>
      <c r="OI392" s="3"/>
      <c r="OJ392" s="3"/>
      <c r="OK392" s="3"/>
      <c r="OL392" s="3"/>
      <c r="OM392" s="3"/>
      <c r="ON392" s="3"/>
      <c r="OO392" s="3"/>
      <c r="OP392" s="3"/>
      <c r="OQ392" s="3"/>
      <c r="OR392" s="3"/>
      <c r="OS392" s="3"/>
      <c r="OT392" s="3"/>
      <c r="OU392" s="3"/>
      <c r="OV392" s="3"/>
      <c r="OW392" s="3"/>
      <c r="OX392" s="3"/>
      <c r="OY392" s="3"/>
      <c r="OZ392" s="3"/>
      <c r="PA392" s="3"/>
      <c r="PB392" s="3"/>
      <c r="PC392" s="3"/>
      <c r="PD392" s="3"/>
      <c r="PE392" s="3"/>
      <c r="PF392" s="3"/>
      <c r="PG392" s="3"/>
      <c r="PH392" s="3"/>
      <c r="PI392" s="3"/>
      <c r="PJ392" s="3"/>
      <c r="PK392" s="3"/>
      <c r="PL392" s="3"/>
      <c r="PM392" s="3"/>
      <c r="PN392" s="3"/>
      <c r="PO392" s="3"/>
      <c r="PP392" s="3"/>
      <c r="PQ392" s="3"/>
      <c r="PR392" s="3"/>
      <c r="PS392" s="3"/>
      <c r="PT392" s="3"/>
      <c r="PU392" s="3"/>
      <c r="PV392" s="3"/>
      <c r="PW392" s="3"/>
      <c r="PX392" s="3"/>
      <c r="PY392" s="3"/>
      <c r="PZ392" s="3"/>
      <c r="QA392" s="3"/>
      <c r="QB392" s="3"/>
      <c r="QC392" s="3"/>
      <c r="QD392" s="3"/>
      <c r="QE392" s="3"/>
      <c r="QF392" s="3"/>
      <c r="QG392" s="3"/>
      <c r="QH392" s="3"/>
      <c r="QI392" s="3"/>
      <c r="QJ392" s="3"/>
      <c r="QK392" s="3"/>
      <c r="QL392" s="3"/>
      <c r="QM392" s="3"/>
      <c r="QN392" s="3"/>
      <c r="QO392" s="3"/>
      <c r="QP392" s="3"/>
      <c r="QQ392" s="3"/>
      <c r="QR392" s="3"/>
      <c r="QS392" s="3"/>
      <c r="QT392" s="3"/>
      <c r="QU392" s="3"/>
      <c r="QV392" s="3"/>
      <c r="QW392" s="3"/>
      <c r="QX392" s="3"/>
      <c r="QY392" s="3"/>
      <c r="QZ392" s="3"/>
      <c r="RA392" s="3"/>
      <c r="RB392" s="3"/>
      <c r="RC392" s="3"/>
      <c r="RD392" s="3"/>
      <c r="RE392" s="3"/>
      <c r="RF392" s="3"/>
      <c r="RG392" s="3"/>
      <c r="RH392" s="3"/>
      <c r="RI392" s="3"/>
      <c r="RJ392" s="3"/>
      <c r="RK392" s="3"/>
      <c r="RL392" s="3"/>
      <c r="RM392" s="3"/>
      <c r="RN392" s="3"/>
      <c r="RO392" s="3"/>
      <c r="RP392" s="3"/>
      <c r="RQ392" s="3"/>
      <c r="RR392" s="3"/>
      <c r="RS392" s="3"/>
      <c r="RT392" s="3"/>
      <c r="RU392" s="3"/>
      <c r="RV392" s="3"/>
      <c r="RW392" s="3"/>
      <c r="RX392" s="3"/>
      <c r="RY392" s="3"/>
      <c r="RZ392" s="3"/>
      <c r="SA392" s="3"/>
      <c r="SB392" s="3"/>
      <c r="SC392" s="3"/>
      <c r="SD392" s="3"/>
      <c r="SE392" s="3"/>
      <c r="SF392" s="3"/>
      <c r="SG392" s="3"/>
      <c r="SH392" s="3"/>
      <c r="SI392" s="3"/>
      <c r="SJ392" s="3"/>
      <c r="SK392" s="3"/>
      <c r="SL392" s="3"/>
      <c r="SM392" s="3"/>
      <c r="SN392" s="3"/>
      <c r="SO392" s="3"/>
      <c r="SP392" s="3"/>
      <c r="SQ392" s="3"/>
      <c r="SR392" s="3"/>
      <c r="SS392" s="3"/>
      <c r="ST392" s="3"/>
      <c r="SU392" s="3"/>
      <c r="SV392" s="3"/>
      <c r="SW392" s="3"/>
      <c r="SX392" s="3"/>
      <c r="SY392" s="3"/>
      <c r="SZ392" s="3"/>
      <c r="TA392" s="3"/>
      <c r="TB392" s="3"/>
      <c r="TC392" s="3"/>
      <c r="TD392" s="3"/>
      <c r="TE392" s="3"/>
      <c r="TF392" s="3"/>
      <c r="TG392" s="3"/>
      <c r="TH392" s="3"/>
      <c r="TI392" s="3"/>
      <c r="TJ392" s="3"/>
      <c r="TK392" s="3"/>
      <c r="TL392" s="3"/>
      <c r="TM392" s="3"/>
      <c r="TN392" s="3"/>
      <c r="TO392" s="3"/>
      <c r="TP392" s="3"/>
      <c r="TQ392" s="3"/>
      <c r="TR392" s="3"/>
      <c r="TS392" s="3"/>
      <c r="TT392" s="3"/>
      <c r="TU392" s="3"/>
      <c r="TV392" s="3"/>
      <c r="TW392" s="3"/>
      <c r="TX392" s="3"/>
      <c r="TY392" s="3"/>
      <c r="TZ392" s="3"/>
      <c r="UA392" s="3"/>
      <c r="UB392" s="3"/>
      <c r="UC392" s="3"/>
      <c r="UD392" s="3"/>
      <c r="UE392" s="3"/>
      <c r="UF392" s="3"/>
      <c r="UG392" s="3"/>
      <c r="UH392" s="3"/>
      <c r="UI392" s="3"/>
      <c r="UJ392" s="3"/>
      <c r="UK392" s="3"/>
      <c r="UL392" s="3"/>
      <c r="UM392" s="3"/>
      <c r="UN392" s="3"/>
      <c r="UO392" s="3"/>
      <c r="UP392" s="3"/>
      <c r="UQ392" s="3"/>
      <c r="UR392" s="3"/>
      <c r="US392" s="3"/>
      <c r="UT392" s="3"/>
      <c r="UU392" s="3"/>
      <c r="UV392" s="3"/>
      <c r="UW392" s="3"/>
      <c r="UX392" s="3"/>
      <c r="UY392" s="3"/>
      <c r="UZ392" s="3"/>
      <c r="VA392" s="3"/>
      <c r="VB392" s="3"/>
      <c r="VC392" s="3"/>
      <c r="VD392" s="3"/>
      <c r="VE392" s="3"/>
      <c r="VF392" s="3"/>
      <c r="VG392" s="3"/>
      <c r="VH392" s="3"/>
      <c r="VI392" s="3"/>
      <c r="VJ392" s="3"/>
      <c r="VK392" s="3"/>
      <c r="VL392" s="3"/>
      <c r="VM392" s="3"/>
      <c r="VN392" s="3"/>
      <c r="VO392" s="3"/>
      <c r="VP392" s="3"/>
      <c r="VQ392" s="3"/>
      <c r="VR392" s="3"/>
      <c r="VS392" s="3"/>
      <c r="VT392" s="3"/>
      <c r="VU392" s="3"/>
      <c r="VV392" s="3"/>
      <c r="VW392" s="3"/>
      <c r="VX392" s="3"/>
      <c r="VY392" s="3"/>
      <c r="VZ392" s="3"/>
      <c r="WA392" s="3"/>
      <c r="WB392" s="3"/>
      <c r="WC392" s="3"/>
    </row>
    <row r="393" spans="1:601" x14ac:dyDescent="0.35">
      <c r="A393" s="23"/>
      <c r="B393" s="25"/>
      <c r="C393" s="33"/>
      <c r="D393" s="25"/>
      <c r="E393" s="24"/>
      <c r="F393" s="25"/>
      <c r="G393" s="25" t="s">
        <v>369</v>
      </c>
      <c r="H393" s="59"/>
      <c r="I393" s="24">
        <f>SUM(I263:I266)+SUM(I182:I183)</f>
        <v>-379.61</v>
      </c>
      <c r="J393" s="56"/>
      <c r="K393" s="56">
        <f>+K394-K392</f>
        <v>4003.98</v>
      </c>
      <c r="L393" s="24">
        <f>+L394-L392</f>
        <v>-38344.36</v>
      </c>
      <c r="M393" s="25" t="s">
        <v>372</v>
      </c>
      <c r="N393" s="25"/>
      <c r="O393" s="25"/>
      <c r="P393" s="123"/>
      <c r="Q393" s="123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NF393" s="3"/>
      <c r="NG393" s="3"/>
      <c r="NH393" s="3"/>
      <c r="NI393" s="3"/>
      <c r="NJ393" s="3"/>
      <c r="NK393" s="3"/>
      <c r="NL393" s="3"/>
      <c r="NM393" s="3"/>
      <c r="NN393" s="3"/>
      <c r="NO393" s="3"/>
      <c r="NP393" s="3"/>
      <c r="NQ393" s="3"/>
      <c r="NR393" s="3"/>
      <c r="NS393" s="3"/>
      <c r="NT393" s="3"/>
      <c r="NU393" s="3"/>
      <c r="NV393" s="3"/>
      <c r="NW393" s="3"/>
      <c r="NX393" s="3"/>
      <c r="NY393" s="3"/>
      <c r="NZ393" s="3"/>
      <c r="OA393" s="3"/>
      <c r="OB393" s="3"/>
      <c r="OC393" s="3"/>
      <c r="OD393" s="3"/>
      <c r="OE393" s="3"/>
      <c r="OF393" s="3"/>
      <c r="OG393" s="3"/>
      <c r="OH393" s="3"/>
      <c r="OI393" s="3"/>
      <c r="OJ393" s="3"/>
      <c r="OK393" s="3"/>
      <c r="OL393" s="3"/>
      <c r="OM393" s="3"/>
      <c r="ON393" s="3"/>
      <c r="OO393" s="3"/>
      <c r="OP393" s="3"/>
      <c r="OQ393" s="3"/>
      <c r="OR393" s="3"/>
      <c r="OS393" s="3"/>
      <c r="OT393" s="3"/>
      <c r="OU393" s="3"/>
      <c r="OV393" s="3"/>
      <c r="OW393" s="3"/>
      <c r="OX393" s="3"/>
      <c r="OY393" s="3"/>
      <c r="OZ393" s="3"/>
      <c r="PA393" s="3"/>
      <c r="PB393" s="3"/>
      <c r="PC393" s="3"/>
      <c r="PD393" s="3"/>
      <c r="PE393" s="3"/>
      <c r="PF393" s="3"/>
      <c r="PG393" s="3"/>
      <c r="PH393" s="3"/>
      <c r="PI393" s="3"/>
      <c r="PJ393" s="3"/>
      <c r="PK393" s="3"/>
      <c r="PL393" s="3"/>
      <c r="PM393" s="3"/>
      <c r="PN393" s="3"/>
      <c r="PO393" s="3"/>
      <c r="PP393" s="3"/>
      <c r="PQ393" s="3"/>
      <c r="PR393" s="3"/>
      <c r="PS393" s="3"/>
      <c r="PT393" s="3"/>
      <c r="PU393" s="3"/>
      <c r="PV393" s="3"/>
      <c r="PW393" s="3"/>
      <c r="PX393" s="3"/>
      <c r="PY393" s="3"/>
      <c r="PZ393" s="3"/>
      <c r="QA393" s="3"/>
      <c r="QB393" s="3"/>
      <c r="QC393" s="3"/>
      <c r="QD393" s="3"/>
      <c r="QE393" s="3"/>
      <c r="QF393" s="3"/>
      <c r="QG393" s="3"/>
      <c r="QH393" s="3"/>
      <c r="QI393" s="3"/>
      <c r="QJ393" s="3"/>
      <c r="QK393" s="3"/>
      <c r="QL393" s="3"/>
      <c r="QM393" s="3"/>
      <c r="QN393" s="3"/>
      <c r="QO393" s="3"/>
      <c r="QP393" s="3"/>
      <c r="QQ393" s="3"/>
      <c r="QR393" s="3"/>
      <c r="QS393" s="3"/>
      <c r="QT393" s="3"/>
      <c r="QU393" s="3"/>
      <c r="QV393" s="3"/>
      <c r="QW393" s="3"/>
      <c r="QX393" s="3"/>
      <c r="QY393" s="3"/>
      <c r="QZ393" s="3"/>
      <c r="RA393" s="3"/>
      <c r="RB393" s="3"/>
      <c r="RC393" s="3"/>
      <c r="RD393" s="3"/>
      <c r="RE393" s="3"/>
      <c r="RF393" s="3"/>
      <c r="RG393" s="3"/>
      <c r="RH393" s="3"/>
      <c r="RI393" s="3"/>
      <c r="RJ393" s="3"/>
      <c r="RK393" s="3"/>
      <c r="RL393" s="3"/>
      <c r="RM393" s="3"/>
      <c r="RN393" s="3"/>
      <c r="RO393" s="3"/>
      <c r="RP393" s="3"/>
      <c r="RQ393" s="3"/>
      <c r="RR393" s="3"/>
      <c r="RS393" s="3"/>
      <c r="RT393" s="3"/>
      <c r="RU393" s="3"/>
      <c r="RV393" s="3"/>
      <c r="RW393" s="3"/>
      <c r="RX393" s="3"/>
      <c r="RY393" s="3"/>
      <c r="RZ393" s="3"/>
      <c r="SA393" s="3"/>
      <c r="SB393" s="3"/>
      <c r="SC393" s="3"/>
      <c r="SD393" s="3"/>
      <c r="SE393" s="3"/>
      <c r="SF393" s="3"/>
      <c r="SG393" s="3"/>
      <c r="SH393" s="3"/>
      <c r="SI393" s="3"/>
      <c r="SJ393" s="3"/>
      <c r="SK393" s="3"/>
      <c r="SL393" s="3"/>
      <c r="SM393" s="3"/>
      <c r="SN393" s="3"/>
      <c r="SO393" s="3"/>
      <c r="SP393" s="3"/>
      <c r="SQ393" s="3"/>
      <c r="SR393" s="3"/>
      <c r="SS393" s="3"/>
      <c r="ST393" s="3"/>
      <c r="SU393" s="3"/>
      <c r="SV393" s="3"/>
      <c r="SW393" s="3"/>
      <c r="SX393" s="3"/>
      <c r="SY393" s="3"/>
      <c r="SZ393" s="3"/>
      <c r="TA393" s="3"/>
      <c r="TB393" s="3"/>
      <c r="TC393" s="3"/>
      <c r="TD393" s="3"/>
      <c r="TE393" s="3"/>
      <c r="TF393" s="3"/>
      <c r="TG393" s="3"/>
      <c r="TH393" s="3"/>
      <c r="TI393" s="3"/>
      <c r="TJ393" s="3"/>
      <c r="TK393" s="3"/>
      <c r="TL393" s="3"/>
      <c r="TM393" s="3"/>
      <c r="TN393" s="3"/>
      <c r="TO393" s="3"/>
      <c r="TP393" s="3"/>
      <c r="TQ393" s="3"/>
      <c r="TR393" s="3"/>
      <c r="TS393" s="3"/>
      <c r="TT393" s="3"/>
      <c r="TU393" s="3"/>
      <c r="TV393" s="3"/>
      <c r="TW393" s="3"/>
      <c r="TX393" s="3"/>
      <c r="TY393" s="3"/>
      <c r="TZ393" s="3"/>
      <c r="UA393" s="3"/>
      <c r="UB393" s="3"/>
      <c r="UC393" s="3"/>
      <c r="UD393" s="3"/>
      <c r="UE393" s="3"/>
      <c r="UF393" s="3"/>
      <c r="UG393" s="3"/>
      <c r="UH393" s="3"/>
      <c r="UI393" s="3"/>
      <c r="UJ393" s="3"/>
      <c r="UK393" s="3"/>
      <c r="UL393" s="3"/>
      <c r="UM393" s="3"/>
      <c r="UN393" s="3"/>
      <c r="UO393" s="3"/>
      <c r="UP393" s="3"/>
      <c r="UQ393" s="3"/>
      <c r="UR393" s="3"/>
      <c r="US393" s="3"/>
      <c r="UT393" s="3"/>
      <c r="UU393" s="3"/>
      <c r="UV393" s="3"/>
      <c r="UW393" s="3"/>
      <c r="UX393" s="3"/>
      <c r="UY393" s="3"/>
      <c r="UZ393" s="3"/>
      <c r="VA393" s="3"/>
      <c r="VB393" s="3"/>
      <c r="VC393" s="3"/>
      <c r="VD393" s="3"/>
      <c r="VE393" s="3"/>
      <c r="VF393" s="3"/>
      <c r="VG393" s="3"/>
      <c r="VH393" s="3"/>
      <c r="VI393" s="3"/>
      <c r="VJ393" s="3"/>
      <c r="VK393" s="3"/>
      <c r="VL393" s="3"/>
      <c r="VM393" s="3"/>
      <c r="VN393" s="3"/>
      <c r="VO393" s="3"/>
      <c r="VP393" s="3"/>
      <c r="VQ393" s="3"/>
      <c r="VR393" s="3"/>
      <c r="VS393" s="3"/>
      <c r="VT393" s="3"/>
      <c r="VU393" s="3"/>
      <c r="VV393" s="3"/>
      <c r="VW393" s="3"/>
      <c r="VX393" s="3"/>
      <c r="VY393" s="3"/>
      <c r="VZ393" s="3"/>
      <c r="WA393" s="3"/>
      <c r="WB393" s="3"/>
      <c r="WC393" s="3"/>
    </row>
    <row r="394" spans="1:601" x14ac:dyDescent="0.35">
      <c r="A394" s="23"/>
      <c r="B394" s="25"/>
      <c r="C394" s="33"/>
      <c r="D394" s="25"/>
      <c r="E394" s="24"/>
      <c r="F394" s="25"/>
      <c r="G394" s="25" t="s">
        <v>424</v>
      </c>
      <c r="H394" s="59"/>
      <c r="I394" s="24">
        <f>SUM(I267:I379)+SUM(I79:I177)</f>
        <v>-63124.262000000017</v>
      </c>
      <c r="J394" s="56"/>
      <c r="K394" s="57">
        <f>+K390</f>
        <v>4003.98</v>
      </c>
      <c r="L394" s="29">
        <f>+L390</f>
        <v>-38344.36</v>
      </c>
      <c r="M394" s="25"/>
      <c r="N394" s="25"/>
      <c r="O394" s="25"/>
      <c r="P394" s="123"/>
      <c r="Q394" s="123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  <c r="MO394" s="3"/>
      <c r="MP394" s="3"/>
      <c r="MQ394" s="3"/>
      <c r="MR394" s="3"/>
      <c r="MS394" s="3"/>
      <c r="MT394" s="3"/>
      <c r="MU394" s="3"/>
      <c r="MV394" s="3"/>
      <c r="MW394" s="3"/>
      <c r="MX394" s="3"/>
      <c r="MY394" s="3"/>
      <c r="MZ394" s="3"/>
      <c r="NA394" s="3"/>
      <c r="NB394" s="3"/>
      <c r="NC394" s="3"/>
      <c r="ND394" s="3"/>
      <c r="NE394" s="3"/>
      <c r="NF394" s="3"/>
      <c r="NG394" s="3"/>
      <c r="NH394" s="3"/>
      <c r="NI394" s="3"/>
      <c r="NJ394" s="3"/>
      <c r="NK394" s="3"/>
      <c r="NL394" s="3"/>
      <c r="NM394" s="3"/>
      <c r="NN394" s="3"/>
      <c r="NO394" s="3"/>
      <c r="NP394" s="3"/>
      <c r="NQ394" s="3"/>
      <c r="NR394" s="3"/>
      <c r="NS394" s="3"/>
      <c r="NT394" s="3"/>
      <c r="NU394" s="3"/>
      <c r="NV394" s="3"/>
      <c r="NW394" s="3"/>
      <c r="NX394" s="3"/>
      <c r="NY394" s="3"/>
      <c r="NZ394" s="3"/>
      <c r="OA394" s="3"/>
      <c r="OB394" s="3"/>
      <c r="OC394" s="3"/>
      <c r="OD394" s="3"/>
      <c r="OE394" s="3"/>
      <c r="OF394" s="3"/>
      <c r="OG394" s="3"/>
      <c r="OH394" s="3"/>
      <c r="OI394" s="3"/>
      <c r="OJ394" s="3"/>
      <c r="OK394" s="3"/>
      <c r="OL394" s="3"/>
      <c r="OM394" s="3"/>
      <c r="ON394" s="3"/>
      <c r="OO394" s="3"/>
      <c r="OP394" s="3"/>
      <c r="OQ394" s="3"/>
      <c r="OR394" s="3"/>
      <c r="OS394" s="3"/>
      <c r="OT394" s="3"/>
      <c r="OU394" s="3"/>
      <c r="OV394" s="3"/>
      <c r="OW394" s="3"/>
      <c r="OX394" s="3"/>
      <c r="OY394" s="3"/>
      <c r="OZ394" s="3"/>
      <c r="PA394" s="3"/>
      <c r="PB394" s="3"/>
      <c r="PC394" s="3"/>
      <c r="PD394" s="3"/>
      <c r="PE394" s="3"/>
      <c r="PF394" s="3"/>
      <c r="PG394" s="3"/>
      <c r="PH394" s="3"/>
      <c r="PI394" s="3"/>
      <c r="PJ394" s="3"/>
      <c r="PK394" s="3"/>
      <c r="PL394" s="3"/>
      <c r="PM394" s="3"/>
      <c r="PN394" s="3"/>
      <c r="PO394" s="3"/>
      <c r="PP394" s="3"/>
      <c r="PQ394" s="3"/>
      <c r="PR394" s="3"/>
      <c r="PS394" s="3"/>
      <c r="PT394" s="3"/>
      <c r="PU394" s="3"/>
      <c r="PV394" s="3"/>
      <c r="PW394" s="3"/>
      <c r="PX394" s="3"/>
      <c r="PY394" s="3"/>
      <c r="PZ394" s="3"/>
      <c r="QA394" s="3"/>
      <c r="QB394" s="3"/>
      <c r="QC394" s="3"/>
      <c r="QD394" s="3"/>
      <c r="QE394" s="3"/>
      <c r="QF394" s="3"/>
      <c r="QG394" s="3"/>
      <c r="QH394" s="3"/>
      <c r="QI394" s="3"/>
      <c r="QJ394" s="3"/>
      <c r="QK394" s="3"/>
      <c r="QL394" s="3"/>
      <c r="QM394" s="3"/>
      <c r="QN394" s="3"/>
      <c r="QO394" s="3"/>
      <c r="QP394" s="3"/>
      <c r="QQ394" s="3"/>
      <c r="QR394" s="3"/>
      <c r="QS394" s="3"/>
      <c r="QT394" s="3"/>
      <c r="QU394" s="3"/>
      <c r="QV394" s="3"/>
      <c r="QW394" s="3"/>
      <c r="QX394" s="3"/>
      <c r="QY394" s="3"/>
      <c r="QZ394" s="3"/>
      <c r="RA394" s="3"/>
      <c r="RB394" s="3"/>
      <c r="RC394" s="3"/>
      <c r="RD394" s="3"/>
      <c r="RE394" s="3"/>
      <c r="RF394" s="3"/>
      <c r="RG394" s="3"/>
      <c r="RH394" s="3"/>
      <c r="RI394" s="3"/>
      <c r="RJ394" s="3"/>
      <c r="RK394" s="3"/>
      <c r="RL394" s="3"/>
      <c r="RM394" s="3"/>
      <c r="RN394" s="3"/>
      <c r="RO394" s="3"/>
      <c r="RP394" s="3"/>
      <c r="RQ394" s="3"/>
      <c r="RR394" s="3"/>
      <c r="RS394" s="3"/>
      <c r="RT394" s="3"/>
      <c r="RU394" s="3"/>
      <c r="RV394" s="3"/>
      <c r="RW394" s="3"/>
      <c r="RX394" s="3"/>
      <c r="RY394" s="3"/>
      <c r="RZ394" s="3"/>
      <c r="SA394" s="3"/>
      <c r="SB394" s="3"/>
      <c r="SC394" s="3"/>
      <c r="SD394" s="3"/>
      <c r="SE394" s="3"/>
      <c r="SF394" s="3"/>
      <c r="SG394" s="3"/>
      <c r="SH394" s="3"/>
      <c r="SI394" s="3"/>
      <c r="SJ394" s="3"/>
      <c r="SK394" s="3"/>
      <c r="SL394" s="3"/>
      <c r="SM394" s="3"/>
      <c r="SN394" s="3"/>
      <c r="SO394" s="3"/>
      <c r="SP394" s="3"/>
      <c r="SQ394" s="3"/>
      <c r="SR394" s="3"/>
      <c r="SS394" s="3"/>
      <c r="ST394" s="3"/>
      <c r="SU394" s="3"/>
      <c r="SV394" s="3"/>
      <c r="SW394" s="3"/>
      <c r="SX394" s="3"/>
      <c r="SY394" s="3"/>
      <c r="SZ394" s="3"/>
      <c r="TA394" s="3"/>
      <c r="TB394" s="3"/>
      <c r="TC394" s="3"/>
      <c r="TD394" s="3"/>
      <c r="TE394" s="3"/>
      <c r="TF394" s="3"/>
      <c r="TG394" s="3"/>
      <c r="TH394" s="3"/>
      <c r="TI394" s="3"/>
      <c r="TJ394" s="3"/>
      <c r="TK394" s="3"/>
      <c r="TL394" s="3"/>
      <c r="TM394" s="3"/>
      <c r="TN394" s="3"/>
      <c r="TO394" s="3"/>
      <c r="TP394" s="3"/>
      <c r="TQ394" s="3"/>
      <c r="TR394" s="3"/>
      <c r="TS394" s="3"/>
      <c r="TT394" s="3"/>
      <c r="TU394" s="3"/>
      <c r="TV394" s="3"/>
      <c r="TW394" s="3"/>
      <c r="TX394" s="3"/>
      <c r="TY394" s="3"/>
      <c r="TZ394" s="3"/>
      <c r="UA394" s="3"/>
      <c r="UB394" s="3"/>
      <c r="UC394" s="3"/>
      <c r="UD394" s="3"/>
      <c r="UE394" s="3"/>
      <c r="UF394" s="3"/>
      <c r="UG394" s="3"/>
      <c r="UH394" s="3"/>
      <c r="UI394" s="3"/>
      <c r="UJ394" s="3"/>
      <c r="UK394" s="3"/>
      <c r="UL394" s="3"/>
      <c r="UM394" s="3"/>
      <c r="UN394" s="3"/>
      <c r="UO394" s="3"/>
      <c r="UP394" s="3"/>
      <c r="UQ394" s="3"/>
      <c r="UR394" s="3"/>
      <c r="US394" s="3"/>
      <c r="UT394" s="3"/>
      <c r="UU394" s="3"/>
      <c r="UV394" s="3"/>
      <c r="UW394" s="3"/>
      <c r="UX394" s="3"/>
      <c r="UY394" s="3"/>
      <c r="UZ394" s="3"/>
      <c r="VA394" s="3"/>
      <c r="VB394" s="3"/>
      <c r="VC394" s="3"/>
      <c r="VD394" s="3"/>
      <c r="VE394" s="3"/>
      <c r="VF394" s="3"/>
      <c r="VG394" s="3"/>
      <c r="VH394" s="3"/>
      <c r="VI394" s="3"/>
      <c r="VJ394" s="3"/>
      <c r="VK394" s="3"/>
      <c r="VL394" s="3"/>
      <c r="VM394" s="3"/>
      <c r="VN394" s="3"/>
      <c r="VO394" s="3"/>
      <c r="VP394" s="3"/>
      <c r="VQ394" s="3"/>
      <c r="VR394" s="3"/>
      <c r="VS394" s="3"/>
      <c r="VT394" s="3"/>
      <c r="VU394" s="3"/>
      <c r="VV394" s="3"/>
      <c r="VW394" s="3"/>
      <c r="VX394" s="3"/>
      <c r="VY394" s="3"/>
      <c r="VZ394" s="3"/>
      <c r="WA394" s="3"/>
      <c r="WB394" s="3"/>
      <c r="WC394" s="3"/>
    </row>
    <row r="395" spans="1:601" x14ac:dyDescent="0.35">
      <c r="A395" s="23"/>
      <c r="B395" s="25"/>
      <c r="C395" s="33"/>
      <c r="D395" s="25"/>
      <c r="E395" s="24"/>
      <c r="F395" s="25"/>
      <c r="G395" s="25" t="s">
        <v>425</v>
      </c>
      <c r="H395" s="59"/>
      <c r="I395" s="28">
        <f>SUM(I380:I386)+SUM(I178:I181)</f>
        <v>-610.37</v>
      </c>
      <c r="J395" s="59"/>
      <c r="K395" s="25"/>
      <c r="L395" s="25"/>
      <c r="M395" s="25"/>
      <c r="N395" s="25"/>
      <c r="O395" s="25"/>
      <c r="P395" s="123"/>
      <c r="Q395" s="123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NF395" s="3"/>
      <c r="NG395" s="3"/>
      <c r="NH395" s="3"/>
      <c r="NI395" s="3"/>
      <c r="NJ395" s="3"/>
      <c r="NK395" s="3"/>
      <c r="NL395" s="3"/>
      <c r="NM395" s="3"/>
      <c r="NN395" s="3"/>
      <c r="NO395" s="3"/>
      <c r="NP395" s="3"/>
      <c r="NQ395" s="3"/>
      <c r="NR395" s="3"/>
      <c r="NS395" s="3"/>
      <c r="NT395" s="3"/>
      <c r="NU395" s="3"/>
      <c r="NV395" s="3"/>
      <c r="NW395" s="3"/>
      <c r="NX395" s="3"/>
      <c r="NY395" s="3"/>
      <c r="NZ395" s="3"/>
      <c r="OA395" s="3"/>
      <c r="OB395" s="3"/>
      <c r="OC395" s="3"/>
      <c r="OD395" s="3"/>
      <c r="OE395" s="3"/>
      <c r="OF395" s="3"/>
      <c r="OG395" s="3"/>
      <c r="OH395" s="3"/>
      <c r="OI395" s="3"/>
      <c r="OJ395" s="3"/>
      <c r="OK395" s="3"/>
      <c r="OL395" s="3"/>
      <c r="OM395" s="3"/>
      <c r="ON395" s="3"/>
      <c r="OO395" s="3"/>
      <c r="OP395" s="3"/>
      <c r="OQ395" s="3"/>
      <c r="OR395" s="3"/>
      <c r="OS395" s="3"/>
      <c r="OT395" s="3"/>
      <c r="OU395" s="3"/>
      <c r="OV395" s="3"/>
      <c r="OW395" s="3"/>
      <c r="OX395" s="3"/>
      <c r="OY395" s="3"/>
      <c r="OZ395" s="3"/>
      <c r="PA395" s="3"/>
      <c r="PB395" s="3"/>
      <c r="PC395" s="3"/>
      <c r="PD395" s="3"/>
      <c r="PE395" s="3"/>
      <c r="PF395" s="3"/>
      <c r="PG395" s="3"/>
      <c r="PH395" s="3"/>
      <c r="PI395" s="3"/>
      <c r="PJ395" s="3"/>
      <c r="PK395" s="3"/>
      <c r="PL395" s="3"/>
      <c r="PM395" s="3"/>
      <c r="PN395" s="3"/>
      <c r="PO395" s="3"/>
      <c r="PP395" s="3"/>
      <c r="PQ395" s="3"/>
      <c r="PR395" s="3"/>
      <c r="PS395" s="3"/>
      <c r="PT395" s="3"/>
      <c r="PU395" s="3"/>
      <c r="PV395" s="3"/>
      <c r="PW395" s="3"/>
      <c r="PX395" s="3"/>
      <c r="PY395" s="3"/>
      <c r="PZ395" s="3"/>
      <c r="QA395" s="3"/>
      <c r="QB395" s="3"/>
      <c r="QC395" s="3"/>
      <c r="QD395" s="3"/>
      <c r="QE395" s="3"/>
      <c r="QF395" s="3"/>
      <c r="QG395" s="3"/>
      <c r="QH395" s="3"/>
      <c r="QI395" s="3"/>
      <c r="QJ395" s="3"/>
      <c r="QK395" s="3"/>
      <c r="QL395" s="3"/>
      <c r="QM395" s="3"/>
      <c r="QN395" s="3"/>
      <c r="QO395" s="3"/>
      <c r="QP395" s="3"/>
      <c r="QQ395" s="3"/>
      <c r="QR395" s="3"/>
      <c r="QS395" s="3"/>
      <c r="QT395" s="3"/>
      <c r="QU395" s="3"/>
      <c r="QV395" s="3"/>
      <c r="QW395" s="3"/>
      <c r="QX395" s="3"/>
      <c r="QY395" s="3"/>
      <c r="QZ395" s="3"/>
      <c r="RA395" s="3"/>
      <c r="RB395" s="3"/>
      <c r="RC395" s="3"/>
      <c r="RD395" s="3"/>
      <c r="RE395" s="3"/>
      <c r="RF395" s="3"/>
      <c r="RG395" s="3"/>
      <c r="RH395" s="3"/>
      <c r="RI395" s="3"/>
      <c r="RJ395" s="3"/>
      <c r="RK395" s="3"/>
      <c r="RL395" s="3"/>
      <c r="RM395" s="3"/>
      <c r="RN395" s="3"/>
      <c r="RO395" s="3"/>
      <c r="RP395" s="3"/>
      <c r="RQ395" s="3"/>
      <c r="RR395" s="3"/>
      <c r="RS395" s="3"/>
      <c r="RT395" s="3"/>
      <c r="RU395" s="3"/>
      <c r="RV395" s="3"/>
      <c r="RW395" s="3"/>
      <c r="RX395" s="3"/>
      <c r="RY395" s="3"/>
      <c r="RZ395" s="3"/>
      <c r="SA395" s="3"/>
      <c r="SB395" s="3"/>
      <c r="SC395" s="3"/>
      <c r="SD395" s="3"/>
      <c r="SE395" s="3"/>
      <c r="SF395" s="3"/>
      <c r="SG395" s="3"/>
      <c r="SH395" s="3"/>
      <c r="SI395" s="3"/>
      <c r="SJ395" s="3"/>
      <c r="SK395" s="3"/>
      <c r="SL395" s="3"/>
      <c r="SM395" s="3"/>
      <c r="SN395" s="3"/>
      <c r="SO395" s="3"/>
      <c r="SP395" s="3"/>
      <c r="SQ395" s="3"/>
      <c r="SR395" s="3"/>
      <c r="SS395" s="3"/>
      <c r="ST395" s="3"/>
      <c r="SU395" s="3"/>
      <c r="SV395" s="3"/>
      <c r="SW395" s="3"/>
      <c r="SX395" s="3"/>
      <c r="SY395" s="3"/>
      <c r="SZ395" s="3"/>
      <c r="TA395" s="3"/>
      <c r="TB395" s="3"/>
      <c r="TC395" s="3"/>
      <c r="TD395" s="3"/>
      <c r="TE395" s="3"/>
      <c r="TF395" s="3"/>
      <c r="TG395" s="3"/>
      <c r="TH395" s="3"/>
      <c r="TI395" s="3"/>
      <c r="TJ395" s="3"/>
      <c r="TK395" s="3"/>
      <c r="TL395" s="3"/>
      <c r="TM395" s="3"/>
      <c r="TN395" s="3"/>
      <c r="TO395" s="3"/>
      <c r="TP395" s="3"/>
      <c r="TQ395" s="3"/>
      <c r="TR395" s="3"/>
      <c r="TS395" s="3"/>
      <c r="TT395" s="3"/>
      <c r="TU395" s="3"/>
      <c r="TV395" s="3"/>
      <c r="TW395" s="3"/>
      <c r="TX395" s="3"/>
      <c r="TY395" s="3"/>
      <c r="TZ395" s="3"/>
      <c r="UA395" s="3"/>
      <c r="UB395" s="3"/>
      <c r="UC395" s="3"/>
      <c r="UD395" s="3"/>
      <c r="UE395" s="3"/>
      <c r="UF395" s="3"/>
      <c r="UG395" s="3"/>
      <c r="UH395" s="3"/>
      <c r="UI395" s="3"/>
      <c r="UJ395" s="3"/>
      <c r="UK395" s="3"/>
      <c r="UL395" s="3"/>
      <c r="UM395" s="3"/>
      <c r="UN395" s="3"/>
      <c r="UO395" s="3"/>
      <c r="UP395" s="3"/>
      <c r="UQ395" s="3"/>
      <c r="UR395" s="3"/>
      <c r="US395" s="3"/>
      <c r="UT395" s="3"/>
      <c r="UU395" s="3"/>
      <c r="UV395" s="3"/>
      <c r="UW395" s="3"/>
      <c r="UX395" s="3"/>
      <c r="UY395" s="3"/>
      <c r="UZ395" s="3"/>
      <c r="VA395" s="3"/>
      <c r="VB395" s="3"/>
      <c r="VC395" s="3"/>
      <c r="VD395" s="3"/>
      <c r="VE395" s="3"/>
      <c r="VF395" s="3"/>
      <c r="VG395" s="3"/>
      <c r="VH395" s="3"/>
      <c r="VI395" s="3"/>
      <c r="VJ395" s="3"/>
      <c r="VK395" s="3"/>
      <c r="VL395" s="3"/>
      <c r="VM395" s="3"/>
      <c r="VN395" s="3"/>
      <c r="VO395" s="3"/>
      <c r="VP395" s="3"/>
      <c r="VQ395" s="3"/>
      <c r="VR395" s="3"/>
      <c r="VS395" s="3"/>
      <c r="VT395" s="3"/>
      <c r="VU395" s="3"/>
      <c r="VV395" s="3"/>
      <c r="VW395" s="3"/>
      <c r="VX395" s="3"/>
      <c r="VY395" s="3"/>
      <c r="VZ395" s="3"/>
      <c r="WA395" s="3"/>
      <c r="WB395" s="3"/>
      <c r="WC395" s="3"/>
    </row>
    <row r="396" spans="1:601" x14ac:dyDescent="0.35">
      <c r="A396" s="23"/>
      <c r="B396" s="25"/>
      <c r="C396" s="33"/>
      <c r="D396" s="25"/>
      <c r="E396" s="24"/>
      <c r="F396" s="59"/>
      <c r="G396" s="59"/>
      <c r="H396" s="59"/>
      <c r="I396" s="29">
        <f>SUM(I392:I395)</f>
        <v>-102368.91200000001</v>
      </c>
      <c r="J396" s="59"/>
      <c r="K396" s="59"/>
      <c r="L396" s="59"/>
      <c r="M396" s="59"/>
      <c r="N396" s="25"/>
      <c r="O396" s="25"/>
      <c r="P396" s="123"/>
      <c r="Q396" s="123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NF396" s="3"/>
      <c r="NG396" s="3"/>
      <c r="NH396" s="3"/>
      <c r="NI396" s="3"/>
      <c r="NJ396" s="3"/>
      <c r="NK396" s="3"/>
      <c r="NL396" s="3"/>
      <c r="NM396" s="3"/>
      <c r="NN396" s="3"/>
      <c r="NO396" s="3"/>
      <c r="NP396" s="3"/>
      <c r="NQ396" s="3"/>
      <c r="NR396" s="3"/>
      <c r="NS396" s="3"/>
      <c r="NT396" s="3"/>
      <c r="NU396" s="3"/>
      <c r="NV396" s="3"/>
      <c r="NW396" s="3"/>
      <c r="NX396" s="3"/>
      <c r="NY396" s="3"/>
      <c r="NZ396" s="3"/>
      <c r="OA396" s="3"/>
      <c r="OB396" s="3"/>
      <c r="OC396" s="3"/>
      <c r="OD396" s="3"/>
      <c r="OE396" s="3"/>
      <c r="OF396" s="3"/>
      <c r="OG396" s="3"/>
      <c r="OH396" s="3"/>
      <c r="OI396" s="3"/>
      <c r="OJ396" s="3"/>
      <c r="OK396" s="3"/>
      <c r="OL396" s="3"/>
      <c r="OM396" s="3"/>
      <c r="ON396" s="3"/>
      <c r="OO396" s="3"/>
      <c r="OP396" s="3"/>
      <c r="OQ396" s="3"/>
      <c r="OR396" s="3"/>
      <c r="OS396" s="3"/>
      <c r="OT396" s="3"/>
      <c r="OU396" s="3"/>
      <c r="OV396" s="3"/>
      <c r="OW396" s="3"/>
      <c r="OX396" s="3"/>
      <c r="OY396" s="3"/>
      <c r="OZ396" s="3"/>
      <c r="PA396" s="3"/>
      <c r="PB396" s="3"/>
      <c r="PC396" s="3"/>
      <c r="PD396" s="3"/>
      <c r="PE396" s="3"/>
      <c r="PF396" s="3"/>
      <c r="PG396" s="3"/>
      <c r="PH396" s="3"/>
      <c r="PI396" s="3"/>
      <c r="PJ396" s="3"/>
      <c r="PK396" s="3"/>
      <c r="PL396" s="3"/>
      <c r="PM396" s="3"/>
      <c r="PN396" s="3"/>
      <c r="PO396" s="3"/>
      <c r="PP396" s="3"/>
      <c r="PQ396" s="3"/>
      <c r="PR396" s="3"/>
      <c r="PS396" s="3"/>
      <c r="PT396" s="3"/>
      <c r="PU396" s="3"/>
      <c r="PV396" s="3"/>
      <c r="PW396" s="3"/>
      <c r="PX396" s="3"/>
      <c r="PY396" s="3"/>
      <c r="PZ396" s="3"/>
      <c r="QA396" s="3"/>
      <c r="QB396" s="3"/>
      <c r="QC396" s="3"/>
      <c r="QD396" s="3"/>
      <c r="QE396" s="3"/>
      <c r="QF396" s="3"/>
      <c r="QG396" s="3"/>
      <c r="QH396" s="3"/>
      <c r="QI396" s="3"/>
      <c r="QJ396" s="3"/>
      <c r="QK396" s="3"/>
      <c r="QL396" s="3"/>
      <c r="QM396" s="3"/>
      <c r="QN396" s="3"/>
      <c r="QO396" s="3"/>
      <c r="QP396" s="3"/>
      <c r="QQ396" s="3"/>
      <c r="QR396" s="3"/>
      <c r="QS396" s="3"/>
      <c r="QT396" s="3"/>
      <c r="QU396" s="3"/>
      <c r="QV396" s="3"/>
      <c r="QW396" s="3"/>
      <c r="QX396" s="3"/>
      <c r="QY396" s="3"/>
      <c r="QZ396" s="3"/>
      <c r="RA396" s="3"/>
      <c r="RB396" s="3"/>
      <c r="RC396" s="3"/>
      <c r="RD396" s="3"/>
      <c r="RE396" s="3"/>
      <c r="RF396" s="3"/>
      <c r="RG396" s="3"/>
      <c r="RH396" s="3"/>
      <c r="RI396" s="3"/>
      <c r="RJ396" s="3"/>
      <c r="RK396" s="3"/>
      <c r="RL396" s="3"/>
      <c r="RM396" s="3"/>
      <c r="RN396" s="3"/>
      <c r="RO396" s="3"/>
      <c r="RP396" s="3"/>
      <c r="RQ396" s="3"/>
      <c r="RR396" s="3"/>
      <c r="RS396" s="3"/>
      <c r="RT396" s="3"/>
      <c r="RU396" s="3"/>
      <c r="RV396" s="3"/>
      <c r="RW396" s="3"/>
      <c r="RX396" s="3"/>
      <c r="RY396" s="3"/>
      <c r="RZ396" s="3"/>
      <c r="SA396" s="3"/>
      <c r="SB396" s="3"/>
      <c r="SC396" s="3"/>
      <c r="SD396" s="3"/>
      <c r="SE396" s="3"/>
      <c r="SF396" s="3"/>
      <c r="SG396" s="3"/>
      <c r="SH396" s="3"/>
      <c r="SI396" s="3"/>
      <c r="SJ396" s="3"/>
      <c r="SK396" s="3"/>
      <c r="SL396" s="3"/>
      <c r="SM396" s="3"/>
      <c r="SN396" s="3"/>
      <c r="SO396" s="3"/>
      <c r="SP396" s="3"/>
      <c r="SQ396" s="3"/>
      <c r="SR396" s="3"/>
      <c r="SS396" s="3"/>
      <c r="ST396" s="3"/>
      <c r="SU396" s="3"/>
      <c r="SV396" s="3"/>
      <c r="SW396" s="3"/>
      <c r="SX396" s="3"/>
      <c r="SY396" s="3"/>
      <c r="SZ396" s="3"/>
      <c r="TA396" s="3"/>
      <c r="TB396" s="3"/>
      <c r="TC396" s="3"/>
      <c r="TD396" s="3"/>
      <c r="TE396" s="3"/>
      <c r="TF396" s="3"/>
      <c r="TG396" s="3"/>
      <c r="TH396" s="3"/>
      <c r="TI396" s="3"/>
      <c r="TJ396" s="3"/>
      <c r="TK396" s="3"/>
      <c r="TL396" s="3"/>
      <c r="TM396" s="3"/>
      <c r="TN396" s="3"/>
      <c r="TO396" s="3"/>
      <c r="TP396" s="3"/>
      <c r="TQ396" s="3"/>
      <c r="TR396" s="3"/>
      <c r="TS396" s="3"/>
      <c r="TT396" s="3"/>
      <c r="TU396" s="3"/>
      <c r="TV396" s="3"/>
      <c r="TW396" s="3"/>
      <c r="TX396" s="3"/>
      <c r="TY396" s="3"/>
      <c r="TZ396" s="3"/>
      <c r="UA396" s="3"/>
      <c r="UB396" s="3"/>
      <c r="UC396" s="3"/>
      <c r="UD396" s="3"/>
      <c r="UE396" s="3"/>
      <c r="UF396" s="3"/>
      <c r="UG396" s="3"/>
      <c r="UH396" s="3"/>
      <c r="UI396" s="3"/>
      <c r="UJ396" s="3"/>
      <c r="UK396" s="3"/>
      <c r="UL396" s="3"/>
      <c r="UM396" s="3"/>
      <c r="UN396" s="3"/>
      <c r="UO396" s="3"/>
      <c r="UP396" s="3"/>
      <c r="UQ396" s="3"/>
      <c r="UR396" s="3"/>
      <c r="US396" s="3"/>
      <c r="UT396" s="3"/>
      <c r="UU396" s="3"/>
      <c r="UV396" s="3"/>
      <c r="UW396" s="3"/>
      <c r="UX396" s="3"/>
      <c r="UY396" s="3"/>
      <c r="UZ396" s="3"/>
      <c r="VA396" s="3"/>
      <c r="VB396" s="3"/>
      <c r="VC396" s="3"/>
      <c r="VD396" s="3"/>
      <c r="VE396" s="3"/>
      <c r="VF396" s="3"/>
      <c r="VG396" s="3"/>
      <c r="VH396" s="3"/>
      <c r="VI396" s="3"/>
      <c r="VJ396" s="3"/>
      <c r="VK396" s="3"/>
      <c r="VL396" s="3"/>
      <c r="VM396" s="3"/>
      <c r="VN396" s="3"/>
      <c r="VO396" s="3"/>
      <c r="VP396" s="3"/>
      <c r="VQ396" s="3"/>
      <c r="VR396" s="3"/>
      <c r="VS396" s="3"/>
      <c r="VT396" s="3"/>
      <c r="VU396" s="3"/>
      <c r="VV396" s="3"/>
      <c r="VW396" s="3"/>
      <c r="VX396" s="3"/>
      <c r="VY396" s="3"/>
      <c r="VZ396" s="3"/>
      <c r="WA396" s="3"/>
      <c r="WB396" s="3"/>
      <c r="WC396" s="3"/>
    </row>
    <row r="397" spans="1:601" x14ac:dyDescent="0.35">
      <c r="A397" s="106" t="s">
        <v>513</v>
      </c>
      <c r="B397" s="22"/>
      <c r="C397" s="62"/>
      <c r="D397" s="22"/>
      <c r="E397" s="41" t="s">
        <v>115</v>
      </c>
      <c r="F397" s="42"/>
      <c r="G397" s="41"/>
      <c r="H397" s="58"/>
      <c r="I397" s="41" t="s">
        <v>136</v>
      </c>
      <c r="J397" s="41"/>
      <c r="K397" s="41"/>
      <c r="L397" s="37"/>
      <c r="M397" s="37" t="s">
        <v>13</v>
      </c>
      <c r="N397" s="23"/>
      <c r="O397" s="25"/>
      <c r="P397" s="123"/>
      <c r="Q397" s="123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3"/>
      <c r="NJ397" s="3"/>
      <c r="NK397" s="3"/>
      <c r="NL397" s="3"/>
      <c r="NM397" s="3"/>
      <c r="NN397" s="3"/>
      <c r="NO397" s="3"/>
      <c r="NP397" s="3"/>
      <c r="NQ397" s="3"/>
      <c r="NR397" s="3"/>
      <c r="NS397" s="3"/>
      <c r="NT397" s="3"/>
      <c r="NU397" s="3"/>
      <c r="NV397" s="3"/>
      <c r="NW397" s="3"/>
      <c r="NX397" s="3"/>
      <c r="NY397" s="3"/>
      <c r="NZ397" s="3"/>
      <c r="OA397" s="3"/>
      <c r="OB397" s="3"/>
      <c r="OC397" s="3"/>
      <c r="OD397" s="3"/>
      <c r="OE397" s="3"/>
      <c r="OF397" s="3"/>
      <c r="OG397" s="3"/>
      <c r="OH397" s="3"/>
      <c r="OI397" s="3"/>
      <c r="OJ397" s="3"/>
      <c r="OK397" s="3"/>
      <c r="OL397" s="3"/>
      <c r="OM397" s="3"/>
      <c r="ON397" s="3"/>
      <c r="OO397" s="3"/>
      <c r="OP397" s="3"/>
      <c r="OQ397" s="3"/>
      <c r="OR397" s="3"/>
      <c r="OS397" s="3"/>
      <c r="OT397" s="3"/>
      <c r="OU397" s="3"/>
      <c r="OV397" s="3"/>
      <c r="OW397" s="3"/>
      <c r="OX397" s="3"/>
      <c r="OY397" s="3"/>
      <c r="OZ397" s="3"/>
      <c r="PA397" s="3"/>
      <c r="PB397" s="3"/>
      <c r="PC397" s="3"/>
      <c r="PD397" s="3"/>
      <c r="PE397" s="3"/>
      <c r="PF397" s="3"/>
      <c r="PG397" s="3"/>
      <c r="PH397" s="3"/>
      <c r="PI397" s="3"/>
      <c r="PJ397" s="3"/>
      <c r="PK397" s="3"/>
      <c r="PL397" s="3"/>
      <c r="PM397" s="3"/>
      <c r="PN397" s="3"/>
      <c r="PO397" s="3"/>
      <c r="PP397" s="3"/>
      <c r="PQ397" s="3"/>
      <c r="PR397" s="3"/>
      <c r="PS397" s="3"/>
      <c r="PT397" s="3"/>
      <c r="PU397" s="3"/>
      <c r="PV397" s="3"/>
      <c r="PW397" s="3"/>
      <c r="PX397" s="3"/>
      <c r="PY397" s="3"/>
      <c r="PZ397" s="3"/>
      <c r="QA397" s="3"/>
      <c r="QB397" s="3"/>
      <c r="QC397" s="3"/>
      <c r="QD397" s="3"/>
      <c r="QE397" s="3"/>
      <c r="QF397" s="3"/>
      <c r="QG397" s="3"/>
      <c r="QH397" s="3"/>
      <c r="QI397" s="3"/>
      <c r="QJ397" s="3"/>
      <c r="QK397" s="3"/>
      <c r="QL397" s="3"/>
      <c r="QM397" s="3"/>
      <c r="QN397" s="3"/>
      <c r="QO397" s="3"/>
      <c r="QP397" s="3"/>
      <c r="QQ397" s="3"/>
      <c r="QR397" s="3"/>
      <c r="QS397" s="3"/>
      <c r="QT397" s="3"/>
      <c r="QU397" s="3"/>
      <c r="QV397" s="3"/>
      <c r="QW397" s="3"/>
      <c r="QX397" s="3"/>
      <c r="QY397" s="3"/>
      <c r="QZ397" s="3"/>
      <c r="RA397" s="3"/>
      <c r="RB397" s="3"/>
      <c r="RC397" s="3"/>
      <c r="RD397" s="3"/>
      <c r="RE397" s="3"/>
      <c r="RF397" s="3"/>
      <c r="RG397" s="3"/>
      <c r="RH397" s="3"/>
      <c r="RI397" s="3"/>
      <c r="RJ397" s="3"/>
      <c r="RK397" s="3"/>
      <c r="RL397" s="3"/>
      <c r="RM397" s="3"/>
      <c r="RN397" s="3"/>
      <c r="RO397" s="3"/>
      <c r="RP397" s="3"/>
      <c r="RQ397" s="3"/>
      <c r="RR397" s="3"/>
      <c r="RS397" s="3"/>
      <c r="RT397" s="3"/>
      <c r="RU397" s="3"/>
      <c r="RV397" s="3"/>
      <c r="RW397" s="3"/>
      <c r="RX397" s="3"/>
      <c r="RY397" s="3"/>
      <c r="RZ397" s="3"/>
      <c r="SA397" s="3"/>
      <c r="SB397" s="3"/>
      <c r="SC397" s="3"/>
      <c r="SD397" s="3"/>
      <c r="SE397" s="3"/>
      <c r="SF397" s="3"/>
      <c r="SG397" s="3"/>
      <c r="SH397" s="3"/>
      <c r="SI397" s="3"/>
      <c r="SJ397" s="3"/>
      <c r="SK397" s="3"/>
      <c r="SL397" s="3"/>
      <c r="SM397" s="3"/>
      <c r="SN397" s="3"/>
      <c r="SO397" s="3"/>
      <c r="SP397" s="3"/>
      <c r="SQ397" s="3"/>
      <c r="SR397" s="3"/>
      <c r="SS397" s="3"/>
      <c r="ST397" s="3"/>
      <c r="SU397" s="3"/>
      <c r="SV397" s="3"/>
      <c r="SW397" s="3"/>
      <c r="SX397" s="3"/>
      <c r="SY397" s="3"/>
      <c r="SZ397" s="3"/>
      <c r="TA397" s="3"/>
      <c r="TB397" s="3"/>
      <c r="TC397" s="3"/>
      <c r="TD397" s="3"/>
      <c r="TE397" s="3"/>
      <c r="TF397" s="3"/>
      <c r="TG397" s="3"/>
      <c r="TH397" s="3"/>
      <c r="TI397" s="3"/>
      <c r="TJ397" s="3"/>
      <c r="TK397" s="3"/>
      <c r="TL397" s="3"/>
      <c r="TM397" s="3"/>
      <c r="TN397" s="3"/>
      <c r="TO397" s="3"/>
      <c r="TP397" s="3"/>
      <c r="TQ397" s="3"/>
      <c r="TR397" s="3"/>
      <c r="TS397" s="3"/>
      <c r="TT397" s="3"/>
      <c r="TU397" s="3"/>
      <c r="TV397" s="3"/>
      <c r="TW397" s="3"/>
      <c r="TX397" s="3"/>
      <c r="TY397" s="3"/>
      <c r="TZ397" s="3"/>
      <c r="UA397" s="3"/>
      <c r="UB397" s="3"/>
      <c r="UC397" s="3"/>
      <c r="UD397" s="3"/>
      <c r="UE397" s="3"/>
      <c r="UF397" s="3"/>
      <c r="UG397" s="3"/>
      <c r="UH397" s="3"/>
      <c r="UI397" s="3"/>
      <c r="UJ397" s="3"/>
      <c r="UK397" s="3"/>
      <c r="UL397" s="3"/>
      <c r="UM397" s="3"/>
      <c r="UN397" s="3"/>
      <c r="UO397" s="3"/>
      <c r="UP397" s="3"/>
      <c r="UQ397" s="3"/>
      <c r="UR397" s="3"/>
      <c r="US397" s="3"/>
      <c r="UT397" s="3"/>
      <c r="UU397" s="3"/>
      <c r="UV397" s="3"/>
      <c r="UW397" s="3"/>
      <c r="UX397" s="3"/>
      <c r="UY397" s="3"/>
      <c r="UZ397" s="3"/>
      <c r="VA397" s="3"/>
      <c r="VB397" s="3"/>
      <c r="VC397" s="3"/>
      <c r="VD397" s="3"/>
      <c r="VE397" s="3"/>
      <c r="VF397" s="3"/>
      <c r="VG397" s="3"/>
      <c r="VH397" s="3"/>
      <c r="VI397" s="3"/>
      <c r="VJ397" s="3"/>
      <c r="VK397" s="3"/>
      <c r="VL397" s="3"/>
      <c r="VM397" s="3"/>
      <c r="VN397" s="3"/>
      <c r="VO397" s="3"/>
      <c r="VP397" s="3"/>
      <c r="VQ397" s="3"/>
      <c r="VR397" s="3"/>
      <c r="VS397" s="3"/>
      <c r="VT397" s="3"/>
      <c r="VU397" s="3"/>
      <c r="VV397" s="3"/>
      <c r="VW397" s="3"/>
      <c r="VX397" s="3"/>
      <c r="VY397" s="3"/>
      <c r="VZ397" s="3"/>
      <c r="WA397" s="3"/>
      <c r="WB397" s="3"/>
      <c r="WC397" s="3"/>
    </row>
    <row r="398" spans="1:601" x14ac:dyDescent="0.35">
      <c r="A398" s="23"/>
      <c r="B398" s="22"/>
      <c r="C398" s="156" t="s">
        <v>93</v>
      </c>
      <c r="D398" s="25"/>
      <c r="E398" s="43" t="s">
        <v>116</v>
      </c>
      <c r="F398" s="44" t="s">
        <v>159</v>
      </c>
      <c r="G398" s="45" t="s">
        <v>78</v>
      </c>
      <c r="H398" s="55"/>
      <c r="I398" s="64" t="s">
        <v>137</v>
      </c>
      <c r="J398" s="64"/>
      <c r="K398" s="45" t="s">
        <v>73</v>
      </c>
      <c r="L398" s="45" t="s">
        <v>77</v>
      </c>
      <c r="M398" s="45" t="s">
        <v>138</v>
      </c>
      <c r="N398" s="90"/>
      <c r="O398" s="25"/>
      <c r="P398" s="36"/>
      <c r="Q398" s="36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NF398" s="3"/>
      <c r="NG398" s="3"/>
      <c r="NH398" s="3"/>
      <c r="NI398" s="3"/>
      <c r="NJ398" s="3"/>
      <c r="NK398" s="3"/>
      <c r="NL398" s="3"/>
      <c r="NM398" s="3"/>
      <c r="NN398" s="3"/>
      <c r="NO398" s="3"/>
      <c r="NP398" s="3"/>
      <c r="NQ398" s="3"/>
      <c r="NR398" s="3"/>
      <c r="NS398" s="3"/>
      <c r="NT398" s="3"/>
      <c r="NU398" s="3"/>
      <c r="NV398" s="3"/>
      <c r="NW398" s="3"/>
      <c r="NX398" s="3"/>
      <c r="NY398" s="3"/>
      <c r="NZ398" s="3"/>
      <c r="OA398" s="3"/>
      <c r="OB398" s="3"/>
      <c r="OC398" s="3"/>
      <c r="OD398" s="3"/>
      <c r="OE398" s="3"/>
      <c r="OF398" s="3"/>
      <c r="OG398" s="3"/>
      <c r="OH398" s="3"/>
      <c r="OI398" s="3"/>
      <c r="OJ398" s="3"/>
      <c r="OK398" s="3"/>
      <c r="OL398" s="3"/>
      <c r="OM398" s="3"/>
      <c r="ON398" s="3"/>
      <c r="OO398" s="3"/>
      <c r="OP398" s="3"/>
      <c r="OQ398" s="3"/>
      <c r="OR398" s="3"/>
      <c r="OS398" s="3"/>
      <c r="OT398" s="3"/>
      <c r="OU398" s="3"/>
      <c r="OV398" s="3"/>
      <c r="OW398" s="3"/>
      <c r="OX398" s="3"/>
      <c r="OY398" s="3"/>
      <c r="OZ398" s="3"/>
      <c r="PA398" s="3"/>
      <c r="PB398" s="3"/>
      <c r="PC398" s="3"/>
      <c r="PD398" s="3"/>
      <c r="PE398" s="3"/>
      <c r="PF398" s="3"/>
      <c r="PG398" s="3"/>
      <c r="PH398" s="3"/>
      <c r="PI398" s="3"/>
      <c r="PJ398" s="3"/>
      <c r="PK398" s="3"/>
      <c r="PL398" s="3"/>
      <c r="PM398" s="3"/>
      <c r="PN398" s="3"/>
      <c r="PO398" s="3"/>
      <c r="PP398" s="3"/>
      <c r="PQ398" s="3"/>
      <c r="PR398" s="3"/>
      <c r="PS398" s="3"/>
      <c r="PT398" s="3"/>
      <c r="PU398" s="3"/>
      <c r="PV398" s="3"/>
      <c r="PW398" s="3"/>
      <c r="PX398" s="3"/>
      <c r="PY398" s="3"/>
      <c r="PZ398" s="3"/>
      <c r="QA398" s="3"/>
      <c r="QB398" s="3"/>
      <c r="QC398" s="3"/>
      <c r="QD398" s="3"/>
      <c r="QE398" s="3"/>
      <c r="QF398" s="3"/>
      <c r="QG398" s="3"/>
      <c r="QH398" s="3"/>
      <c r="QI398" s="3"/>
      <c r="QJ398" s="3"/>
      <c r="QK398" s="3"/>
      <c r="QL398" s="3"/>
      <c r="QM398" s="3"/>
      <c r="QN398" s="3"/>
      <c r="QO398" s="3"/>
      <c r="QP398" s="3"/>
      <c r="QQ398" s="3"/>
      <c r="QR398" s="3"/>
      <c r="QS398" s="3"/>
      <c r="QT398" s="3"/>
      <c r="QU398" s="3"/>
      <c r="QV398" s="3"/>
      <c r="QW398" s="3"/>
      <c r="QX398" s="3"/>
      <c r="QY398" s="3"/>
      <c r="QZ398" s="3"/>
      <c r="RA398" s="3"/>
      <c r="RB398" s="3"/>
      <c r="RC398" s="3"/>
      <c r="RD398" s="3"/>
      <c r="RE398" s="3"/>
      <c r="RF398" s="3"/>
      <c r="RG398" s="3"/>
      <c r="RH398" s="3"/>
      <c r="RI398" s="3"/>
      <c r="RJ398" s="3"/>
      <c r="RK398" s="3"/>
      <c r="RL398" s="3"/>
      <c r="RM398" s="3"/>
      <c r="RN398" s="3"/>
      <c r="RO398" s="3"/>
      <c r="RP398" s="3"/>
      <c r="RQ398" s="3"/>
      <c r="RR398" s="3"/>
      <c r="RS398" s="3"/>
      <c r="RT398" s="3"/>
      <c r="RU398" s="3"/>
      <c r="RV398" s="3"/>
      <c r="RW398" s="3"/>
      <c r="RX398" s="3"/>
      <c r="RY398" s="3"/>
      <c r="RZ398" s="3"/>
      <c r="SA398" s="3"/>
      <c r="SB398" s="3"/>
      <c r="SC398" s="3"/>
      <c r="SD398" s="3"/>
      <c r="SE398" s="3"/>
      <c r="SF398" s="3"/>
      <c r="SG398" s="3"/>
      <c r="SH398" s="3"/>
      <c r="SI398" s="3"/>
      <c r="SJ398" s="3"/>
      <c r="SK398" s="3"/>
      <c r="SL398" s="3"/>
      <c r="SM398" s="3"/>
      <c r="SN398" s="3"/>
      <c r="SO398" s="3"/>
      <c r="SP398" s="3"/>
      <c r="SQ398" s="3"/>
      <c r="SR398" s="3"/>
      <c r="SS398" s="3"/>
      <c r="ST398" s="3"/>
      <c r="SU398" s="3"/>
      <c r="SV398" s="3"/>
      <c r="SW398" s="3"/>
      <c r="SX398" s="3"/>
      <c r="SY398" s="3"/>
      <c r="SZ398" s="3"/>
      <c r="TA398" s="3"/>
      <c r="TB398" s="3"/>
      <c r="TC398" s="3"/>
      <c r="TD398" s="3"/>
      <c r="TE398" s="3"/>
      <c r="TF398" s="3"/>
      <c r="TG398" s="3"/>
      <c r="TH398" s="3"/>
      <c r="TI398" s="3"/>
      <c r="TJ398" s="3"/>
      <c r="TK398" s="3"/>
      <c r="TL398" s="3"/>
      <c r="TM398" s="3"/>
      <c r="TN398" s="3"/>
      <c r="TO398" s="3"/>
      <c r="TP398" s="3"/>
      <c r="TQ398" s="3"/>
      <c r="TR398" s="3"/>
      <c r="TS398" s="3"/>
      <c r="TT398" s="3"/>
      <c r="TU398" s="3"/>
      <c r="TV398" s="3"/>
      <c r="TW398" s="3"/>
      <c r="TX398" s="3"/>
      <c r="TY398" s="3"/>
      <c r="TZ398" s="3"/>
      <c r="UA398" s="3"/>
      <c r="UB398" s="3"/>
      <c r="UC398" s="3"/>
      <c r="UD398" s="3"/>
      <c r="UE398" s="3"/>
      <c r="UF398" s="3"/>
      <c r="UG398" s="3"/>
      <c r="UH398" s="3"/>
      <c r="UI398" s="3"/>
      <c r="UJ398" s="3"/>
      <c r="UK398" s="3"/>
      <c r="UL398" s="3"/>
      <c r="UM398" s="3"/>
      <c r="UN398" s="3"/>
      <c r="UO398" s="3"/>
      <c r="UP398" s="3"/>
      <c r="UQ398" s="3"/>
      <c r="UR398" s="3"/>
      <c r="US398" s="3"/>
      <c r="UT398" s="3"/>
      <c r="UU398" s="3"/>
      <c r="UV398" s="3"/>
      <c r="UW398" s="3"/>
      <c r="UX398" s="3"/>
      <c r="UY398" s="3"/>
      <c r="UZ398" s="3"/>
      <c r="VA398" s="3"/>
      <c r="VB398" s="3"/>
      <c r="VC398" s="3"/>
      <c r="VD398" s="3"/>
      <c r="VE398" s="3"/>
      <c r="VF398" s="3"/>
      <c r="VG398" s="3"/>
      <c r="VH398" s="3"/>
      <c r="VI398" s="3"/>
      <c r="VJ398" s="3"/>
      <c r="VK398" s="3"/>
      <c r="VL398" s="3"/>
      <c r="VM398" s="3"/>
      <c r="VN398" s="3"/>
      <c r="VO398" s="3"/>
      <c r="VP398" s="3"/>
      <c r="VQ398" s="3"/>
      <c r="VR398" s="3"/>
      <c r="VS398" s="3"/>
      <c r="VT398" s="3"/>
      <c r="VU398" s="3"/>
      <c r="VV398" s="3"/>
      <c r="VW398" s="3"/>
      <c r="VX398" s="3"/>
      <c r="VY398" s="3"/>
      <c r="VZ398" s="3"/>
      <c r="WA398" s="3"/>
      <c r="WB398" s="3"/>
      <c r="WC398" s="3"/>
    </row>
    <row r="399" spans="1:601" x14ac:dyDescent="0.35">
      <c r="A399" s="22"/>
      <c r="B399" s="22"/>
      <c r="C399" s="33"/>
      <c r="D399" s="25"/>
      <c r="E399" s="24"/>
      <c r="F399" s="25"/>
      <c r="G399" s="48"/>
      <c r="H399" s="61"/>
      <c r="I399" s="48"/>
      <c r="J399" s="48"/>
      <c r="K399" s="25"/>
      <c r="L399" s="25"/>
      <c r="M399" s="25"/>
      <c r="N399" s="25"/>
      <c r="O399" s="22"/>
      <c r="P399" s="36"/>
      <c r="Q399" s="36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NF399" s="3"/>
      <c r="NG399" s="3"/>
      <c r="NH399" s="3"/>
      <c r="NI399" s="3"/>
      <c r="NJ399" s="3"/>
      <c r="NK399" s="3"/>
      <c r="NL399" s="3"/>
      <c r="NM399" s="3"/>
      <c r="NN399" s="3"/>
      <c r="NO399" s="3"/>
      <c r="NP399" s="3"/>
      <c r="NQ399" s="3"/>
      <c r="NR399" s="3"/>
      <c r="NS399" s="3"/>
      <c r="NT399" s="3"/>
      <c r="NU399" s="3"/>
      <c r="NV399" s="3"/>
      <c r="NW399" s="3"/>
      <c r="NX399" s="3"/>
      <c r="NY399" s="3"/>
      <c r="NZ399" s="3"/>
      <c r="OA399" s="3"/>
      <c r="OB399" s="3"/>
      <c r="OC399" s="3"/>
      <c r="OD399" s="3"/>
      <c r="OE399" s="3"/>
      <c r="OF399" s="3"/>
      <c r="OG399" s="3"/>
      <c r="OH399" s="3"/>
      <c r="OI399" s="3"/>
      <c r="OJ399" s="3"/>
      <c r="OK399" s="3"/>
      <c r="OL399" s="3"/>
      <c r="OM399" s="3"/>
      <c r="ON399" s="3"/>
      <c r="OO399" s="3"/>
      <c r="OP399" s="3"/>
      <c r="OQ399" s="3"/>
      <c r="OR399" s="3"/>
      <c r="OS399" s="3"/>
      <c r="OT399" s="3"/>
      <c r="OU399" s="3"/>
      <c r="OV399" s="3"/>
      <c r="OW399" s="3"/>
      <c r="OX399" s="3"/>
      <c r="OY399" s="3"/>
      <c r="OZ399" s="3"/>
      <c r="PA399" s="3"/>
      <c r="PB399" s="3"/>
      <c r="PC399" s="3"/>
      <c r="PD399" s="3"/>
      <c r="PE399" s="3"/>
      <c r="PF399" s="3"/>
      <c r="PG399" s="3"/>
      <c r="PH399" s="3"/>
      <c r="PI399" s="3"/>
      <c r="PJ399" s="3"/>
      <c r="PK399" s="3"/>
      <c r="PL399" s="3"/>
      <c r="PM399" s="3"/>
      <c r="PN399" s="3"/>
      <c r="PO399" s="3"/>
      <c r="PP399" s="3"/>
      <c r="PQ399" s="3"/>
      <c r="PR399" s="3"/>
      <c r="PS399" s="3"/>
      <c r="PT399" s="3"/>
      <c r="PU399" s="3"/>
      <c r="PV399" s="3"/>
      <c r="PW399" s="3"/>
      <c r="PX399" s="3"/>
      <c r="PY399" s="3"/>
      <c r="PZ399" s="3"/>
      <c r="QA399" s="3"/>
      <c r="QB399" s="3"/>
      <c r="QC399" s="3"/>
      <c r="QD399" s="3"/>
      <c r="QE399" s="3"/>
      <c r="QF399" s="3"/>
      <c r="QG399" s="3"/>
      <c r="QH399" s="3"/>
      <c r="QI399" s="3"/>
      <c r="QJ399" s="3"/>
      <c r="QK399" s="3"/>
      <c r="QL399" s="3"/>
      <c r="QM399" s="3"/>
      <c r="QN399" s="3"/>
      <c r="QO399" s="3"/>
      <c r="QP399" s="3"/>
      <c r="QQ399" s="3"/>
      <c r="QR399" s="3"/>
      <c r="QS399" s="3"/>
      <c r="QT399" s="3"/>
      <c r="QU399" s="3"/>
      <c r="QV399" s="3"/>
      <c r="QW399" s="3"/>
      <c r="QX399" s="3"/>
      <c r="QY399" s="3"/>
      <c r="QZ399" s="3"/>
      <c r="RA399" s="3"/>
      <c r="RB399" s="3"/>
      <c r="RC399" s="3"/>
      <c r="RD399" s="3"/>
      <c r="RE399" s="3"/>
      <c r="RF399" s="3"/>
      <c r="RG399" s="3"/>
      <c r="RH399" s="3"/>
      <c r="RI399" s="3"/>
      <c r="RJ399" s="3"/>
      <c r="RK399" s="3"/>
      <c r="RL399" s="3"/>
      <c r="RM399" s="3"/>
      <c r="RN399" s="3"/>
      <c r="RO399" s="3"/>
      <c r="RP399" s="3"/>
      <c r="RQ399" s="3"/>
      <c r="RR399" s="3"/>
      <c r="RS399" s="3"/>
      <c r="RT399" s="3"/>
      <c r="RU399" s="3"/>
      <c r="RV399" s="3"/>
      <c r="RW399" s="3"/>
      <c r="RX399" s="3"/>
      <c r="RY399" s="3"/>
      <c r="RZ399" s="3"/>
      <c r="SA399" s="3"/>
      <c r="SB399" s="3"/>
      <c r="SC399" s="3"/>
      <c r="SD399" s="3"/>
      <c r="SE399" s="3"/>
      <c r="SF399" s="3"/>
      <c r="SG399" s="3"/>
      <c r="SH399" s="3"/>
      <c r="SI399" s="3"/>
      <c r="SJ399" s="3"/>
      <c r="SK399" s="3"/>
      <c r="SL399" s="3"/>
      <c r="SM399" s="3"/>
      <c r="SN399" s="3"/>
      <c r="SO399" s="3"/>
      <c r="SP399" s="3"/>
      <c r="SQ399" s="3"/>
      <c r="SR399" s="3"/>
      <c r="SS399" s="3"/>
      <c r="ST399" s="3"/>
      <c r="SU399" s="3"/>
      <c r="SV399" s="3"/>
      <c r="SW399" s="3"/>
      <c r="SX399" s="3"/>
      <c r="SY399" s="3"/>
      <c r="SZ399" s="3"/>
      <c r="TA399" s="3"/>
      <c r="TB399" s="3"/>
      <c r="TC399" s="3"/>
      <c r="TD399" s="3"/>
      <c r="TE399" s="3"/>
      <c r="TF399" s="3"/>
      <c r="TG399" s="3"/>
      <c r="TH399" s="3"/>
      <c r="TI399" s="3"/>
      <c r="TJ399" s="3"/>
      <c r="TK399" s="3"/>
      <c r="TL399" s="3"/>
      <c r="TM399" s="3"/>
      <c r="TN399" s="3"/>
      <c r="TO399" s="3"/>
      <c r="TP399" s="3"/>
      <c r="TQ399" s="3"/>
      <c r="TR399" s="3"/>
      <c r="TS399" s="3"/>
      <c r="TT399" s="3"/>
      <c r="TU399" s="3"/>
      <c r="TV399" s="3"/>
      <c r="TW399" s="3"/>
      <c r="TX399" s="3"/>
      <c r="TY399" s="3"/>
      <c r="TZ399" s="3"/>
      <c r="UA399" s="3"/>
      <c r="UB399" s="3"/>
      <c r="UC399" s="3"/>
      <c r="UD399" s="3"/>
      <c r="UE399" s="3"/>
      <c r="UF399" s="3"/>
      <c r="UG399" s="3"/>
      <c r="UH399" s="3"/>
      <c r="UI399" s="3"/>
      <c r="UJ399" s="3"/>
      <c r="UK399" s="3"/>
      <c r="UL399" s="3"/>
      <c r="UM399" s="3"/>
      <c r="UN399" s="3"/>
      <c r="UO399" s="3"/>
      <c r="UP399" s="3"/>
      <c r="UQ399" s="3"/>
      <c r="UR399" s="3"/>
      <c r="US399" s="3"/>
      <c r="UT399" s="3"/>
      <c r="UU399" s="3"/>
      <c r="UV399" s="3"/>
      <c r="UW399" s="3"/>
      <c r="UX399" s="3"/>
      <c r="UY399" s="3"/>
      <c r="UZ399" s="3"/>
      <c r="VA399" s="3"/>
      <c r="VB399" s="3"/>
      <c r="VC399" s="3"/>
      <c r="VD399" s="3"/>
      <c r="VE399" s="3"/>
      <c r="VF399" s="3"/>
      <c r="VG399" s="3"/>
      <c r="VH399" s="3"/>
      <c r="VI399" s="3"/>
      <c r="VJ399" s="3"/>
      <c r="VK399" s="3"/>
      <c r="VL399" s="3"/>
      <c r="VM399" s="3"/>
      <c r="VN399" s="3"/>
      <c r="VO399" s="3"/>
      <c r="VP399" s="3"/>
      <c r="VQ399" s="3"/>
      <c r="VR399" s="3"/>
      <c r="VS399" s="3"/>
      <c r="VT399" s="3"/>
      <c r="VU399" s="3"/>
      <c r="VV399" s="3"/>
      <c r="VW399" s="3"/>
      <c r="VX399" s="3"/>
      <c r="VY399" s="3"/>
      <c r="VZ399" s="3"/>
      <c r="WA399" s="3"/>
      <c r="WB399" s="3"/>
      <c r="WC399" s="3"/>
    </row>
    <row r="400" spans="1:601" x14ac:dyDescent="0.35">
      <c r="A400" s="22"/>
      <c r="B400" s="22"/>
      <c r="C400" s="33"/>
      <c r="D400" s="25"/>
      <c r="E400" s="24"/>
      <c r="F400" s="25"/>
      <c r="G400" s="48"/>
      <c r="H400" s="61"/>
      <c r="I400" s="48"/>
      <c r="J400" s="48"/>
      <c r="K400" s="25"/>
      <c r="L400" s="25"/>
      <c r="M400" s="25"/>
      <c r="N400" s="25"/>
      <c r="O400" s="22"/>
      <c r="P400" s="36"/>
      <c r="Q400" s="36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  <c r="MO400" s="3"/>
      <c r="MP400" s="3"/>
      <c r="MQ400" s="3"/>
      <c r="MR400" s="3"/>
      <c r="MS400" s="3"/>
      <c r="MT400" s="3"/>
      <c r="MU400" s="3"/>
      <c r="MV400" s="3"/>
      <c r="MW400" s="3"/>
      <c r="MX400" s="3"/>
      <c r="MY400" s="3"/>
      <c r="MZ400" s="3"/>
      <c r="NA400" s="3"/>
      <c r="NB400" s="3"/>
      <c r="NC400" s="3"/>
      <c r="ND400" s="3"/>
      <c r="NE400" s="3"/>
      <c r="NF400" s="3"/>
      <c r="NG400" s="3"/>
      <c r="NH400" s="3"/>
      <c r="NI400" s="3"/>
      <c r="NJ400" s="3"/>
      <c r="NK400" s="3"/>
      <c r="NL400" s="3"/>
      <c r="NM400" s="3"/>
      <c r="NN400" s="3"/>
      <c r="NO400" s="3"/>
      <c r="NP400" s="3"/>
      <c r="NQ400" s="3"/>
      <c r="NR400" s="3"/>
      <c r="NS400" s="3"/>
      <c r="NT400" s="3"/>
      <c r="NU400" s="3"/>
      <c r="NV400" s="3"/>
      <c r="NW400" s="3"/>
      <c r="NX400" s="3"/>
      <c r="NY400" s="3"/>
      <c r="NZ400" s="3"/>
      <c r="OA400" s="3"/>
      <c r="OB400" s="3"/>
      <c r="OC400" s="3"/>
      <c r="OD400" s="3"/>
      <c r="OE400" s="3"/>
      <c r="OF400" s="3"/>
      <c r="OG400" s="3"/>
      <c r="OH400" s="3"/>
      <c r="OI400" s="3"/>
      <c r="OJ400" s="3"/>
      <c r="OK400" s="3"/>
      <c r="OL400" s="3"/>
      <c r="OM400" s="3"/>
      <c r="ON400" s="3"/>
      <c r="OO400" s="3"/>
      <c r="OP400" s="3"/>
      <c r="OQ400" s="3"/>
      <c r="OR400" s="3"/>
      <c r="OS400" s="3"/>
      <c r="OT400" s="3"/>
      <c r="OU400" s="3"/>
      <c r="OV400" s="3"/>
      <c r="OW400" s="3"/>
      <c r="OX400" s="3"/>
      <c r="OY400" s="3"/>
      <c r="OZ400" s="3"/>
      <c r="PA400" s="3"/>
      <c r="PB400" s="3"/>
      <c r="PC400" s="3"/>
      <c r="PD400" s="3"/>
      <c r="PE400" s="3"/>
      <c r="PF400" s="3"/>
      <c r="PG400" s="3"/>
      <c r="PH400" s="3"/>
      <c r="PI400" s="3"/>
      <c r="PJ400" s="3"/>
      <c r="PK400" s="3"/>
      <c r="PL400" s="3"/>
      <c r="PM400" s="3"/>
      <c r="PN400" s="3"/>
      <c r="PO400" s="3"/>
      <c r="PP400" s="3"/>
      <c r="PQ400" s="3"/>
      <c r="PR400" s="3"/>
      <c r="PS400" s="3"/>
      <c r="PT400" s="3"/>
      <c r="PU400" s="3"/>
      <c r="PV400" s="3"/>
      <c r="PW400" s="3"/>
      <c r="PX400" s="3"/>
      <c r="PY400" s="3"/>
      <c r="PZ400" s="3"/>
      <c r="QA400" s="3"/>
      <c r="QB400" s="3"/>
      <c r="QC400" s="3"/>
      <c r="QD400" s="3"/>
      <c r="QE400" s="3"/>
      <c r="QF400" s="3"/>
      <c r="QG400" s="3"/>
      <c r="QH400" s="3"/>
      <c r="QI400" s="3"/>
      <c r="QJ400" s="3"/>
      <c r="QK400" s="3"/>
      <c r="QL400" s="3"/>
      <c r="QM400" s="3"/>
      <c r="QN400" s="3"/>
      <c r="QO400" s="3"/>
      <c r="QP400" s="3"/>
      <c r="QQ400" s="3"/>
      <c r="QR400" s="3"/>
      <c r="QS400" s="3"/>
      <c r="QT400" s="3"/>
      <c r="QU400" s="3"/>
      <c r="QV400" s="3"/>
      <c r="QW400" s="3"/>
      <c r="QX400" s="3"/>
      <c r="QY400" s="3"/>
      <c r="QZ400" s="3"/>
      <c r="RA400" s="3"/>
      <c r="RB400" s="3"/>
      <c r="RC400" s="3"/>
      <c r="RD400" s="3"/>
      <c r="RE400" s="3"/>
      <c r="RF400" s="3"/>
      <c r="RG400" s="3"/>
      <c r="RH400" s="3"/>
      <c r="RI400" s="3"/>
      <c r="RJ400" s="3"/>
      <c r="RK400" s="3"/>
      <c r="RL400" s="3"/>
      <c r="RM400" s="3"/>
      <c r="RN400" s="3"/>
      <c r="RO400" s="3"/>
      <c r="RP400" s="3"/>
      <c r="RQ400" s="3"/>
      <c r="RR400" s="3"/>
      <c r="RS400" s="3"/>
      <c r="RT400" s="3"/>
      <c r="RU400" s="3"/>
      <c r="RV400" s="3"/>
      <c r="RW400" s="3"/>
      <c r="RX400" s="3"/>
      <c r="RY400" s="3"/>
      <c r="RZ400" s="3"/>
      <c r="SA400" s="3"/>
      <c r="SB400" s="3"/>
      <c r="SC400" s="3"/>
      <c r="SD400" s="3"/>
      <c r="SE400" s="3"/>
      <c r="SF400" s="3"/>
      <c r="SG400" s="3"/>
      <c r="SH400" s="3"/>
      <c r="SI400" s="3"/>
      <c r="SJ400" s="3"/>
      <c r="SK400" s="3"/>
      <c r="SL400" s="3"/>
      <c r="SM400" s="3"/>
      <c r="SN400" s="3"/>
      <c r="SO400" s="3"/>
      <c r="SP400" s="3"/>
      <c r="SQ400" s="3"/>
      <c r="SR400" s="3"/>
      <c r="SS400" s="3"/>
      <c r="ST400" s="3"/>
      <c r="SU400" s="3"/>
      <c r="SV400" s="3"/>
      <c r="SW400" s="3"/>
      <c r="SX400" s="3"/>
      <c r="SY400" s="3"/>
      <c r="SZ400" s="3"/>
      <c r="TA400" s="3"/>
      <c r="TB400" s="3"/>
      <c r="TC400" s="3"/>
      <c r="TD400" s="3"/>
      <c r="TE400" s="3"/>
      <c r="TF400" s="3"/>
      <c r="TG400" s="3"/>
      <c r="TH400" s="3"/>
      <c r="TI400" s="3"/>
      <c r="TJ400" s="3"/>
      <c r="TK400" s="3"/>
      <c r="TL400" s="3"/>
      <c r="TM400" s="3"/>
      <c r="TN400" s="3"/>
      <c r="TO400" s="3"/>
      <c r="TP400" s="3"/>
      <c r="TQ400" s="3"/>
      <c r="TR400" s="3"/>
      <c r="TS400" s="3"/>
      <c r="TT400" s="3"/>
      <c r="TU400" s="3"/>
      <c r="TV400" s="3"/>
      <c r="TW400" s="3"/>
      <c r="TX400" s="3"/>
      <c r="TY400" s="3"/>
      <c r="TZ400" s="3"/>
      <c r="UA400" s="3"/>
      <c r="UB400" s="3"/>
      <c r="UC400" s="3"/>
      <c r="UD400" s="3"/>
      <c r="UE400" s="3"/>
      <c r="UF400" s="3"/>
      <c r="UG400" s="3"/>
      <c r="UH400" s="3"/>
      <c r="UI400" s="3"/>
      <c r="UJ400" s="3"/>
      <c r="UK400" s="3"/>
      <c r="UL400" s="3"/>
      <c r="UM400" s="3"/>
      <c r="UN400" s="3"/>
      <c r="UO400" s="3"/>
      <c r="UP400" s="3"/>
      <c r="UQ400" s="3"/>
      <c r="UR400" s="3"/>
      <c r="US400" s="3"/>
      <c r="UT400" s="3"/>
      <c r="UU400" s="3"/>
      <c r="UV400" s="3"/>
      <c r="UW400" s="3"/>
      <c r="UX400" s="3"/>
      <c r="UY400" s="3"/>
      <c r="UZ400" s="3"/>
      <c r="VA400" s="3"/>
      <c r="VB400" s="3"/>
      <c r="VC400" s="3"/>
      <c r="VD400" s="3"/>
      <c r="VE400" s="3"/>
      <c r="VF400" s="3"/>
      <c r="VG400" s="3"/>
      <c r="VH400" s="3"/>
      <c r="VI400" s="3"/>
      <c r="VJ400" s="3"/>
      <c r="VK400" s="3"/>
      <c r="VL400" s="3"/>
      <c r="VM400" s="3"/>
      <c r="VN400" s="3"/>
      <c r="VO400" s="3"/>
      <c r="VP400" s="3"/>
      <c r="VQ400" s="3"/>
      <c r="VR400" s="3"/>
      <c r="VS400" s="3"/>
      <c r="VT400" s="3"/>
      <c r="VU400" s="3"/>
      <c r="VV400" s="3"/>
      <c r="VW400" s="3"/>
      <c r="VX400" s="3"/>
      <c r="VY400" s="3"/>
      <c r="VZ400" s="3"/>
      <c r="WA400" s="3"/>
      <c r="WB400" s="3"/>
      <c r="WC400" s="3"/>
    </row>
    <row r="401" spans="1:601" x14ac:dyDescent="0.35">
      <c r="A401" s="22"/>
      <c r="B401" s="22"/>
      <c r="C401" s="33"/>
      <c r="D401" s="25"/>
      <c r="E401" s="24"/>
      <c r="F401" s="25"/>
      <c r="G401" s="48"/>
      <c r="H401" s="61"/>
      <c r="I401" s="48"/>
      <c r="J401" s="48"/>
      <c r="K401" s="25"/>
      <c r="L401" s="25"/>
      <c r="M401" s="25"/>
      <c r="N401" s="25"/>
      <c r="O401" s="22"/>
      <c r="P401" s="36"/>
      <c r="Q401" s="36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  <c r="MO401" s="3"/>
      <c r="MP401" s="3"/>
      <c r="MQ401" s="3"/>
      <c r="MR401" s="3"/>
      <c r="MS401" s="3"/>
      <c r="MT401" s="3"/>
      <c r="MU401" s="3"/>
      <c r="MV401" s="3"/>
      <c r="MW401" s="3"/>
      <c r="MX401" s="3"/>
      <c r="MY401" s="3"/>
      <c r="MZ401" s="3"/>
      <c r="NA401" s="3"/>
      <c r="NB401" s="3"/>
      <c r="NC401" s="3"/>
      <c r="ND401" s="3"/>
      <c r="NE401" s="3"/>
      <c r="NF401" s="3"/>
      <c r="NG401" s="3"/>
      <c r="NH401" s="3"/>
      <c r="NI401" s="3"/>
      <c r="NJ401" s="3"/>
      <c r="NK401" s="3"/>
      <c r="NL401" s="3"/>
      <c r="NM401" s="3"/>
      <c r="NN401" s="3"/>
      <c r="NO401" s="3"/>
      <c r="NP401" s="3"/>
      <c r="NQ401" s="3"/>
      <c r="NR401" s="3"/>
      <c r="NS401" s="3"/>
      <c r="NT401" s="3"/>
      <c r="NU401" s="3"/>
      <c r="NV401" s="3"/>
      <c r="NW401" s="3"/>
      <c r="NX401" s="3"/>
      <c r="NY401" s="3"/>
      <c r="NZ401" s="3"/>
      <c r="OA401" s="3"/>
      <c r="OB401" s="3"/>
      <c r="OC401" s="3"/>
      <c r="OD401" s="3"/>
      <c r="OE401" s="3"/>
      <c r="OF401" s="3"/>
      <c r="OG401" s="3"/>
      <c r="OH401" s="3"/>
      <c r="OI401" s="3"/>
      <c r="OJ401" s="3"/>
      <c r="OK401" s="3"/>
      <c r="OL401" s="3"/>
      <c r="OM401" s="3"/>
      <c r="ON401" s="3"/>
      <c r="OO401" s="3"/>
      <c r="OP401" s="3"/>
      <c r="OQ401" s="3"/>
      <c r="OR401" s="3"/>
      <c r="OS401" s="3"/>
      <c r="OT401" s="3"/>
      <c r="OU401" s="3"/>
      <c r="OV401" s="3"/>
      <c r="OW401" s="3"/>
      <c r="OX401" s="3"/>
      <c r="OY401" s="3"/>
      <c r="OZ401" s="3"/>
      <c r="PA401" s="3"/>
      <c r="PB401" s="3"/>
      <c r="PC401" s="3"/>
      <c r="PD401" s="3"/>
      <c r="PE401" s="3"/>
      <c r="PF401" s="3"/>
      <c r="PG401" s="3"/>
      <c r="PH401" s="3"/>
      <c r="PI401" s="3"/>
      <c r="PJ401" s="3"/>
      <c r="PK401" s="3"/>
      <c r="PL401" s="3"/>
      <c r="PM401" s="3"/>
      <c r="PN401" s="3"/>
      <c r="PO401" s="3"/>
      <c r="PP401" s="3"/>
      <c r="PQ401" s="3"/>
      <c r="PR401" s="3"/>
      <c r="PS401" s="3"/>
      <c r="PT401" s="3"/>
      <c r="PU401" s="3"/>
      <c r="PV401" s="3"/>
      <c r="PW401" s="3"/>
      <c r="PX401" s="3"/>
      <c r="PY401" s="3"/>
      <c r="PZ401" s="3"/>
      <c r="QA401" s="3"/>
      <c r="QB401" s="3"/>
      <c r="QC401" s="3"/>
      <c r="QD401" s="3"/>
      <c r="QE401" s="3"/>
      <c r="QF401" s="3"/>
      <c r="QG401" s="3"/>
      <c r="QH401" s="3"/>
      <c r="QI401" s="3"/>
      <c r="QJ401" s="3"/>
      <c r="QK401" s="3"/>
      <c r="QL401" s="3"/>
      <c r="QM401" s="3"/>
      <c r="QN401" s="3"/>
      <c r="QO401" s="3"/>
      <c r="QP401" s="3"/>
      <c r="QQ401" s="3"/>
      <c r="QR401" s="3"/>
      <c r="QS401" s="3"/>
      <c r="QT401" s="3"/>
      <c r="QU401" s="3"/>
      <c r="QV401" s="3"/>
      <c r="QW401" s="3"/>
      <c r="QX401" s="3"/>
      <c r="QY401" s="3"/>
      <c r="QZ401" s="3"/>
      <c r="RA401" s="3"/>
      <c r="RB401" s="3"/>
      <c r="RC401" s="3"/>
      <c r="RD401" s="3"/>
      <c r="RE401" s="3"/>
      <c r="RF401" s="3"/>
      <c r="RG401" s="3"/>
      <c r="RH401" s="3"/>
      <c r="RI401" s="3"/>
      <c r="RJ401" s="3"/>
      <c r="RK401" s="3"/>
      <c r="RL401" s="3"/>
      <c r="RM401" s="3"/>
      <c r="RN401" s="3"/>
      <c r="RO401" s="3"/>
      <c r="RP401" s="3"/>
      <c r="RQ401" s="3"/>
      <c r="RR401" s="3"/>
      <c r="RS401" s="3"/>
      <c r="RT401" s="3"/>
      <c r="RU401" s="3"/>
      <c r="RV401" s="3"/>
      <c r="RW401" s="3"/>
      <c r="RX401" s="3"/>
      <c r="RY401" s="3"/>
      <c r="RZ401" s="3"/>
      <c r="SA401" s="3"/>
      <c r="SB401" s="3"/>
      <c r="SC401" s="3"/>
      <c r="SD401" s="3"/>
      <c r="SE401" s="3"/>
      <c r="SF401" s="3"/>
      <c r="SG401" s="3"/>
      <c r="SH401" s="3"/>
      <c r="SI401" s="3"/>
      <c r="SJ401" s="3"/>
      <c r="SK401" s="3"/>
      <c r="SL401" s="3"/>
      <c r="SM401" s="3"/>
      <c r="SN401" s="3"/>
      <c r="SO401" s="3"/>
      <c r="SP401" s="3"/>
      <c r="SQ401" s="3"/>
      <c r="SR401" s="3"/>
      <c r="SS401" s="3"/>
      <c r="ST401" s="3"/>
      <c r="SU401" s="3"/>
      <c r="SV401" s="3"/>
      <c r="SW401" s="3"/>
      <c r="SX401" s="3"/>
      <c r="SY401" s="3"/>
      <c r="SZ401" s="3"/>
      <c r="TA401" s="3"/>
      <c r="TB401" s="3"/>
      <c r="TC401" s="3"/>
      <c r="TD401" s="3"/>
      <c r="TE401" s="3"/>
      <c r="TF401" s="3"/>
      <c r="TG401" s="3"/>
      <c r="TH401" s="3"/>
      <c r="TI401" s="3"/>
      <c r="TJ401" s="3"/>
      <c r="TK401" s="3"/>
      <c r="TL401" s="3"/>
      <c r="TM401" s="3"/>
      <c r="TN401" s="3"/>
      <c r="TO401" s="3"/>
      <c r="TP401" s="3"/>
      <c r="TQ401" s="3"/>
      <c r="TR401" s="3"/>
      <c r="TS401" s="3"/>
      <c r="TT401" s="3"/>
      <c r="TU401" s="3"/>
      <c r="TV401" s="3"/>
      <c r="TW401" s="3"/>
      <c r="TX401" s="3"/>
      <c r="TY401" s="3"/>
      <c r="TZ401" s="3"/>
      <c r="UA401" s="3"/>
      <c r="UB401" s="3"/>
      <c r="UC401" s="3"/>
      <c r="UD401" s="3"/>
      <c r="UE401" s="3"/>
      <c r="UF401" s="3"/>
      <c r="UG401" s="3"/>
      <c r="UH401" s="3"/>
      <c r="UI401" s="3"/>
      <c r="UJ401" s="3"/>
      <c r="UK401" s="3"/>
      <c r="UL401" s="3"/>
      <c r="UM401" s="3"/>
      <c r="UN401" s="3"/>
      <c r="UO401" s="3"/>
      <c r="UP401" s="3"/>
      <c r="UQ401" s="3"/>
      <c r="UR401" s="3"/>
      <c r="US401" s="3"/>
      <c r="UT401" s="3"/>
      <c r="UU401" s="3"/>
      <c r="UV401" s="3"/>
      <c r="UW401" s="3"/>
      <c r="UX401" s="3"/>
      <c r="UY401" s="3"/>
      <c r="UZ401" s="3"/>
      <c r="VA401" s="3"/>
      <c r="VB401" s="3"/>
      <c r="VC401" s="3"/>
      <c r="VD401" s="3"/>
      <c r="VE401" s="3"/>
      <c r="VF401" s="3"/>
      <c r="VG401" s="3"/>
      <c r="VH401" s="3"/>
      <c r="VI401" s="3"/>
      <c r="VJ401" s="3"/>
      <c r="VK401" s="3"/>
      <c r="VL401" s="3"/>
      <c r="VM401" s="3"/>
      <c r="VN401" s="3"/>
      <c r="VO401" s="3"/>
      <c r="VP401" s="3"/>
      <c r="VQ401" s="3"/>
      <c r="VR401" s="3"/>
      <c r="VS401" s="3"/>
      <c r="VT401" s="3"/>
      <c r="VU401" s="3"/>
      <c r="VV401" s="3"/>
      <c r="VW401" s="3"/>
      <c r="VX401" s="3"/>
      <c r="VY401" s="3"/>
      <c r="VZ401" s="3"/>
      <c r="WA401" s="3"/>
      <c r="WB401" s="3"/>
      <c r="WC401" s="3"/>
    </row>
    <row r="402" spans="1:601" x14ac:dyDescent="0.35">
      <c r="A402" s="22"/>
      <c r="B402" s="22"/>
      <c r="C402" s="33"/>
      <c r="D402" s="25"/>
      <c r="E402" s="24"/>
      <c r="F402" s="25"/>
      <c r="G402" s="25"/>
      <c r="H402" s="59"/>
      <c r="I402" s="25"/>
      <c r="J402" s="25"/>
      <c r="K402" s="25"/>
      <c r="L402" s="25"/>
      <c r="M402" s="25"/>
      <c r="N402" s="25"/>
      <c r="O402" s="22"/>
      <c r="P402" s="36"/>
      <c r="Q402" s="36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  <c r="MO402" s="3"/>
      <c r="MP402" s="3"/>
      <c r="MQ402" s="3"/>
      <c r="MR402" s="3"/>
      <c r="MS402" s="3"/>
      <c r="MT402" s="3"/>
      <c r="MU402" s="3"/>
      <c r="MV402" s="3"/>
      <c r="MW402" s="3"/>
      <c r="MX402" s="3"/>
      <c r="MY402" s="3"/>
      <c r="MZ402" s="3"/>
      <c r="NA402" s="3"/>
      <c r="NB402" s="3"/>
      <c r="NC402" s="3"/>
      <c r="ND402" s="3"/>
      <c r="NE402" s="3"/>
      <c r="NF402" s="3"/>
      <c r="NG402" s="3"/>
      <c r="NH402" s="3"/>
      <c r="NI402" s="3"/>
      <c r="NJ402" s="3"/>
      <c r="NK402" s="3"/>
      <c r="NL402" s="3"/>
      <c r="NM402" s="3"/>
      <c r="NN402" s="3"/>
      <c r="NO402" s="3"/>
      <c r="NP402" s="3"/>
      <c r="NQ402" s="3"/>
      <c r="NR402" s="3"/>
      <c r="NS402" s="3"/>
      <c r="NT402" s="3"/>
      <c r="NU402" s="3"/>
      <c r="NV402" s="3"/>
      <c r="NW402" s="3"/>
      <c r="NX402" s="3"/>
      <c r="NY402" s="3"/>
      <c r="NZ402" s="3"/>
      <c r="OA402" s="3"/>
      <c r="OB402" s="3"/>
      <c r="OC402" s="3"/>
      <c r="OD402" s="3"/>
      <c r="OE402" s="3"/>
      <c r="OF402" s="3"/>
      <c r="OG402" s="3"/>
      <c r="OH402" s="3"/>
      <c r="OI402" s="3"/>
      <c r="OJ402" s="3"/>
      <c r="OK402" s="3"/>
      <c r="OL402" s="3"/>
      <c r="OM402" s="3"/>
      <c r="ON402" s="3"/>
      <c r="OO402" s="3"/>
      <c r="OP402" s="3"/>
      <c r="OQ402" s="3"/>
      <c r="OR402" s="3"/>
      <c r="OS402" s="3"/>
      <c r="OT402" s="3"/>
      <c r="OU402" s="3"/>
      <c r="OV402" s="3"/>
      <c r="OW402" s="3"/>
      <c r="OX402" s="3"/>
      <c r="OY402" s="3"/>
      <c r="OZ402" s="3"/>
      <c r="PA402" s="3"/>
      <c r="PB402" s="3"/>
      <c r="PC402" s="3"/>
      <c r="PD402" s="3"/>
      <c r="PE402" s="3"/>
      <c r="PF402" s="3"/>
      <c r="PG402" s="3"/>
      <c r="PH402" s="3"/>
      <c r="PI402" s="3"/>
      <c r="PJ402" s="3"/>
      <c r="PK402" s="3"/>
      <c r="PL402" s="3"/>
      <c r="PM402" s="3"/>
      <c r="PN402" s="3"/>
      <c r="PO402" s="3"/>
      <c r="PP402" s="3"/>
      <c r="PQ402" s="3"/>
      <c r="PR402" s="3"/>
      <c r="PS402" s="3"/>
      <c r="PT402" s="3"/>
      <c r="PU402" s="3"/>
      <c r="PV402" s="3"/>
      <c r="PW402" s="3"/>
      <c r="PX402" s="3"/>
      <c r="PY402" s="3"/>
      <c r="PZ402" s="3"/>
      <c r="QA402" s="3"/>
      <c r="QB402" s="3"/>
      <c r="QC402" s="3"/>
      <c r="QD402" s="3"/>
      <c r="QE402" s="3"/>
      <c r="QF402" s="3"/>
      <c r="QG402" s="3"/>
      <c r="QH402" s="3"/>
      <c r="QI402" s="3"/>
      <c r="QJ402" s="3"/>
      <c r="QK402" s="3"/>
      <c r="QL402" s="3"/>
      <c r="QM402" s="3"/>
      <c r="QN402" s="3"/>
      <c r="QO402" s="3"/>
      <c r="QP402" s="3"/>
      <c r="QQ402" s="3"/>
      <c r="QR402" s="3"/>
      <c r="QS402" s="3"/>
      <c r="QT402" s="3"/>
      <c r="QU402" s="3"/>
      <c r="QV402" s="3"/>
      <c r="QW402" s="3"/>
      <c r="QX402" s="3"/>
      <c r="QY402" s="3"/>
      <c r="QZ402" s="3"/>
      <c r="RA402" s="3"/>
      <c r="RB402" s="3"/>
      <c r="RC402" s="3"/>
      <c r="RD402" s="3"/>
      <c r="RE402" s="3"/>
      <c r="RF402" s="3"/>
      <c r="RG402" s="3"/>
      <c r="RH402" s="3"/>
      <c r="RI402" s="3"/>
      <c r="RJ402" s="3"/>
      <c r="RK402" s="3"/>
      <c r="RL402" s="3"/>
      <c r="RM402" s="3"/>
      <c r="RN402" s="3"/>
      <c r="RO402" s="3"/>
      <c r="RP402" s="3"/>
      <c r="RQ402" s="3"/>
      <c r="RR402" s="3"/>
      <c r="RS402" s="3"/>
      <c r="RT402" s="3"/>
      <c r="RU402" s="3"/>
      <c r="RV402" s="3"/>
      <c r="RW402" s="3"/>
      <c r="RX402" s="3"/>
      <c r="RY402" s="3"/>
      <c r="RZ402" s="3"/>
      <c r="SA402" s="3"/>
      <c r="SB402" s="3"/>
      <c r="SC402" s="3"/>
      <c r="SD402" s="3"/>
      <c r="SE402" s="3"/>
      <c r="SF402" s="3"/>
      <c r="SG402" s="3"/>
      <c r="SH402" s="3"/>
      <c r="SI402" s="3"/>
      <c r="SJ402" s="3"/>
      <c r="SK402" s="3"/>
      <c r="SL402" s="3"/>
      <c r="SM402" s="3"/>
      <c r="SN402" s="3"/>
      <c r="SO402" s="3"/>
      <c r="SP402" s="3"/>
      <c r="SQ402" s="3"/>
      <c r="SR402" s="3"/>
      <c r="SS402" s="3"/>
      <c r="ST402" s="3"/>
      <c r="SU402" s="3"/>
      <c r="SV402" s="3"/>
      <c r="SW402" s="3"/>
      <c r="SX402" s="3"/>
      <c r="SY402" s="3"/>
      <c r="SZ402" s="3"/>
      <c r="TA402" s="3"/>
      <c r="TB402" s="3"/>
      <c r="TC402" s="3"/>
      <c r="TD402" s="3"/>
      <c r="TE402" s="3"/>
      <c r="TF402" s="3"/>
      <c r="TG402" s="3"/>
      <c r="TH402" s="3"/>
      <c r="TI402" s="3"/>
      <c r="TJ402" s="3"/>
      <c r="TK402" s="3"/>
      <c r="TL402" s="3"/>
      <c r="TM402" s="3"/>
      <c r="TN402" s="3"/>
      <c r="TO402" s="3"/>
      <c r="TP402" s="3"/>
      <c r="TQ402" s="3"/>
      <c r="TR402" s="3"/>
      <c r="TS402" s="3"/>
      <c r="TT402" s="3"/>
      <c r="TU402" s="3"/>
      <c r="TV402" s="3"/>
      <c r="TW402" s="3"/>
      <c r="TX402" s="3"/>
      <c r="TY402" s="3"/>
      <c r="TZ402" s="3"/>
      <c r="UA402" s="3"/>
      <c r="UB402" s="3"/>
      <c r="UC402" s="3"/>
      <c r="UD402" s="3"/>
      <c r="UE402" s="3"/>
      <c r="UF402" s="3"/>
      <c r="UG402" s="3"/>
      <c r="UH402" s="3"/>
      <c r="UI402" s="3"/>
      <c r="UJ402" s="3"/>
      <c r="UK402" s="3"/>
      <c r="UL402" s="3"/>
      <c r="UM402" s="3"/>
      <c r="UN402" s="3"/>
      <c r="UO402" s="3"/>
      <c r="UP402" s="3"/>
      <c r="UQ402" s="3"/>
      <c r="UR402" s="3"/>
      <c r="US402" s="3"/>
      <c r="UT402" s="3"/>
      <c r="UU402" s="3"/>
      <c r="UV402" s="3"/>
      <c r="UW402" s="3"/>
      <c r="UX402" s="3"/>
      <c r="UY402" s="3"/>
      <c r="UZ402" s="3"/>
      <c r="VA402" s="3"/>
      <c r="VB402" s="3"/>
      <c r="VC402" s="3"/>
      <c r="VD402" s="3"/>
      <c r="VE402" s="3"/>
      <c r="VF402" s="3"/>
      <c r="VG402" s="3"/>
      <c r="VH402" s="3"/>
      <c r="VI402" s="3"/>
      <c r="VJ402" s="3"/>
      <c r="VK402" s="3"/>
      <c r="VL402" s="3"/>
      <c r="VM402" s="3"/>
      <c r="VN402" s="3"/>
      <c r="VO402" s="3"/>
      <c r="VP402" s="3"/>
      <c r="VQ402" s="3"/>
      <c r="VR402" s="3"/>
      <c r="VS402" s="3"/>
      <c r="VT402" s="3"/>
      <c r="VU402" s="3"/>
      <c r="VV402" s="3"/>
      <c r="VW402" s="3"/>
      <c r="VX402" s="3"/>
      <c r="VY402" s="3"/>
      <c r="VZ402" s="3"/>
      <c r="WA402" s="3"/>
      <c r="WB402" s="3"/>
      <c r="WC402" s="3"/>
    </row>
    <row r="403" spans="1:601" x14ac:dyDescent="0.35">
      <c r="A403" s="22"/>
      <c r="B403" s="22"/>
      <c r="C403" s="33"/>
      <c r="D403" s="25"/>
      <c r="E403" s="24"/>
      <c r="F403" s="25"/>
      <c r="G403" s="25"/>
      <c r="H403" s="59"/>
      <c r="I403" s="25"/>
      <c r="J403" s="25"/>
      <c r="K403" s="25"/>
      <c r="L403" s="25"/>
      <c r="M403" s="25"/>
      <c r="N403" s="25"/>
      <c r="O403" s="22"/>
      <c r="P403" s="36"/>
      <c r="Q403" s="36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3"/>
      <c r="NJ403" s="3"/>
      <c r="NK403" s="3"/>
      <c r="NL403" s="3"/>
      <c r="NM403" s="3"/>
      <c r="NN403" s="3"/>
      <c r="NO403" s="3"/>
      <c r="NP403" s="3"/>
      <c r="NQ403" s="3"/>
      <c r="NR403" s="3"/>
      <c r="NS403" s="3"/>
      <c r="NT403" s="3"/>
      <c r="NU403" s="3"/>
      <c r="NV403" s="3"/>
      <c r="NW403" s="3"/>
      <c r="NX403" s="3"/>
      <c r="NY403" s="3"/>
      <c r="NZ403" s="3"/>
      <c r="OA403" s="3"/>
      <c r="OB403" s="3"/>
      <c r="OC403" s="3"/>
      <c r="OD403" s="3"/>
      <c r="OE403" s="3"/>
      <c r="OF403" s="3"/>
      <c r="OG403" s="3"/>
      <c r="OH403" s="3"/>
      <c r="OI403" s="3"/>
      <c r="OJ403" s="3"/>
      <c r="OK403" s="3"/>
      <c r="OL403" s="3"/>
      <c r="OM403" s="3"/>
      <c r="ON403" s="3"/>
      <c r="OO403" s="3"/>
      <c r="OP403" s="3"/>
      <c r="OQ403" s="3"/>
      <c r="OR403" s="3"/>
      <c r="OS403" s="3"/>
      <c r="OT403" s="3"/>
      <c r="OU403" s="3"/>
      <c r="OV403" s="3"/>
      <c r="OW403" s="3"/>
      <c r="OX403" s="3"/>
      <c r="OY403" s="3"/>
      <c r="OZ403" s="3"/>
      <c r="PA403" s="3"/>
      <c r="PB403" s="3"/>
      <c r="PC403" s="3"/>
      <c r="PD403" s="3"/>
      <c r="PE403" s="3"/>
      <c r="PF403" s="3"/>
      <c r="PG403" s="3"/>
      <c r="PH403" s="3"/>
      <c r="PI403" s="3"/>
      <c r="PJ403" s="3"/>
      <c r="PK403" s="3"/>
      <c r="PL403" s="3"/>
      <c r="PM403" s="3"/>
      <c r="PN403" s="3"/>
      <c r="PO403" s="3"/>
      <c r="PP403" s="3"/>
      <c r="PQ403" s="3"/>
      <c r="PR403" s="3"/>
      <c r="PS403" s="3"/>
      <c r="PT403" s="3"/>
      <c r="PU403" s="3"/>
      <c r="PV403" s="3"/>
      <c r="PW403" s="3"/>
      <c r="PX403" s="3"/>
      <c r="PY403" s="3"/>
      <c r="PZ403" s="3"/>
      <c r="QA403" s="3"/>
      <c r="QB403" s="3"/>
      <c r="QC403" s="3"/>
      <c r="QD403" s="3"/>
      <c r="QE403" s="3"/>
      <c r="QF403" s="3"/>
      <c r="QG403" s="3"/>
      <c r="QH403" s="3"/>
      <c r="QI403" s="3"/>
      <c r="QJ403" s="3"/>
      <c r="QK403" s="3"/>
      <c r="QL403" s="3"/>
      <c r="QM403" s="3"/>
      <c r="QN403" s="3"/>
      <c r="QO403" s="3"/>
      <c r="QP403" s="3"/>
      <c r="QQ403" s="3"/>
      <c r="QR403" s="3"/>
      <c r="QS403" s="3"/>
      <c r="QT403" s="3"/>
      <c r="QU403" s="3"/>
      <c r="QV403" s="3"/>
      <c r="QW403" s="3"/>
      <c r="QX403" s="3"/>
      <c r="QY403" s="3"/>
      <c r="QZ403" s="3"/>
      <c r="RA403" s="3"/>
      <c r="RB403" s="3"/>
      <c r="RC403" s="3"/>
      <c r="RD403" s="3"/>
      <c r="RE403" s="3"/>
      <c r="RF403" s="3"/>
      <c r="RG403" s="3"/>
      <c r="RH403" s="3"/>
      <c r="RI403" s="3"/>
      <c r="RJ403" s="3"/>
      <c r="RK403" s="3"/>
      <c r="RL403" s="3"/>
      <c r="RM403" s="3"/>
      <c r="RN403" s="3"/>
      <c r="RO403" s="3"/>
      <c r="RP403" s="3"/>
      <c r="RQ403" s="3"/>
      <c r="RR403" s="3"/>
      <c r="RS403" s="3"/>
      <c r="RT403" s="3"/>
      <c r="RU403" s="3"/>
      <c r="RV403" s="3"/>
      <c r="RW403" s="3"/>
      <c r="RX403" s="3"/>
      <c r="RY403" s="3"/>
      <c r="RZ403" s="3"/>
      <c r="SA403" s="3"/>
      <c r="SB403" s="3"/>
      <c r="SC403" s="3"/>
      <c r="SD403" s="3"/>
      <c r="SE403" s="3"/>
      <c r="SF403" s="3"/>
      <c r="SG403" s="3"/>
      <c r="SH403" s="3"/>
      <c r="SI403" s="3"/>
      <c r="SJ403" s="3"/>
      <c r="SK403" s="3"/>
      <c r="SL403" s="3"/>
      <c r="SM403" s="3"/>
      <c r="SN403" s="3"/>
      <c r="SO403" s="3"/>
      <c r="SP403" s="3"/>
      <c r="SQ403" s="3"/>
      <c r="SR403" s="3"/>
      <c r="SS403" s="3"/>
      <c r="ST403" s="3"/>
      <c r="SU403" s="3"/>
      <c r="SV403" s="3"/>
      <c r="SW403" s="3"/>
      <c r="SX403" s="3"/>
      <c r="SY403" s="3"/>
      <c r="SZ403" s="3"/>
      <c r="TA403" s="3"/>
      <c r="TB403" s="3"/>
      <c r="TC403" s="3"/>
      <c r="TD403" s="3"/>
      <c r="TE403" s="3"/>
      <c r="TF403" s="3"/>
      <c r="TG403" s="3"/>
      <c r="TH403" s="3"/>
      <c r="TI403" s="3"/>
      <c r="TJ403" s="3"/>
      <c r="TK403" s="3"/>
      <c r="TL403" s="3"/>
      <c r="TM403" s="3"/>
      <c r="TN403" s="3"/>
      <c r="TO403" s="3"/>
      <c r="TP403" s="3"/>
      <c r="TQ403" s="3"/>
      <c r="TR403" s="3"/>
      <c r="TS403" s="3"/>
      <c r="TT403" s="3"/>
      <c r="TU403" s="3"/>
      <c r="TV403" s="3"/>
      <c r="TW403" s="3"/>
      <c r="TX403" s="3"/>
      <c r="TY403" s="3"/>
      <c r="TZ403" s="3"/>
      <c r="UA403" s="3"/>
      <c r="UB403" s="3"/>
      <c r="UC403" s="3"/>
      <c r="UD403" s="3"/>
      <c r="UE403" s="3"/>
      <c r="UF403" s="3"/>
      <c r="UG403" s="3"/>
      <c r="UH403" s="3"/>
      <c r="UI403" s="3"/>
      <c r="UJ403" s="3"/>
      <c r="UK403" s="3"/>
      <c r="UL403" s="3"/>
      <c r="UM403" s="3"/>
      <c r="UN403" s="3"/>
      <c r="UO403" s="3"/>
      <c r="UP403" s="3"/>
      <c r="UQ403" s="3"/>
      <c r="UR403" s="3"/>
      <c r="US403" s="3"/>
      <c r="UT403" s="3"/>
      <c r="UU403" s="3"/>
      <c r="UV403" s="3"/>
      <c r="UW403" s="3"/>
      <c r="UX403" s="3"/>
      <c r="UY403" s="3"/>
      <c r="UZ403" s="3"/>
      <c r="VA403" s="3"/>
      <c r="VB403" s="3"/>
      <c r="VC403" s="3"/>
      <c r="VD403" s="3"/>
      <c r="VE403" s="3"/>
      <c r="VF403" s="3"/>
      <c r="VG403" s="3"/>
      <c r="VH403" s="3"/>
      <c r="VI403" s="3"/>
      <c r="VJ403" s="3"/>
      <c r="VK403" s="3"/>
      <c r="VL403" s="3"/>
      <c r="VM403" s="3"/>
      <c r="VN403" s="3"/>
      <c r="VO403" s="3"/>
      <c r="VP403" s="3"/>
      <c r="VQ403" s="3"/>
      <c r="VR403" s="3"/>
      <c r="VS403" s="3"/>
      <c r="VT403" s="3"/>
      <c r="VU403" s="3"/>
      <c r="VV403" s="3"/>
      <c r="VW403" s="3"/>
      <c r="VX403" s="3"/>
      <c r="VY403" s="3"/>
      <c r="VZ403" s="3"/>
      <c r="WA403" s="3"/>
      <c r="WB403" s="3"/>
      <c r="WC403" s="3"/>
    </row>
    <row r="404" spans="1:601" x14ac:dyDescent="0.35">
      <c r="A404" s="22"/>
      <c r="B404" s="22"/>
      <c r="C404" s="33"/>
      <c r="D404" s="25"/>
      <c r="E404" s="24"/>
      <c r="F404" s="25"/>
      <c r="G404" s="25"/>
      <c r="H404" s="59"/>
      <c r="I404" s="25"/>
      <c r="J404" s="25"/>
      <c r="K404" s="25"/>
      <c r="L404" s="25"/>
      <c r="M404" s="25"/>
      <c r="N404" s="25"/>
      <c r="O404" s="22"/>
      <c r="P404" s="36"/>
      <c r="Q404" s="36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  <c r="NF404" s="3"/>
      <c r="NG404" s="3"/>
      <c r="NH404" s="3"/>
      <c r="NI404" s="3"/>
      <c r="NJ404" s="3"/>
      <c r="NK404" s="3"/>
      <c r="NL404" s="3"/>
      <c r="NM404" s="3"/>
      <c r="NN404" s="3"/>
      <c r="NO404" s="3"/>
      <c r="NP404" s="3"/>
      <c r="NQ404" s="3"/>
      <c r="NR404" s="3"/>
      <c r="NS404" s="3"/>
      <c r="NT404" s="3"/>
      <c r="NU404" s="3"/>
      <c r="NV404" s="3"/>
      <c r="NW404" s="3"/>
      <c r="NX404" s="3"/>
      <c r="NY404" s="3"/>
      <c r="NZ404" s="3"/>
      <c r="OA404" s="3"/>
      <c r="OB404" s="3"/>
      <c r="OC404" s="3"/>
      <c r="OD404" s="3"/>
      <c r="OE404" s="3"/>
      <c r="OF404" s="3"/>
      <c r="OG404" s="3"/>
      <c r="OH404" s="3"/>
      <c r="OI404" s="3"/>
      <c r="OJ404" s="3"/>
      <c r="OK404" s="3"/>
      <c r="OL404" s="3"/>
      <c r="OM404" s="3"/>
      <c r="ON404" s="3"/>
      <c r="OO404" s="3"/>
      <c r="OP404" s="3"/>
      <c r="OQ404" s="3"/>
      <c r="OR404" s="3"/>
      <c r="OS404" s="3"/>
      <c r="OT404" s="3"/>
      <c r="OU404" s="3"/>
      <c r="OV404" s="3"/>
      <c r="OW404" s="3"/>
      <c r="OX404" s="3"/>
      <c r="OY404" s="3"/>
      <c r="OZ404" s="3"/>
      <c r="PA404" s="3"/>
      <c r="PB404" s="3"/>
      <c r="PC404" s="3"/>
      <c r="PD404" s="3"/>
      <c r="PE404" s="3"/>
      <c r="PF404" s="3"/>
      <c r="PG404" s="3"/>
      <c r="PH404" s="3"/>
      <c r="PI404" s="3"/>
      <c r="PJ404" s="3"/>
      <c r="PK404" s="3"/>
      <c r="PL404" s="3"/>
      <c r="PM404" s="3"/>
      <c r="PN404" s="3"/>
      <c r="PO404" s="3"/>
      <c r="PP404" s="3"/>
      <c r="PQ404" s="3"/>
      <c r="PR404" s="3"/>
      <c r="PS404" s="3"/>
      <c r="PT404" s="3"/>
      <c r="PU404" s="3"/>
      <c r="PV404" s="3"/>
      <c r="PW404" s="3"/>
      <c r="PX404" s="3"/>
      <c r="PY404" s="3"/>
      <c r="PZ404" s="3"/>
      <c r="QA404" s="3"/>
      <c r="QB404" s="3"/>
      <c r="QC404" s="3"/>
      <c r="QD404" s="3"/>
      <c r="QE404" s="3"/>
      <c r="QF404" s="3"/>
      <c r="QG404" s="3"/>
      <c r="QH404" s="3"/>
      <c r="QI404" s="3"/>
      <c r="QJ404" s="3"/>
      <c r="QK404" s="3"/>
      <c r="QL404" s="3"/>
      <c r="QM404" s="3"/>
      <c r="QN404" s="3"/>
      <c r="QO404" s="3"/>
      <c r="QP404" s="3"/>
      <c r="QQ404" s="3"/>
      <c r="QR404" s="3"/>
      <c r="QS404" s="3"/>
      <c r="QT404" s="3"/>
      <c r="QU404" s="3"/>
      <c r="QV404" s="3"/>
      <c r="QW404" s="3"/>
      <c r="QX404" s="3"/>
      <c r="QY404" s="3"/>
      <c r="QZ404" s="3"/>
      <c r="RA404" s="3"/>
      <c r="RB404" s="3"/>
      <c r="RC404" s="3"/>
      <c r="RD404" s="3"/>
      <c r="RE404" s="3"/>
      <c r="RF404" s="3"/>
      <c r="RG404" s="3"/>
      <c r="RH404" s="3"/>
      <c r="RI404" s="3"/>
      <c r="RJ404" s="3"/>
      <c r="RK404" s="3"/>
      <c r="RL404" s="3"/>
      <c r="RM404" s="3"/>
      <c r="RN404" s="3"/>
      <c r="RO404" s="3"/>
      <c r="RP404" s="3"/>
      <c r="RQ404" s="3"/>
      <c r="RR404" s="3"/>
      <c r="RS404" s="3"/>
      <c r="RT404" s="3"/>
      <c r="RU404" s="3"/>
      <c r="RV404" s="3"/>
      <c r="RW404" s="3"/>
      <c r="RX404" s="3"/>
      <c r="RY404" s="3"/>
      <c r="RZ404" s="3"/>
      <c r="SA404" s="3"/>
      <c r="SB404" s="3"/>
      <c r="SC404" s="3"/>
      <c r="SD404" s="3"/>
      <c r="SE404" s="3"/>
      <c r="SF404" s="3"/>
      <c r="SG404" s="3"/>
      <c r="SH404" s="3"/>
      <c r="SI404" s="3"/>
      <c r="SJ404" s="3"/>
      <c r="SK404" s="3"/>
      <c r="SL404" s="3"/>
      <c r="SM404" s="3"/>
      <c r="SN404" s="3"/>
      <c r="SO404" s="3"/>
      <c r="SP404" s="3"/>
      <c r="SQ404" s="3"/>
      <c r="SR404" s="3"/>
      <c r="SS404" s="3"/>
      <c r="ST404" s="3"/>
      <c r="SU404" s="3"/>
      <c r="SV404" s="3"/>
      <c r="SW404" s="3"/>
      <c r="SX404" s="3"/>
      <c r="SY404" s="3"/>
      <c r="SZ404" s="3"/>
      <c r="TA404" s="3"/>
      <c r="TB404" s="3"/>
      <c r="TC404" s="3"/>
      <c r="TD404" s="3"/>
      <c r="TE404" s="3"/>
      <c r="TF404" s="3"/>
      <c r="TG404" s="3"/>
      <c r="TH404" s="3"/>
      <c r="TI404" s="3"/>
      <c r="TJ404" s="3"/>
      <c r="TK404" s="3"/>
      <c r="TL404" s="3"/>
      <c r="TM404" s="3"/>
      <c r="TN404" s="3"/>
      <c r="TO404" s="3"/>
      <c r="TP404" s="3"/>
      <c r="TQ404" s="3"/>
      <c r="TR404" s="3"/>
      <c r="TS404" s="3"/>
      <c r="TT404" s="3"/>
      <c r="TU404" s="3"/>
      <c r="TV404" s="3"/>
      <c r="TW404" s="3"/>
      <c r="TX404" s="3"/>
      <c r="TY404" s="3"/>
      <c r="TZ404" s="3"/>
      <c r="UA404" s="3"/>
      <c r="UB404" s="3"/>
      <c r="UC404" s="3"/>
      <c r="UD404" s="3"/>
      <c r="UE404" s="3"/>
      <c r="UF404" s="3"/>
      <c r="UG404" s="3"/>
      <c r="UH404" s="3"/>
      <c r="UI404" s="3"/>
      <c r="UJ404" s="3"/>
      <c r="UK404" s="3"/>
      <c r="UL404" s="3"/>
      <c r="UM404" s="3"/>
      <c r="UN404" s="3"/>
      <c r="UO404" s="3"/>
      <c r="UP404" s="3"/>
      <c r="UQ404" s="3"/>
      <c r="UR404" s="3"/>
      <c r="US404" s="3"/>
      <c r="UT404" s="3"/>
      <c r="UU404" s="3"/>
      <c r="UV404" s="3"/>
      <c r="UW404" s="3"/>
      <c r="UX404" s="3"/>
      <c r="UY404" s="3"/>
      <c r="UZ404" s="3"/>
      <c r="VA404" s="3"/>
      <c r="VB404" s="3"/>
      <c r="VC404" s="3"/>
      <c r="VD404" s="3"/>
      <c r="VE404" s="3"/>
      <c r="VF404" s="3"/>
      <c r="VG404" s="3"/>
      <c r="VH404" s="3"/>
      <c r="VI404" s="3"/>
      <c r="VJ404" s="3"/>
      <c r="VK404" s="3"/>
      <c r="VL404" s="3"/>
      <c r="VM404" s="3"/>
      <c r="VN404" s="3"/>
      <c r="VO404" s="3"/>
      <c r="VP404" s="3"/>
      <c r="VQ404" s="3"/>
      <c r="VR404" s="3"/>
      <c r="VS404" s="3"/>
      <c r="VT404" s="3"/>
      <c r="VU404" s="3"/>
      <c r="VV404" s="3"/>
      <c r="VW404" s="3"/>
      <c r="VX404" s="3"/>
      <c r="VY404" s="3"/>
      <c r="VZ404" s="3"/>
      <c r="WA404" s="3"/>
      <c r="WB404" s="3"/>
      <c r="WC404" s="3"/>
    </row>
    <row r="405" spans="1:601" x14ac:dyDescent="0.35">
      <c r="A405" s="22"/>
      <c r="B405" s="22"/>
      <c r="C405" s="33"/>
      <c r="D405" s="25"/>
      <c r="E405" s="24"/>
      <c r="F405" s="25"/>
      <c r="G405" s="25"/>
      <c r="H405" s="59"/>
      <c r="I405" s="25"/>
      <c r="J405" s="25"/>
      <c r="K405" s="25"/>
      <c r="L405" s="25"/>
      <c r="M405" s="25"/>
      <c r="N405" s="25"/>
      <c r="O405" s="22"/>
      <c r="P405" s="36"/>
      <c r="Q405" s="36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  <c r="NF405" s="3"/>
      <c r="NG405" s="3"/>
      <c r="NH405" s="3"/>
      <c r="NI405" s="3"/>
      <c r="NJ405" s="3"/>
      <c r="NK405" s="3"/>
      <c r="NL405" s="3"/>
      <c r="NM405" s="3"/>
      <c r="NN405" s="3"/>
      <c r="NO405" s="3"/>
      <c r="NP405" s="3"/>
      <c r="NQ405" s="3"/>
      <c r="NR405" s="3"/>
      <c r="NS405" s="3"/>
      <c r="NT405" s="3"/>
      <c r="NU405" s="3"/>
      <c r="NV405" s="3"/>
      <c r="NW405" s="3"/>
      <c r="NX405" s="3"/>
      <c r="NY405" s="3"/>
      <c r="NZ405" s="3"/>
      <c r="OA405" s="3"/>
      <c r="OB405" s="3"/>
      <c r="OC405" s="3"/>
      <c r="OD405" s="3"/>
      <c r="OE405" s="3"/>
      <c r="OF405" s="3"/>
      <c r="OG405" s="3"/>
      <c r="OH405" s="3"/>
      <c r="OI405" s="3"/>
      <c r="OJ405" s="3"/>
      <c r="OK405" s="3"/>
      <c r="OL405" s="3"/>
      <c r="OM405" s="3"/>
      <c r="ON405" s="3"/>
      <c r="OO405" s="3"/>
      <c r="OP405" s="3"/>
      <c r="OQ405" s="3"/>
      <c r="OR405" s="3"/>
      <c r="OS405" s="3"/>
      <c r="OT405" s="3"/>
      <c r="OU405" s="3"/>
      <c r="OV405" s="3"/>
      <c r="OW405" s="3"/>
      <c r="OX405" s="3"/>
      <c r="OY405" s="3"/>
      <c r="OZ405" s="3"/>
      <c r="PA405" s="3"/>
      <c r="PB405" s="3"/>
      <c r="PC405" s="3"/>
      <c r="PD405" s="3"/>
      <c r="PE405" s="3"/>
      <c r="PF405" s="3"/>
      <c r="PG405" s="3"/>
      <c r="PH405" s="3"/>
      <c r="PI405" s="3"/>
      <c r="PJ405" s="3"/>
      <c r="PK405" s="3"/>
      <c r="PL405" s="3"/>
      <c r="PM405" s="3"/>
      <c r="PN405" s="3"/>
      <c r="PO405" s="3"/>
      <c r="PP405" s="3"/>
      <c r="PQ405" s="3"/>
      <c r="PR405" s="3"/>
      <c r="PS405" s="3"/>
      <c r="PT405" s="3"/>
      <c r="PU405" s="3"/>
      <c r="PV405" s="3"/>
      <c r="PW405" s="3"/>
      <c r="PX405" s="3"/>
      <c r="PY405" s="3"/>
      <c r="PZ405" s="3"/>
      <c r="QA405" s="3"/>
      <c r="QB405" s="3"/>
      <c r="QC405" s="3"/>
      <c r="QD405" s="3"/>
      <c r="QE405" s="3"/>
      <c r="QF405" s="3"/>
      <c r="QG405" s="3"/>
      <c r="QH405" s="3"/>
      <c r="QI405" s="3"/>
      <c r="QJ405" s="3"/>
      <c r="QK405" s="3"/>
      <c r="QL405" s="3"/>
      <c r="QM405" s="3"/>
      <c r="QN405" s="3"/>
      <c r="QO405" s="3"/>
      <c r="QP405" s="3"/>
      <c r="QQ405" s="3"/>
      <c r="QR405" s="3"/>
      <c r="QS405" s="3"/>
      <c r="QT405" s="3"/>
      <c r="QU405" s="3"/>
      <c r="QV405" s="3"/>
      <c r="QW405" s="3"/>
      <c r="QX405" s="3"/>
      <c r="QY405" s="3"/>
      <c r="QZ405" s="3"/>
      <c r="RA405" s="3"/>
      <c r="RB405" s="3"/>
      <c r="RC405" s="3"/>
      <c r="RD405" s="3"/>
      <c r="RE405" s="3"/>
      <c r="RF405" s="3"/>
      <c r="RG405" s="3"/>
      <c r="RH405" s="3"/>
      <c r="RI405" s="3"/>
      <c r="RJ405" s="3"/>
      <c r="RK405" s="3"/>
      <c r="RL405" s="3"/>
      <c r="RM405" s="3"/>
      <c r="RN405" s="3"/>
      <c r="RO405" s="3"/>
      <c r="RP405" s="3"/>
      <c r="RQ405" s="3"/>
      <c r="RR405" s="3"/>
      <c r="RS405" s="3"/>
      <c r="RT405" s="3"/>
      <c r="RU405" s="3"/>
      <c r="RV405" s="3"/>
      <c r="RW405" s="3"/>
      <c r="RX405" s="3"/>
      <c r="RY405" s="3"/>
      <c r="RZ405" s="3"/>
      <c r="SA405" s="3"/>
      <c r="SB405" s="3"/>
      <c r="SC405" s="3"/>
      <c r="SD405" s="3"/>
      <c r="SE405" s="3"/>
      <c r="SF405" s="3"/>
      <c r="SG405" s="3"/>
      <c r="SH405" s="3"/>
      <c r="SI405" s="3"/>
      <c r="SJ405" s="3"/>
      <c r="SK405" s="3"/>
      <c r="SL405" s="3"/>
      <c r="SM405" s="3"/>
      <c r="SN405" s="3"/>
      <c r="SO405" s="3"/>
      <c r="SP405" s="3"/>
      <c r="SQ405" s="3"/>
      <c r="SR405" s="3"/>
      <c r="SS405" s="3"/>
      <c r="ST405" s="3"/>
      <c r="SU405" s="3"/>
      <c r="SV405" s="3"/>
      <c r="SW405" s="3"/>
      <c r="SX405" s="3"/>
      <c r="SY405" s="3"/>
      <c r="SZ405" s="3"/>
      <c r="TA405" s="3"/>
      <c r="TB405" s="3"/>
      <c r="TC405" s="3"/>
      <c r="TD405" s="3"/>
      <c r="TE405" s="3"/>
      <c r="TF405" s="3"/>
      <c r="TG405" s="3"/>
      <c r="TH405" s="3"/>
      <c r="TI405" s="3"/>
      <c r="TJ405" s="3"/>
      <c r="TK405" s="3"/>
      <c r="TL405" s="3"/>
      <c r="TM405" s="3"/>
      <c r="TN405" s="3"/>
      <c r="TO405" s="3"/>
      <c r="TP405" s="3"/>
      <c r="TQ405" s="3"/>
      <c r="TR405" s="3"/>
      <c r="TS405" s="3"/>
      <c r="TT405" s="3"/>
      <c r="TU405" s="3"/>
      <c r="TV405" s="3"/>
      <c r="TW405" s="3"/>
      <c r="TX405" s="3"/>
      <c r="TY405" s="3"/>
      <c r="TZ405" s="3"/>
      <c r="UA405" s="3"/>
      <c r="UB405" s="3"/>
      <c r="UC405" s="3"/>
      <c r="UD405" s="3"/>
      <c r="UE405" s="3"/>
      <c r="UF405" s="3"/>
      <c r="UG405" s="3"/>
      <c r="UH405" s="3"/>
      <c r="UI405" s="3"/>
      <c r="UJ405" s="3"/>
      <c r="UK405" s="3"/>
      <c r="UL405" s="3"/>
      <c r="UM405" s="3"/>
      <c r="UN405" s="3"/>
      <c r="UO405" s="3"/>
      <c r="UP405" s="3"/>
      <c r="UQ405" s="3"/>
      <c r="UR405" s="3"/>
      <c r="US405" s="3"/>
      <c r="UT405" s="3"/>
      <c r="UU405" s="3"/>
      <c r="UV405" s="3"/>
      <c r="UW405" s="3"/>
      <c r="UX405" s="3"/>
      <c r="UY405" s="3"/>
      <c r="UZ405" s="3"/>
      <c r="VA405" s="3"/>
      <c r="VB405" s="3"/>
      <c r="VC405" s="3"/>
      <c r="VD405" s="3"/>
      <c r="VE405" s="3"/>
      <c r="VF405" s="3"/>
      <c r="VG405" s="3"/>
      <c r="VH405" s="3"/>
      <c r="VI405" s="3"/>
      <c r="VJ405" s="3"/>
      <c r="VK405" s="3"/>
      <c r="VL405" s="3"/>
      <c r="VM405" s="3"/>
      <c r="VN405" s="3"/>
      <c r="VO405" s="3"/>
      <c r="VP405" s="3"/>
      <c r="VQ405" s="3"/>
      <c r="VR405" s="3"/>
      <c r="VS405" s="3"/>
      <c r="VT405" s="3"/>
      <c r="VU405" s="3"/>
      <c r="VV405" s="3"/>
      <c r="VW405" s="3"/>
      <c r="VX405" s="3"/>
      <c r="VY405" s="3"/>
      <c r="VZ405" s="3"/>
      <c r="WA405" s="3"/>
      <c r="WB405" s="3"/>
      <c r="WC405" s="3"/>
    </row>
    <row r="406" spans="1:601" x14ac:dyDescent="0.35">
      <c r="A406" s="22"/>
      <c r="B406" s="22"/>
      <c r="C406" s="33"/>
      <c r="D406" s="25"/>
      <c r="E406" s="24"/>
      <c r="F406" s="25"/>
      <c r="G406" s="25"/>
      <c r="H406" s="59"/>
      <c r="I406" s="25"/>
      <c r="J406" s="25"/>
      <c r="K406" s="25"/>
      <c r="L406" s="25"/>
      <c r="M406" s="25"/>
      <c r="N406" s="25"/>
      <c r="O406" s="22"/>
      <c r="P406" s="36"/>
      <c r="Q406" s="36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  <c r="NF406" s="3"/>
      <c r="NG406" s="3"/>
      <c r="NH406" s="3"/>
      <c r="NI406" s="3"/>
      <c r="NJ406" s="3"/>
      <c r="NK406" s="3"/>
      <c r="NL406" s="3"/>
      <c r="NM406" s="3"/>
      <c r="NN406" s="3"/>
      <c r="NO406" s="3"/>
      <c r="NP406" s="3"/>
      <c r="NQ406" s="3"/>
      <c r="NR406" s="3"/>
      <c r="NS406" s="3"/>
      <c r="NT406" s="3"/>
      <c r="NU406" s="3"/>
      <c r="NV406" s="3"/>
      <c r="NW406" s="3"/>
      <c r="NX406" s="3"/>
      <c r="NY406" s="3"/>
      <c r="NZ406" s="3"/>
      <c r="OA406" s="3"/>
      <c r="OB406" s="3"/>
      <c r="OC406" s="3"/>
      <c r="OD406" s="3"/>
      <c r="OE406" s="3"/>
      <c r="OF406" s="3"/>
      <c r="OG406" s="3"/>
      <c r="OH406" s="3"/>
      <c r="OI406" s="3"/>
      <c r="OJ406" s="3"/>
      <c r="OK406" s="3"/>
      <c r="OL406" s="3"/>
      <c r="OM406" s="3"/>
      <c r="ON406" s="3"/>
      <c r="OO406" s="3"/>
      <c r="OP406" s="3"/>
      <c r="OQ406" s="3"/>
      <c r="OR406" s="3"/>
      <c r="OS406" s="3"/>
      <c r="OT406" s="3"/>
      <c r="OU406" s="3"/>
      <c r="OV406" s="3"/>
      <c r="OW406" s="3"/>
      <c r="OX406" s="3"/>
      <c r="OY406" s="3"/>
      <c r="OZ406" s="3"/>
      <c r="PA406" s="3"/>
      <c r="PB406" s="3"/>
      <c r="PC406" s="3"/>
      <c r="PD406" s="3"/>
      <c r="PE406" s="3"/>
      <c r="PF406" s="3"/>
      <c r="PG406" s="3"/>
      <c r="PH406" s="3"/>
      <c r="PI406" s="3"/>
      <c r="PJ406" s="3"/>
      <c r="PK406" s="3"/>
      <c r="PL406" s="3"/>
      <c r="PM406" s="3"/>
      <c r="PN406" s="3"/>
      <c r="PO406" s="3"/>
      <c r="PP406" s="3"/>
      <c r="PQ406" s="3"/>
      <c r="PR406" s="3"/>
      <c r="PS406" s="3"/>
      <c r="PT406" s="3"/>
      <c r="PU406" s="3"/>
      <c r="PV406" s="3"/>
      <c r="PW406" s="3"/>
      <c r="PX406" s="3"/>
      <c r="PY406" s="3"/>
      <c r="PZ406" s="3"/>
      <c r="QA406" s="3"/>
      <c r="QB406" s="3"/>
      <c r="QC406" s="3"/>
      <c r="QD406" s="3"/>
      <c r="QE406" s="3"/>
      <c r="QF406" s="3"/>
      <c r="QG406" s="3"/>
      <c r="QH406" s="3"/>
      <c r="QI406" s="3"/>
      <c r="QJ406" s="3"/>
      <c r="QK406" s="3"/>
      <c r="QL406" s="3"/>
      <c r="QM406" s="3"/>
      <c r="QN406" s="3"/>
      <c r="QO406" s="3"/>
      <c r="QP406" s="3"/>
      <c r="QQ406" s="3"/>
      <c r="QR406" s="3"/>
      <c r="QS406" s="3"/>
      <c r="QT406" s="3"/>
      <c r="QU406" s="3"/>
      <c r="QV406" s="3"/>
      <c r="QW406" s="3"/>
      <c r="QX406" s="3"/>
      <c r="QY406" s="3"/>
      <c r="QZ406" s="3"/>
      <c r="RA406" s="3"/>
      <c r="RB406" s="3"/>
      <c r="RC406" s="3"/>
      <c r="RD406" s="3"/>
      <c r="RE406" s="3"/>
      <c r="RF406" s="3"/>
      <c r="RG406" s="3"/>
      <c r="RH406" s="3"/>
      <c r="RI406" s="3"/>
      <c r="RJ406" s="3"/>
      <c r="RK406" s="3"/>
      <c r="RL406" s="3"/>
      <c r="RM406" s="3"/>
      <c r="RN406" s="3"/>
      <c r="RO406" s="3"/>
      <c r="RP406" s="3"/>
      <c r="RQ406" s="3"/>
      <c r="RR406" s="3"/>
      <c r="RS406" s="3"/>
      <c r="RT406" s="3"/>
      <c r="RU406" s="3"/>
      <c r="RV406" s="3"/>
      <c r="RW406" s="3"/>
      <c r="RX406" s="3"/>
      <c r="RY406" s="3"/>
      <c r="RZ406" s="3"/>
      <c r="SA406" s="3"/>
      <c r="SB406" s="3"/>
      <c r="SC406" s="3"/>
      <c r="SD406" s="3"/>
      <c r="SE406" s="3"/>
      <c r="SF406" s="3"/>
      <c r="SG406" s="3"/>
      <c r="SH406" s="3"/>
      <c r="SI406" s="3"/>
      <c r="SJ406" s="3"/>
      <c r="SK406" s="3"/>
      <c r="SL406" s="3"/>
      <c r="SM406" s="3"/>
      <c r="SN406" s="3"/>
      <c r="SO406" s="3"/>
      <c r="SP406" s="3"/>
      <c r="SQ406" s="3"/>
      <c r="SR406" s="3"/>
      <c r="SS406" s="3"/>
      <c r="ST406" s="3"/>
      <c r="SU406" s="3"/>
      <c r="SV406" s="3"/>
      <c r="SW406" s="3"/>
      <c r="SX406" s="3"/>
      <c r="SY406" s="3"/>
      <c r="SZ406" s="3"/>
      <c r="TA406" s="3"/>
      <c r="TB406" s="3"/>
      <c r="TC406" s="3"/>
      <c r="TD406" s="3"/>
      <c r="TE406" s="3"/>
      <c r="TF406" s="3"/>
      <c r="TG406" s="3"/>
      <c r="TH406" s="3"/>
      <c r="TI406" s="3"/>
      <c r="TJ406" s="3"/>
      <c r="TK406" s="3"/>
      <c r="TL406" s="3"/>
      <c r="TM406" s="3"/>
      <c r="TN406" s="3"/>
      <c r="TO406" s="3"/>
      <c r="TP406" s="3"/>
      <c r="TQ406" s="3"/>
      <c r="TR406" s="3"/>
      <c r="TS406" s="3"/>
      <c r="TT406" s="3"/>
      <c r="TU406" s="3"/>
      <c r="TV406" s="3"/>
      <c r="TW406" s="3"/>
      <c r="TX406" s="3"/>
      <c r="TY406" s="3"/>
      <c r="TZ406" s="3"/>
      <c r="UA406" s="3"/>
      <c r="UB406" s="3"/>
      <c r="UC406" s="3"/>
      <c r="UD406" s="3"/>
      <c r="UE406" s="3"/>
      <c r="UF406" s="3"/>
      <c r="UG406" s="3"/>
      <c r="UH406" s="3"/>
      <c r="UI406" s="3"/>
      <c r="UJ406" s="3"/>
      <c r="UK406" s="3"/>
      <c r="UL406" s="3"/>
      <c r="UM406" s="3"/>
      <c r="UN406" s="3"/>
      <c r="UO406" s="3"/>
      <c r="UP406" s="3"/>
      <c r="UQ406" s="3"/>
      <c r="UR406" s="3"/>
      <c r="US406" s="3"/>
      <c r="UT406" s="3"/>
      <c r="UU406" s="3"/>
      <c r="UV406" s="3"/>
      <c r="UW406" s="3"/>
      <c r="UX406" s="3"/>
      <c r="UY406" s="3"/>
      <c r="UZ406" s="3"/>
      <c r="VA406" s="3"/>
      <c r="VB406" s="3"/>
      <c r="VC406" s="3"/>
      <c r="VD406" s="3"/>
      <c r="VE406" s="3"/>
      <c r="VF406" s="3"/>
      <c r="VG406" s="3"/>
      <c r="VH406" s="3"/>
      <c r="VI406" s="3"/>
      <c r="VJ406" s="3"/>
      <c r="VK406" s="3"/>
      <c r="VL406" s="3"/>
      <c r="VM406" s="3"/>
      <c r="VN406" s="3"/>
      <c r="VO406" s="3"/>
      <c r="VP406" s="3"/>
      <c r="VQ406" s="3"/>
      <c r="VR406" s="3"/>
      <c r="VS406" s="3"/>
      <c r="VT406" s="3"/>
      <c r="VU406" s="3"/>
      <c r="VV406" s="3"/>
      <c r="VW406" s="3"/>
      <c r="VX406" s="3"/>
      <c r="VY406" s="3"/>
      <c r="VZ406" s="3"/>
      <c r="WA406" s="3"/>
      <c r="WB406" s="3"/>
      <c r="WC406" s="3"/>
    </row>
    <row r="407" spans="1:601" x14ac:dyDescent="0.35">
      <c r="A407" s="22"/>
      <c r="B407" s="22"/>
      <c r="C407" s="49"/>
      <c r="D407" s="25"/>
      <c r="E407" s="24"/>
      <c r="F407" s="22"/>
      <c r="G407" s="22"/>
      <c r="H407" s="62"/>
      <c r="I407" s="25"/>
      <c r="J407" s="25"/>
      <c r="K407" s="22"/>
      <c r="L407" s="22"/>
      <c r="M407" s="22"/>
      <c r="N407" s="22"/>
      <c r="O407" s="22"/>
      <c r="P407" s="36"/>
      <c r="Q407" s="36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  <c r="MO407" s="3"/>
      <c r="MP407" s="3"/>
      <c r="MQ407" s="3"/>
      <c r="MR407" s="3"/>
      <c r="MS407" s="3"/>
      <c r="MT407" s="3"/>
      <c r="MU407" s="3"/>
      <c r="MV407" s="3"/>
      <c r="MW407" s="3"/>
      <c r="MX407" s="3"/>
      <c r="MY407" s="3"/>
      <c r="MZ407" s="3"/>
      <c r="NA407" s="3"/>
      <c r="NB407" s="3"/>
      <c r="NC407" s="3"/>
      <c r="ND407" s="3"/>
      <c r="NE407" s="3"/>
      <c r="NF407" s="3"/>
      <c r="NG407" s="3"/>
      <c r="NH407" s="3"/>
      <c r="NI407" s="3"/>
      <c r="NJ407" s="3"/>
      <c r="NK407" s="3"/>
      <c r="NL407" s="3"/>
      <c r="NM407" s="3"/>
      <c r="NN407" s="3"/>
      <c r="NO407" s="3"/>
      <c r="NP407" s="3"/>
      <c r="NQ407" s="3"/>
      <c r="NR407" s="3"/>
      <c r="NS407" s="3"/>
      <c r="NT407" s="3"/>
      <c r="NU407" s="3"/>
      <c r="NV407" s="3"/>
      <c r="NW407" s="3"/>
      <c r="NX407" s="3"/>
      <c r="NY407" s="3"/>
      <c r="NZ407" s="3"/>
      <c r="OA407" s="3"/>
      <c r="OB407" s="3"/>
      <c r="OC407" s="3"/>
      <c r="OD407" s="3"/>
      <c r="OE407" s="3"/>
      <c r="OF407" s="3"/>
      <c r="OG407" s="3"/>
      <c r="OH407" s="3"/>
      <c r="OI407" s="3"/>
      <c r="OJ407" s="3"/>
      <c r="OK407" s="3"/>
      <c r="OL407" s="3"/>
      <c r="OM407" s="3"/>
      <c r="ON407" s="3"/>
      <c r="OO407" s="3"/>
      <c r="OP407" s="3"/>
      <c r="OQ407" s="3"/>
      <c r="OR407" s="3"/>
      <c r="OS407" s="3"/>
      <c r="OT407" s="3"/>
      <c r="OU407" s="3"/>
      <c r="OV407" s="3"/>
      <c r="OW407" s="3"/>
      <c r="OX407" s="3"/>
      <c r="OY407" s="3"/>
      <c r="OZ407" s="3"/>
      <c r="PA407" s="3"/>
      <c r="PB407" s="3"/>
      <c r="PC407" s="3"/>
      <c r="PD407" s="3"/>
      <c r="PE407" s="3"/>
      <c r="PF407" s="3"/>
      <c r="PG407" s="3"/>
      <c r="PH407" s="3"/>
      <c r="PI407" s="3"/>
      <c r="PJ407" s="3"/>
      <c r="PK407" s="3"/>
      <c r="PL407" s="3"/>
      <c r="PM407" s="3"/>
      <c r="PN407" s="3"/>
      <c r="PO407" s="3"/>
      <c r="PP407" s="3"/>
      <c r="PQ407" s="3"/>
      <c r="PR407" s="3"/>
      <c r="PS407" s="3"/>
      <c r="PT407" s="3"/>
      <c r="PU407" s="3"/>
      <c r="PV407" s="3"/>
      <c r="PW407" s="3"/>
      <c r="PX407" s="3"/>
      <c r="PY407" s="3"/>
      <c r="PZ407" s="3"/>
      <c r="QA407" s="3"/>
      <c r="QB407" s="3"/>
      <c r="QC407" s="3"/>
      <c r="QD407" s="3"/>
      <c r="QE407" s="3"/>
      <c r="QF407" s="3"/>
      <c r="QG407" s="3"/>
      <c r="QH407" s="3"/>
      <c r="QI407" s="3"/>
      <c r="QJ407" s="3"/>
      <c r="QK407" s="3"/>
      <c r="QL407" s="3"/>
      <c r="QM407" s="3"/>
      <c r="QN407" s="3"/>
      <c r="QO407" s="3"/>
      <c r="QP407" s="3"/>
      <c r="QQ407" s="3"/>
      <c r="QR407" s="3"/>
      <c r="QS407" s="3"/>
      <c r="QT407" s="3"/>
      <c r="QU407" s="3"/>
      <c r="QV407" s="3"/>
      <c r="QW407" s="3"/>
      <c r="QX407" s="3"/>
      <c r="QY407" s="3"/>
      <c r="QZ407" s="3"/>
      <c r="RA407" s="3"/>
      <c r="RB407" s="3"/>
      <c r="RC407" s="3"/>
      <c r="RD407" s="3"/>
      <c r="RE407" s="3"/>
      <c r="RF407" s="3"/>
      <c r="RG407" s="3"/>
      <c r="RH407" s="3"/>
      <c r="RI407" s="3"/>
      <c r="RJ407" s="3"/>
      <c r="RK407" s="3"/>
      <c r="RL407" s="3"/>
      <c r="RM407" s="3"/>
      <c r="RN407" s="3"/>
      <c r="RO407" s="3"/>
      <c r="RP407" s="3"/>
      <c r="RQ407" s="3"/>
      <c r="RR407" s="3"/>
      <c r="RS407" s="3"/>
      <c r="RT407" s="3"/>
      <c r="RU407" s="3"/>
      <c r="RV407" s="3"/>
      <c r="RW407" s="3"/>
      <c r="RX407" s="3"/>
      <c r="RY407" s="3"/>
      <c r="RZ407" s="3"/>
      <c r="SA407" s="3"/>
      <c r="SB407" s="3"/>
      <c r="SC407" s="3"/>
      <c r="SD407" s="3"/>
      <c r="SE407" s="3"/>
      <c r="SF407" s="3"/>
      <c r="SG407" s="3"/>
      <c r="SH407" s="3"/>
      <c r="SI407" s="3"/>
      <c r="SJ407" s="3"/>
      <c r="SK407" s="3"/>
      <c r="SL407" s="3"/>
      <c r="SM407" s="3"/>
      <c r="SN407" s="3"/>
      <c r="SO407" s="3"/>
      <c r="SP407" s="3"/>
      <c r="SQ407" s="3"/>
      <c r="SR407" s="3"/>
      <c r="SS407" s="3"/>
      <c r="ST407" s="3"/>
      <c r="SU407" s="3"/>
      <c r="SV407" s="3"/>
      <c r="SW407" s="3"/>
      <c r="SX407" s="3"/>
      <c r="SY407" s="3"/>
      <c r="SZ407" s="3"/>
      <c r="TA407" s="3"/>
      <c r="TB407" s="3"/>
      <c r="TC407" s="3"/>
      <c r="TD407" s="3"/>
      <c r="TE407" s="3"/>
      <c r="TF407" s="3"/>
      <c r="TG407" s="3"/>
      <c r="TH407" s="3"/>
      <c r="TI407" s="3"/>
      <c r="TJ407" s="3"/>
      <c r="TK407" s="3"/>
      <c r="TL407" s="3"/>
      <c r="TM407" s="3"/>
      <c r="TN407" s="3"/>
      <c r="TO407" s="3"/>
      <c r="TP407" s="3"/>
      <c r="TQ407" s="3"/>
      <c r="TR407" s="3"/>
      <c r="TS407" s="3"/>
      <c r="TT407" s="3"/>
      <c r="TU407" s="3"/>
      <c r="TV407" s="3"/>
      <c r="TW407" s="3"/>
      <c r="TX407" s="3"/>
      <c r="TY407" s="3"/>
      <c r="TZ407" s="3"/>
      <c r="UA407" s="3"/>
      <c r="UB407" s="3"/>
      <c r="UC407" s="3"/>
      <c r="UD407" s="3"/>
      <c r="UE407" s="3"/>
      <c r="UF407" s="3"/>
      <c r="UG407" s="3"/>
      <c r="UH407" s="3"/>
      <c r="UI407" s="3"/>
      <c r="UJ407" s="3"/>
      <c r="UK407" s="3"/>
      <c r="UL407" s="3"/>
      <c r="UM407" s="3"/>
      <c r="UN407" s="3"/>
      <c r="UO407" s="3"/>
      <c r="UP407" s="3"/>
      <c r="UQ407" s="3"/>
      <c r="UR407" s="3"/>
      <c r="US407" s="3"/>
      <c r="UT407" s="3"/>
      <c r="UU407" s="3"/>
      <c r="UV407" s="3"/>
      <c r="UW407" s="3"/>
      <c r="UX407" s="3"/>
      <c r="UY407" s="3"/>
      <c r="UZ407" s="3"/>
      <c r="VA407" s="3"/>
      <c r="VB407" s="3"/>
      <c r="VC407" s="3"/>
      <c r="VD407" s="3"/>
      <c r="VE407" s="3"/>
      <c r="VF407" s="3"/>
      <c r="VG407" s="3"/>
      <c r="VH407" s="3"/>
      <c r="VI407" s="3"/>
      <c r="VJ407" s="3"/>
      <c r="VK407" s="3"/>
      <c r="VL407" s="3"/>
      <c r="VM407" s="3"/>
      <c r="VN407" s="3"/>
      <c r="VO407" s="3"/>
      <c r="VP407" s="3"/>
      <c r="VQ407" s="3"/>
      <c r="VR407" s="3"/>
      <c r="VS407" s="3"/>
      <c r="VT407" s="3"/>
      <c r="VU407" s="3"/>
      <c r="VV407" s="3"/>
      <c r="VW407" s="3"/>
      <c r="VX407" s="3"/>
      <c r="VY407" s="3"/>
      <c r="VZ407" s="3"/>
      <c r="WA407" s="3"/>
      <c r="WB407" s="3"/>
      <c r="WC407" s="3"/>
    </row>
    <row r="408" spans="1:601" x14ac:dyDescent="0.35">
      <c r="A408" s="22"/>
      <c r="B408" s="22"/>
      <c r="C408" s="49"/>
      <c r="D408" s="25"/>
      <c r="E408" s="24"/>
      <c r="F408" s="22"/>
      <c r="G408" s="22"/>
      <c r="H408" s="62"/>
      <c r="I408" s="22"/>
      <c r="J408" s="22"/>
      <c r="K408" s="22"/>
      <c r="L408" s="22"/>
      <c r="M408" s="22"/>
      <c r="N408" s="22"/>
      <c r="O408" s="22"/>
      <c r="P408" s="36"/>
      <c r="Q408" s="36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  <c r="MO408" s="3"/>
      <c r="MP408" s="3"/>
      <c r="MQ408" s="3"/>
      <c r="MR408" s="3"/>
      <c r="MS408" s="3"/>
      <c r="MT408" s="3"/>
      <c r="MU408" s="3"/>
      <c r="MV408" s="3"/>
      <c r="MW408" s="3"/>
      <c r="MX408" s="3"/>
      <c r="MY408" s="3"/>
      <c r="MZ408" s="3"/>
      <c r="NA408" s="3"/>
      <c r="NB408" s="3"/>
      <c r="NC408" s="3"/>
      <c r="ND408" s="3"/>
      <c r="NE408" s="3"/>
      <c r="NF408" s="3"/>
      <c r="NG408" s="3"/>
      <c r="NH408" s="3"/>
      <c r="NI408" s="3"/>
      <c r="NJ408" s="3"/>
      <c r="NK408" s="3"/>
      <c r="NL408" s="3"/>
      <c r="NM408" s="3"/>
      <c r="NN408" s="3"/>
      <c r="NO408" s="3"/>
      <c r="NP408" s="3"/>
      <c r="NQ408" s="3"/>
      <c r="NR408" s="3"/>
      <c r="NS408" s="3"/>
      <c r="NT408" s="3"/>
      <c r="NU408" s="3"/>
      <c r="NV408" s="3"/>
      <c r="NW408" s="3"/>
      <c r="NX408" s="3"/>
      <c r="NY408" s="3"/>
      <c r="NZ408" s="3"/>
      <c r="OA408" s="3"/>
      <c r="OB408" s="3"/>
      <c r="OC408" s="3"/>
      <c r="OD408" s="3"/>
      <c r="OE408" s="3"/>
      <c r="OF408" s="3"/>
      <c r="OG408" s="3"/>
      <c r="OH408" s="3"/>
      <c r="OI408" s="3"/>
      <c r="OJ408" s="3"/>
      <c r="OK408" s="3"/>
      <c r="OL408" s="3"/>
      <c r="OM408" s="3"/>
      <c r="ON408" s="3"/>
      <c r="OO408" s="3"/>
      <c r="OP408" s="3"/>
      <c r="OQ408" s="3"/>
      <c r="OR408" s="3"/>
      <c r="OS408" s="3"/>
      <c r="OT408" s="3"/>
      <c r="OU408" s="3"/>
      <c r="OV408" s="3"/>
      <c r="OW408" s="3"/>
      <c r="OX408" s="3"/>
      <c r="OY408" s="3"/>
      <c r="OZ408" s="3"/>
      <c r="PA408" s="3"/>
      <c r="PB408" s="3"/>
      <c r="PC408" s="3"/>
      <c r="PD408" s="3"/>
      <c r="PE408" s="3"/>
      <c r="PF408" s="3"/>
      <c r="PG408" s="3"/>
      <c r="PH408" s="3"/>
      <c r="PI408" s="3"/>
      <c r="PJ408" s="3"/>
      <c r="PK408" s="3"/>
      <c r="PL408" s="3"/>
      <c r="PM408" s="3"/>
      <c r="PN408" s="3"/>
      <c r="PO408" s="3"/>
      <c r="PP408" s="3"/>
      <c r="PQ408" s="3"/>
      <c r="PR408" s="3"/>
      <c r="PS408" s="3"/>
      <c r="PT408" s="3"/>
      <c r="PU408" s="3"/>
      <c r="PV408" s="3"/>
      <c r="PW408" s="3"/>
      <c r="PX408" s="3"/>
      <c r="PY408" s="3"/>
      <c r="PZ408" s="3"/>
      <c r="QA408" s="3"/>
      <c r="QB408" s="3"/>
      <c r="QC408" s="3"/>
      <c r="QD408" s="3"/>
      <c r="QE408" s="3"/>
      <c r="QF408" s="3"/>
      <c r="QG408" s="3"/>
      <c r="QH408" s="3"/>
      <c r="QI408" s="3"/>
      <c r="QJ408" s="3"/>
      <c r="QK408" s="3"/>
      <c r="QL408" s="3"/>
      <c r="QM408" s="3"/>
      <c r="QN408" s="3"/>
      <c r="QO408" s="3"/>
      <c r="QP408" s="3"/>
      <c r="QQ408" s="3"/>
      <c r="QR408" s="3"/>
      <c r="QS408" s="3"/>
      <c r="QT408" s="3"/>
      <c r="QU408" s="3"/>
      <c r="QV408" s="3"/>
      <c r="QW408" s="3"/>
      <c r="QX408" s="3"/>
      <c r="QY408" s="3"/>
      <c r="QZ408" s="3"/>
      <c r="RA408" s="3"/>
      <c r="RB408" s="3"/>
      <c r="RC408" s="3"/>
      <c r="RD408" s="3"/>
      <c r="RE408" s="3"/>
      <c r="RF408" s="3"/>
      <c r="RG408" s="3"/>
      <c r="RH408" s="3"/>
      <c r="RI408" s="3"/>
      <c r="RJ408" s="3"/>
      <c r="RK408" s="3"/>
      <c r="RL408" s="3"/>
      <c r="RM408" s="3"/>
      <c r="RN408" s="3"/>
      <c r="RO408" s="3"/>
      <c r="RP408" s="3"/>
      <c r="RQ408" s="3"/>
      <c r="RR408" s="3"/>
      <c r="RS408" s="3"/>
      <c r="RT408" s="3"/>
      <c r="RU408" s="3"/>
      <c r="RV408" s="3"/>
      <c r="RW408" s="3"/>
      <c r="RX408" s="3"/>
      <c r="RY408" s="3"/>
      <c r="RZ408" s="3"/>
      <c r="SA408" s="3"/>
      <c r="SB408" s="3"/>
      <c r="SC408" s="3"/>
      <c r="SD408" s="3"/>
      <c r="SE408" s="3"/>
      <c r="SF408" s="3"/>
      <c r="SG408" s="3"/>
      <c r="SH408" s="3"/>
      <c r="SI408" s="3"/>
      <c r="SJ408" s="3"/>
      <c r="SK408" s="3"/>
      <c r="SL408" s="3"/>
      <c r="SM408" s="3"/>
      <c r="SN408" s="3"/>
      <c r="SO408" s="3"/>
      <c r="SP408" s="3"/>
      <c r="SQ408" s="3"/>
      <c r="SR408" s="3"/>
      <c r="SS408" s="3"/>
      <c r="ST408" s="3"/>
      <c r="SU408" s="3"/>
      <c r="SV408" s="3"/>
      <c r="SW408" s="3"/>
      <c r="SX408" s="3"/>
      <c r="SY408" s="3"/>
      <c r="SZ408" s="3"/>
      <c r="TA408" s="3"/>
      <c r="TB408" s="3"/>
      <c r="TC408" s="3"/>
      <c r="TD408" s="3"/>
      <c r="TE408" s="3"/>
      <c r="TF408" s="3"/>
      <c r="TG408" s="3"/>
      <c r="TH408" s="3"/>
      <c r="TI408" s="3"/>
      <c r="TJ408" s="3"/>
      <c r="TK408" s="3"/>
      <c r="TL408" s="3"/>
      <c r="TM408" s="3"/>
      <c r="TN408" s="3"/>
      <c r="TO408" s="3"/>
      <c r="TP408" s="3"/>
      <c r="TQ408" s="3"/>
      <c r="TR408" s="3"/>
      <c r="TS408" s="3"/>
      <c r="TT408" s="3"/>
      <c r="TU408" s="3"/>
      <c r="TV408" s="3"/>
      <c r="TW408" s="3"/>
      <c r="TX408" s="3"/>
      <c r="TY408" s="3"/>
      <c r="TZ408" s="3"/>
      <c r="UA408" s="3"/>
      <c r="UB408" s="3"/>
      <c r="UC408" s="3"/>
      <c r="UD408" s="3"/>
      <c r="UE408" s="3"/>
      <c r="UF408" s="3"/>
      <c r="UG408" s="3"/>
      <c r="UH408" s="3"/>
      <c r="UI408" s="3"/>
      <c r="UJ408" s="3"/>
      <c r="UK408" s="3"/>
      <c r="UL408" s="3"/>
      <c r="UM408" s="3"/>
      <c r="UN408" s="3"/>
      <c r="UO408" s="3"/>
      <c r="UP408" s="3"/>
      <c r="UQ408" s="3"/>
      <c r="UR408" s="3"/>
      <c r="US408" s="3"/>
      <c r="UT408" s="3"/>
      <c r="UU408" s="3"/>
      <c r="UV408" s="3"/>
      <c r="UW408" s="3"/>
      <c r="UX408" s="3"/>
      <c r="UY408" s="3"/>
      <c r="UZ408" s="3"/>
      <c r="VA408" s="3"/>
      <c r="VB408" s="3"/>
      <c r="VC408" s="3"/>
      <c r="VD408" s="3"/>
      <c r="VE408" s="3"/>
      <c r="VF408" s="3"/>
      <c r="VG408" s="3"/>
      <c r="VH408" s="3"/>
      <c r="VI408" s="3"/>
      <c r="VJ408" s="3"/>
      <c r="VK408" s="3"/>
      <c r="VL408" s="3"/>
      <c r="VM408" s="3"/>
      <c r="VN408" s="3"/>
      <c r="VO408" s="3"/>
      <c r="VP408" s="3"/>
      <c r="VQ408" s="3"/>
      <c r="VR408" s="3"/>
      <c r="VS408" s="3"/>
      <c r="VT408" s="3"/>
      <c r="VU408" s="3"/>
      <c r="VV408" s="3"/>
      <c r="VW408" s="3"/>
      <c r="VX408" s="3"/>
      <c r="VY408" s="3"/>
      <c r="VZ408" s="3"/>
      <c r="WA408" s="3"/>
      <c r="WB408" s="3"/>
      <c r="WC408" s="3"/>
    </row>
    <row r="409" spans="1:601" x14ac:dyDescent="0.35">
      <c r="A409" s="22"/>
      <c r="B409" s="22"/>
      <c r="C409" s="49"/>
      <c r="D409" s="25"/>
      <c r="E409" s="24"/>
      <c r="F409" s="22"/>
      <c r="G409" s="22"/>
      <c r="H409" s="62"/>
      <c r="I409" s="25"/>
      <c r="J409" s="25"/>
      <c r="K409" s="22"/>
      <c r="L409" s="22"/>
      <c r="M409" s="22"/>
      <c r="N409" s="22"/>
      <c r="O409" s="22"/>
      <c r="P409" s="36"/>
      <c r="Q409" s="36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  <c r="NF409" s="3"/>
      <c r="NG409" s="3"/>
      <c r="NH409" s="3"/>
      <c r="NI409" s="3"/>
      <c r="NJ409" s="3"/>
      <c r="NK409" s="3"/>
      <c r="NL409" s="3"/>
      <c r="NM409" s="3"/>
      <c r="NN409" s="3"/>
      <c r="NO409" s="3"/>
      <c r="NP409" s="3"/>
      <c r="NQ409" s="3"/>
      <c r="NR409" s="3"/>
      <c r="NS409" s="3"/>
      <c r="NT409" s="3"/>
      <c r="NU409" s="3"/>
      <c r="NV409" s="3"/>
      <c r="NW409" s="3"/>
      <c r="NX409" s="3"/>
      <c r="NY409" s="3"/>
      <c r="NZ409" s="3"/>
      <c r="OA409" s="3"/>
      <c r="OB409" s="3"/>
      <c r="OC409" s="3"/>
      <c r="OD409" s="3"/>
      <c r="OE409" s="3"/>
      <c r="OF409" s="3"/>
      <c r="OG409" s="3"/>
      <c r="OH409" s="3"/>
      <c r="OI409" s="3"/>
      <c r="OJ409" s="3"/>
      <c r="OK409" s="3"/>
      <c r="OL409" s="3"/>
      <c r="OM409" s="3"/>
      <c r="ON409" s="3"/>
      <c r="OO409" s="3"/>
      <c r="OP409" s="3"/>
      <c r="OQ409" s="3"/>
      <c r="OR409" s="3"/>
      <c r="OS409" s="3"/>
      <c r="OT409" s="3"/>
      <c r="OU409" s="3"/>
      <c r="OV409" s="3"/>
      <c r="OW409" s="3"/>
      <c r="OX409" s="3"/>
      <c r="OY409" s="3"/>
      <c r="OZ409" s="3"/>
      <c r="PA409" s="3"/>
      <c r="PB409" s="3"/>
      <c r="PC409" s="3"/>
      <c r="PD409" s="3"/>
      <c r="PE409" s="3"/>
      <c r="PF409" s="3"/>
      <c r="PG409" s="3"/>
      <c r="PH409" s="3"/>
      <c r="PI409" s="3"/>
      <c r="PJ409" s="3"/>
      <c r="PK409" s="3"/>
      <c r="PL409" s="3"/>
      <c r="PM409" s="3"/>
      <c r="PN409" s="3"/>
      <c r="PO409" s="3"/>
      <c r="PP409" s="3"/>
      <c r="PQ409" s="3"/>
      <c r="PR409" s="3"/>
      <c r="PS409" s="3"/>
      <c r="PT409" s="3"/>
      <c r="PU409" s="3"/>
      <c r="PV409" s="3"/>
      <c r="PW409" s="3"/>
      <c r="PX409" s="3"/>
      <c r="PY409" s="3"/>
      <c r="PZ409" s="3"/>
      <c r="QA409" s="3"/>
      <c r="QB409" s="3"/>
      <c r="QC409" s="3"/>
      <c r="QD409" s="3"/>
      <c r="QE409" s="3"/>
      <c r="QF409" s="3"/>
      <c r="QG409" s="3"/>
      <c r="QH409" s="3"/>
      <c r="QI409" s="3"/>
      <c r="QJ409" s="3"/>
      <c r="QK409" s="3"/>
      <c r="QL409" s="3"/>
      <c r="QM409" s="3"/>
      <c r="QN409" s="3"/>
      <c r="QO409" s="3"/>
      <c r="QP409" s="3"/>
      <c r="QQ409" s="3"/>
      <c r="QR409" s="3"/>
      <c r="QS409" s="3"/>
      <c r="QT409" s="3"/>
      <c r="QU409" s="3"/>
      <c r="QV409" s="3"/>
      <c r="QW409" s="3"/>
      <c r="QX409" s="3"/>
      <c r="QY409" s="3"/>
      <c r="QZ409" s="3"/>
      <c r="RA409" s="3"/>
      <c r="RB409" s="3"/>
      <c r="RC409" s="3"/>
      <c r="RD409" s="3"/>
      <c r="RE409" s="3"/>
      <c r="RF409" s="3"/>
      <c r="RG409" s="3"/>
      <c r="RH409" s="3"/>
      <c r="RI409" s="3"/>
      <c r="RJ409" s="3"/>
      <c r="RK409" s="3"/>
      <c r="RL409" s="3"/>
      <c r="RM409" s="3"/>
      <c r="RN409" s="3"/>
      <c r="RO409" s="3"/>
      <c r="RP409" s="3"/>
      <c r="RQ409" s="3"/>
      <c r="RR409" s="3"/>
      <c r="RS409" s="3"/>
      <c r="RT409" s="3"/>
      <c r="RU409" s="3"/>
      <c r="RV409" s="3"/>
      <c r="RW409" s="3"/>
      <c r="RX409" s="3"/>
      <c r="RY409" s="3"/>
      <c r="RZ409" s="3"/>
      <c r="SA409" s="3"/>
      <c r="SB409" s="3"/>
      <c r="SC409" s="3"/>
      <c r="SD409" s="3"/>
      <c r="SE409" s="3"/>
      <c r="SF409" s="3"/>
      <c r="SG409" s="3"/>
      <c r="SH409" s="3"/>
      <c r="SI409" s="3"/>
      <c r="SJ409" s="3"/>
      <c r="SK409" s="3"/>
      <c r="SL409" s="3"/>
      <c r="SM409" s="3"/>
      <c r="SN409" s="3"/>
      <c r="SO409" s="3"/>
      <c r="SP409" s="3"/>
      <c r="SQ409" s="3"/>
      <c r="SR409" s="3"/>
      <c r="SS409" s="3"/>
      <c r="ST409" s="3"/>
      <c r="SU409" s="3"/>
      <c r="SV409" s="3"/>
      <c r="SW409" s="3"/>
      <c r="SX409" s="3"/>
      <c r="SY409" s="3"/>
      <c r="SZ409" s="3"/>
      <c r="TA409" s="3"/>
      <c r="TB409" s="3"/>
      <c r="TC409" s="3"/>
      <c r="TD409" s="3"/>
      <c r="TE409" s="3"/>
      <c r="TF409" s="3"/>
      <c r="TG409" s="3"/>
      <c r="TH409" s="3"/>
      <c r="TI409" s="3"/>
      <c r="TJ409" s="3"/>
      <c r="TK409" s="3"/>
      <c r="TL409" s="3"/>
      <c r="TM409" s="3"/>
      <c r="TN409" s="3"/>
      <c r="TO409" s="3"/>
      <c r="TP409" s="3"/>
      <c r="TQ409" s="3"/>
      <c r="TR409" s="3"/>
      <c r="TS409" s="3"/>
      <c r="TT409" s="3"/>
      <c r="TU409" s="3"/>
      <c r="TV409" s="3"/>
      <c r="TW409" s="3"/>
      <c r="TX409" s="3"/>
      <c r="TY409" s="3"/>
      <c r="TZ409" s="3"/>
      <c r="UA409" s="3"/>
      <c r="UB409" s="3"/>
      <c r="UC409" s="3"/>
      <c r="UD409" s="3"/>
      <c r="UE409" s="3"/>
      <c r="UF409" s="3"/>
      <c r="UG409" s="3"/>
      <c r="UH409" s="3"/>
      <c r="UI409" s="3"/>
      <c r="UJ409" s="3"/>
      <c r="UK409" s="3"/>
      <c r="UL409" s="3"/>
      <c r="UM409" s="3"/>
      <c r="UN409" s="3"/>
      <c r="UO409" s="3"/>
      <c r="UP409" s="3"/>
      <c r="UQ409" s="3"/>
      <c r="UR409" s="3"/>
      <c r="US409" s="3"/>
      <c r="UT409" s="3"/>
      <c r="UU409" s="3"/>
      <c r="UV409" s="3"/>
      <c r="UW409" s="3"/>
      <c r="UX409" s="3"/>
      <c r="UY409" s="3"/>
      <c r="UZ409" s="3"/>
      <c r="VA409" s="3"/>
      <c r="VB409" s="3"/>
      <c r="VC409" s="3"/>
      <c r="VD409" s="3"/>
      <c r="VE409" s="3"/>
      <c r="VF409" s="3"/>
      <c r="VG409" s="3"/>
      <c r="VH409" s="3"/>
      <c r="VI409" s="3"/>
      <c r="VJ409" s="3"/>
      <c r="VK409" s="3"/>
      <c r="VL409" s="3"/>
      <c r="VM409" s="3"/>
      <c r="VN409" s="3"/>
      <c r="VO409" s="3"/>
      <c r="VP409" s="3"/>
      <c r="VQ409" s="3"/>
      <c r="VR409" s="3"/>
      <c r="VS409" s="3"/>
      <c r="VT409" s="3"/>
      <c r="VU409" s="3"/>
      <c r="VV409" s="3"/>
      <c r="VW409" s="3"/>
      <c r="VX409" s="3"/>
      <c r="VY409" s="3"/>
      <c r="VZ409" s="3"/>
      <c r="WA409" s="3"/>
      <c r="WB409" s="3"/>
      <c r="WC409" s="3"/>
    </row>
    <row r="410" spans="1:601" x14ac:dyDescent="0.35">
      <c r="A410" s="22"/>
      <c r="B410" s="22"/>
      <c r="C410" s="49"/>
      <c r="D410" s="25"/>
      <c r="E410" s="24"/>
      <c r="F410" s="22"/>
      <c r="G410" s="22"/>
      <c r="H410" s="62"/>
      <c r="I410" s="22"/>
      <c r="J410" s="22"/>
      <c r="K410" s="22"/>
      <c r="L410" s="22"/>
      <c r="M410" s="22"/>
      <c r="N410" s="22"/>
      <c r="O410" s="22"/>
      <c r="P410" s="36"/>
      <c r="Q410" s="36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  <c r="MO410" s="3"/>
      <c r="MP410" s="3"/>
      <c r="MQ410" s="3"/>
      <c r="MR410" s="3"/>
      <c r="MS410" s="3"/>
      <c r="MT410" s="3"/>
      <c r="MU410" s="3"/>
      <c r="MV410" s="3"/>
      <c r="MW410" s="3"/>
      <c r="MX410" s="3"/>
      <c r="MY410" s="3"/>
      <c r="MZ410" s="3"/>
      <c r="NA410" s="3"/>
      <c r="NB410" s="3"/>
      <c r="NC410" s="3"/>
      <c r="ND410" s="3"/>
      <c r="NE410" s="3"/>
      <c r="NF410" s="3"/>
      <c r="NG410" s="3"/>
      <c r="NH410" s="3"/>
      <c r="NI410" s="3"/>
      <c r="NJ410" s="3"/>
      <c r="NK410" s="3"/>
      <c r="NL410" s="3"/>
      <c r="NM410" s="3"/>
      <c r="NN410" s="3"/>
      <c r="NO410" s="3"/>
      <c r="NP410" s="3"/>
      <c r="NQ410" s="3"/>
      <c r="NR410" s="3"/>
      <c r="NS410" s="3"/>
      <c r="NT410" s="3"/>
      <c r="NU410" s="3"/>
      <c r="NV410" s="3"/>
      <c r="NW410" s="3"/>
      <c r="NX410" s="3"/>
      <c r="NY410" s="3"/>
      <c r="NZ410" s="3"/>
      <c r="OA410" s="3"/>
      <c r="OB410" s="3"/>
      <c r="OC410" s="3"/>
      <c r="OD410" s="3"/>
      <c r="OE410" s="3"/>
      <c r="OF410" s="3"/>
      <c r="OG410" s="3"/>
      <c r="OH410" s="3"/>
      <c r="OI410" s="3"/>
      <c r="OJ410" s="3"/>
      <c r="OK410" s="3"/>
      <c r="OL410" s="3"/>
      <c r="OM410" s="3"/>
      <c r="ON410" s="3"/>
      <c r="OO410" s="3"/>
      <c r="OP410" s="3"/>
      <c r="OQ410" s="3"/>
      <c r="OR410" s="3"/>
      <c r="OS410" s="3"/>
      <c r="OT410" s="3"/>
      <c r="OU410" s="3"/>
      <c r="OV410" s="3"/>
      <c r="OW410" s="3"/>
      <c r="OX410" s="3"/>
      <c r="OY410" s="3"/>
      <c r="OZ410" s="3"/>
      <c r="PA410" s="3"/>
      <c r="PB410" s="3"/>
      <c r="PC410" s="3"/>
      <c r="PD410" s="3"/>
      <c r="PE410" s="3"/>
      <c r="PF410" s="3"/>
      <c r="PG410" s="3"/>
      <c r="PH410" s="3"/>
      <c r="PI410" s="3"/>
      <c r="PJ410" s="3"/>
      <c r="PK410" s="3"/>
      <c r="PL410" s="3"/>
      <c r="PM410" s="3"/>
      <c r="PN410" s="3"/>
      <c r="PO410" s="3"/>
      <c r="PP410" s="3"/>
      <c r="PQ410" s="3"/>
      <c r="PR410" s="3"/>
      <c r="PS410" s="3"/>
      <c r="PT410" s="3"/>
      <c r="PU410" s="3"/>
      <c r="PV410" s="3"/>
      <c r="PW410" s="3"/>
      <c r="PX410" s="3"/>
      <c r="PY410" s="3"/>
      <c r="PZ410" s="3"/>
      <c r="QA410" s="3"/>
      <c r="QB410" s="3"/>
      <c r="QC410" s="3"/>
      <c r="QD410" s="3"/>
      <c r="QE410" s="3"/>
      <c r="QF410" s="3"/>
      <c r="QG410" s="3"/>
      <c r="QH410" s="3"/>
      <c r="QI410" s="3"/>
      <c r="QJ410" s="3"/>
      <c r="QK410" s="3"/>
      <c r="QL410" s="3"/>
      <c r="QM410" s="3"/>
      <c r="QN410" s="3"/>
      <c r="QO410" s="3"/>
      <c r="QP410" s="3"/>
      <c r="QQ410" s="3"/>
      <c r="QR410" s="3"/>
      <c r="QS410" s="3"/>
      <c r="QT410" s="3"/>
      <c r="QU410" s="3"/>
      <c r="QV410" s="3"/>
      <c r="QW410" s="3"/>
      <c r="QX410" s="3"/>
      <c r="QY410" s="3"/>
      <c r="QZ410" s="3"/>
      <c r="RA410" s="3"/>
      <c r="RB410" s="3"/>
      <c r="RC410" s="3"/>
      <c r="RD410" s="3"/>
      <c r="RE410" s="3"/>
      <c r="RF410" s="3"/>
      <c r="RG410" s="3"/>
      <c r="RH410" s="3"/>
      <c r="RI410" s="3"/>
      <c r="RJ410" s="3"/>
      <c r="RK410" s="3"/>
      <c r="RL410" s="3"/>
      <c r="RM410" s="3"/>
      <c r="RN410" s="3"/>
      <c r="RO410" s="3"/>
      <c r="RP410" s="3"/>
      <c r="RQ410" s="3"/>
      <c r="RR410" s="3"/>
      <c r="RS410" s="3"/>
      <c r="RT410" s="3"/>
      <c r="RU410" s="3"/>
      <c r="RV410" s="3"/>
      <c r="RW410" s="3"/>
      <c r="RX410" s="3"/>
      <c r="RY410" s="3"/>
      <c r="RZ410" s="3"/>
      <c r="SA410" s="3"/>
      <c r="SB410" s="3"/>
      <c r="SC410" s="3"/>
      <c r="SD410" s="3"/>
      <c r="SE410" s="3"/>
      <c r="SF410" s="3"/>
      <c r="SG410" s="3"/>
      <c r="SH410" s="3"/>
      <c r="SI410" s="3"/>
      <c r="SJ410" s="3"/>
      <c r="SK410" s="3"/>
      <c r="SL410" s="3"/>
      <c r="SM410" s="3"/>
      <c r="SN410" s="3"/>
      <c r="SO410" s="3"/>
      <c r="SP410" s="3"/>
      <c r="SQ410" s="3"/>
      <c r="SR410" s="3"/>
      <c r="SS410" s="3"/>
      <c r="ST410" s="3"/>
      <c r="SU410" s="3"/>
      <c r="SV410" s="3"/>
      <c r="SW410" s="3"/>
      <c r="SX410" s="3"/>
      <c r="SY410" s="3"/>
      <c r="SZ410" s="3"/>
      <c r="TA410" s="3"/>
      <c r="TB410" s="3"/>
      <c r="TC410" s="3"/>
      <c r="TD410" s="3"/>
      <c r="TE410" s="3"/>
      <c r="TF410" s="3"/>
      <c r="TG410" s="3"/>
      <c r="TH410" s="3"/>
      <c r="TI410" s="3"/>
      <c r="TJ410" s="3"/>
      <c r="TK410" s="3"/>
      <c r="TL410" s="3"/>
      <c r="TM410" s="3"/>
      <c r="TN410" s="3"/>
      <c r="TO410" s="3"/>
      <c r="TP410" s="3"/>
      <c r="TQ410" s="3"/>
      <c r="TR410" s="3"/>
      <c r="TS410" s="3"/>
      <c r="TT410" s="3"/>
      <c r="TU410" s="3"/>
      <c r="TV410" s="3"/>
      <c r="TW410" s="3"/>
      <c r="TX410" s="3"/>
      <c r="TY410" s="3"/>
      <c r="TZ410" s="3"/>
      <c r="UA410" s="3"/>
      <c r="UB410" s="3"/>
      <c r="UC410" s="3"/>
      <c r="UD410" s="3"/>
      <c r="UE410" s="3"/>
      <c r="UF410" s="3"/>
      <c r="UG410" s="3"/>
      <c r="UH410" s="3"/>
      <c r="UI410" s="3"/>
      <c r="UJ410" s="3"/>
      <c r="UK410" s="3"/>
      <c r="UL410" s="3"/>
      <c r="UM410" s="3"/>
      <c r="UN410" s="3"/>
      <c r="UO410" s="3"/>
      <c r="UP410" s="3"/>
      <c r="UQ410" s="3"/>
      <c r="UR410" s="3"/>
      <c r="US410" s="3"/>
      <c r="UT410" s="3"/>
      <c r="UU410" s="3"/>
      <c r="UV410" s="3"/>
      <c r="UW410" s="3"/>
      <c r="UX410" s="3"/>
      <c r="UY410" s="3"/>
      <c r="UZ410" s="3"/>
      <c r="VA410" s="3"/>
      <c r="VB410" s="3"/>
      <c r="VC410" s="3"/>
      <c r="VD410" s="3"/>
      <c r="VE410" s="3"/>
      <c r="VF410" s="3"/>
      <c r="VG410" s="3"/>
      <c r="VH410" s="3"/>
      <c r="VI410" s="3"/>
      <c r="VJ410" s="3"/>
      <c r="VK410" s="3"/>
      <c r="VL410" s="3"/>
      <c r="VM410" s="3"/>
      <c r="VN410" s="3"/>
      <c r="VO410" s="3"/>
      <c r="VP410" s="3"/>
      <c r="VQ410" s="3"/>
      <c r="VR410" s="3"/>
      <c r="VS410" s="3"/>
      <c r="VT410" s="3"/>
      <c r="VU410" s="3"/>
      <c r="VV410" s="3"/>
      <c r="VW410" s="3"/>
      <c r="VX410" s="3"/>
      <c r="VY410" s="3"/>
      <c r="VZ410" s="3"/>
      <c r="WA410" s="3"/>
      <c r="WB410" s="3"/>
      <c r="WC410" s="3"/>
    </row>
    <row r="411" spans="1:601" x14ac:dyDescent="0.35">
      <c r="A411" s="22"/>
      <c r="B411" s="22"/>
      <c r="C411" s="49"/>
      <c r="D411" s="25"/>
      <c r="E411" s="24"/>
      <c r="F411" s="22"/>
      <c r="G411" s="22"/>
      <c r="H411" s="62"/>
      <c r="I411" s="22"/>
      <c r="J411" s="22"/>
      <c r="K411" s="22"/>
      <c r="L411" s="22"/>
      <c r="M411" s="22"/>
      <c r="N411" s="22"/>
      <c r="O411" s="22"/>
      <c r="P411" s="36"/>
      <c r="Q411" s="36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  <c r="NF411" s="3"/>
      <c r="NG411" s="3"/>
      <c r="NH411" s="3"/>
      <c r="NI411" s="3"/>
      <c r="NJ411" s="3"/>
      <c r="NK411" s="3"/>
      <c r="NL411" s="3"/>
      <c r="NM411" s="3"/>
      <c r="NN411" s="3"/>
      <c r="NO411" s="3"/>
      <c r="NP411" s="3"/>
      <c r="NQ411" s="3"/>
      <c r="NR411" s="3"/>
      <c r="NS411" s="3"/>
      <c r="NT411" s="3"/>
      <c r="NU411" s="3"/>
      <c r="NV411" s="3"/>
      <c r="NW411" s="3"/>
      <c r="NX411" s="3"/>
      <c r="NY411" s="3"/>
      <c r="NZ411" s="3"/>
      <c r="OA411" s="3"/>
      <c r="OB411" s="3"/>
      <c r="OC411" s="3"/>
      <c r="OD411" s="3"/>
      <c r="OE411" s="3"/>
      <c r="OF411" s="3"/>
      <c r="OG411" s="3"/>
      <c r="OH411" s="3"/>
      <c r="OI411" s="3"/>
      <c r="OJ411" s="3"/>
      <c r="OK411" s="3"/>
      <c r="OL411" s="3"/>
      <c r="OM411" s="3"/>
      <c r="ON411" s="3"/>
      <c r="OO411" s="3"/>
      <c r="OP411" s="3"/>
      <c r="OQ411" s="3"/>
      <c r="OR411" s="3"/>
      <c r="OS411" s="3"/>
      <c r="OT411" s="3"/>
      <c r="OU411" s="3"/>
      <c r="OV411" s="3"/>
      <c r="OW411" s="3"/>
      <c r="OX411" s="3"/>
      <c r="OY411" s="3"/>
      <c r="OZ411" s="3"/>
      <c r="PA411" s="3"/>
      <c r="PB411" s="3"/>
      <c r="PC411" s="3"/>
      <c r="PD411" s="3"/>
      <c r="PE411" s="3"/>
      <c r="PF411" s="3"/>
      <c r="PG411" s="3"/>
      <c r="PH411" s="3"/>
      <c r="PI411" s="3"/>
      <c r="PJ411" s="3"/>
      <c r="PK411" s="3"/>
      <c r="PL411" s="3"/>
      <c r="PM411" s="3"/>
      <c r="PN411" s="3"/>
      <c r="PO411" s="3"/>
      <c r="PP411" s="3"/>
      <c r="PQ411" s="3"/>
      <c r="PR411" s="3"/>
      <c r="PS411" s="3"/>
      <c r="PT411" s="3"/>
      <c r="PU411" s="3"/>
      <c r="PV411" s="3"/>
      <c r="PW411" s="3"/>
      <c r="PX411" s="3"/>
      <c r="PY411" s="3"/>
      <c r="PZ411" s="3"/>
      <c r="QA411" s="3"/>
      <c r="QB411" s="3"/>
      <c r="QC411" s="3"/>
      <c r="QD411" s="3"/>
      <c r="QE411" s="3"/>
      <c r="QF411" s="3"/>
      <c r="QG411" s="3"/>
      <c r="QH411" s="3"/>
      <c r="QI411" s="3"/>
      <c r="QJ411" s="3"/>
      <c r="QK411" s="3"/>
      <c r="QL411" s="3"/>
      <c r="QM411" s="3"/>
      <c r="QN411" s="3"/>
      <c r="QO411" s="3"/>
      <c r="QP411" s="3"/>
      <c r="QQ411" s="3"/>
      <c r="QR411" s="3"/>
      <c r="QS411" s="3"/>
      <c r="QT411" s="3"/>
      <c r="QU411" s="3"/>
      <c r="QV411" s="3"/>
      <c r="QW411" s="3"/>
      <c r="QX411" s="3"/>
      <c r="QY411" s="3"/>
      <c r="QZ411" s="3"/>
      <c r="RA411" s="3"/>
      <c r="RB411" s="3"/>
      <c r="RC411" s="3"/>
      <c r="RD411" s="3"/>
      <c r="RE411" s="3"/>
      <c r="RF411" s="3"/>
      <c r="RG411" s="3"/>
      <c r="RH411" s="3"/>
      <c r="RI411" s="3"/>
      <c r="RJ411" s="3"/>
      <c r="RK411" s="3"/>
      <c r="RL411" s="3"/>
      <c r="RM411" s="3"/>
      <c r="RN411" s="3"/>
      <c r="RO411" s="3"/>
      <c r="RP411" s="3"/>
      <c r="RQ411" s="3"/>
      <c r="RR411" s="3"/>
      <c r="RS411" s="3"/>
      <c r="RT411" s="3"/>
      <c r="RU411" s="3"/>
      <c r="RV411" s="3"/>
      <c r="RW411" s="3"/>
      <c r="RX411" s="3"/>
      <c r="RY411" s="3"/>
      <c r="RZ411" s="3"/>
      <c r="SA411" s="3"/>
      <c r="SB411" s="3"/>
      <c r="SC411" s="3"/>
      <c r="SD411" s="3"/>
      <c r="SE411" s="3"/>
      <c r="SF411" s="3"/>
      <c r="SG411" s="3"/>
      <c r="SH411" s="3"/>
      <c r="SI411" s="3"/>
      <c r="SJ411" s="3"/>
      <c r="SK411" s="3"/>
      <c r="SL411" s="3"/>
      <c r="SM411" s="3"/>
      <c r="SN411" s="3"/>
      <c r="SO411" s="3"/>
      <c r="SP411" s="3"/>
      <c r="SQ411" s="3"/>
      <c r="SR411" s="3"/>
      <c r="SS411" s="3"/>
      <c r="ST411" s="3"/>
      <c r="SU411" s="3"/>
      <c r="SV411" s="3"/>
      <c r="SW411" s="3"/>
      <c r="SX411" s="3"/>
      <c r="SY411" s="3"/>
      <c r="SZ411" s="3"/>
      <c r="TA411" s="3"/>
      <c r="TB411" s="3"/>
      <c r="TC411" s="3"/>
      <c r="TD411" s="3"/>
      <c r="TE411" s="3"/>
      <c r="TF411" s="3"/>
      <c r="TG411" s="3"/>
      <c r="TH411" s="3"/>
      <c r="TI411" s="3"/>
      <c r="TJ411" s="3"/>
      <c r="TK411" s="3"/>
      <c r="TL411" s="3"/>
      <c r="TM411" s="3"/>
      <c r="TN411" s="3"/>
      <c r="TO411" s="3"/>
      <c r="TP411" s="3"/>
      <c r="TQ411" s="3"/>
      <c r="TR411" s="3"/>
      <c r="TS411" s="3"/>
      <c r="TT411" s="3"/>
      <c r="TU411" s="3"/>
      <c r="TV411" s="3"/>
      <c r="TW411" s="3"/>
      <c r="TX411" s="3"/>
      <c r="TY411" s="3"/>
      <c r="TZ411" s="3"/>
      <c r="UA411" s="3"/>
      <c r="UB411" s="3"/>
      <c r="UC411" s="3"/>
      <c r="UD411" s="3"/>
      <c r="UE411" s="3"/>
      <c r="UF411" s="3"/>
      <c r="UG411" s="3"/>
      <c r="UH411" s="3"/>
      <c r="UI411" s="3"/>
      <c r="UJ411" s="3"/>
      <c r="UK411" s="3"/>
      <c r="UL411" s="3"/>
      <c r="UM411" s="3"/>
      <c r="UN411" s="3"/>
      <c r="UO411" s="3"/>
      <c r="UP411" s="3"/>
      <c r="UQ411" s="3"/>
      <c r="UR411" s="3"/>
      <c r="US411" s="3"/>
      <c r="UT411" s="3"/>
      <c r="UU411" s="3"/>
      <c r="UV411" s="3"/>
      <c r="UW411" s="3"/>
      <c r="UX411" s="3"/>
      <c r="UY411" s="3"/>
      <c r="UZ411" s="3"/>
      <c r="VA411" s="3"/>
      <c r="VB411" s="3"/>
      <c r="VC411" s="3"/>
      <c r="VD411" s="3"/>
      <c r="VE411" s="3"/>
      <c r="VF411" s="3"/>
      <c r="VG411" s="3"/>
      <c r="VH411" s="3"/>
      <c r="VI411" s="3"/>
      <c r="VJ411" s="3"/>
      <c r="VK411" s="3"/>
      <c r="VL411" s="3"/>
      <c r="VM411" s="3"/>
      <c r="VN411" s="3"/>
      <c r="VO411" s="3"/>
      <c r="VP411" s="3"/>
      <c r="VQ411" s="3"/>
      <c r="VR411" s="3"/>
      <c r="VS411" s="3"/>
      <c r="VT411" s="3"/>
      <c r="VU411" s="3"/>
      <c r="VV411" s="3"/>
      <c r="VW411" s="3"/>
      <c r="VX411" s="3"/>
      <c r="VY411" s="3"/>
      <c r="VZ411" s="3"/>
      <c r="WA411" s="3"/>
      <c r="WB411" s="3"/>
      <c r="WC411" s="3"/>
    </row>
    <row r="412" spans="1:601" x14ac:dyDescent="0.35">
      <c r="A412" s="22"/>
      <c r="B412" s="22"/>
      <c r="C412" s="49"/>
      <c r="D412" s="25"/>
      <c r="E412" s="24"/>
      <c r="F412" s="22"/>
      <c r="G412" s="22"/>
      <c r="H412" s="62"/>
      <c r="I412" s="22"/>
      <c r="J412" s="22"/>
      <c r="K412" s="22"/>
      <c r="L412" s="22"/>
      <c r="M412" s="22"/>
      <c r="N412" s="22"/>
      <c r="O412" s="22"/>
      <c r="P412" s="36"/>
      <c r="Q412" s="36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  <c r="MO412" s="3"/>
      <c r="MP412" s="3"/>
      <c r="MQ412" s="3"/>
      <c r="MR412" s="3"/>
      <c r="MS412" s="3"/>
      <c r="MT412" s="3"/>
      <c r="MU412" s="3"/>
      <c r="MV412" s="3"/>
      <c r="MW412" s="3"/>
      <c r="MX412" s="3"/>
      <c r="MY412" s="3"/>
      <c r="MZ412" s="3"/>
      <c r="NA412" s="3"/>
      <c r="NB412" s="3"/>
      <c r="NC412" s="3"/>
      <c r="ND412" s="3"/>
      <c r="NE412" s="3"/>
      <c r="NF412" s="3"/>
      <c r="NG412" s="3"/>
      <c r="NH412" s="3"/>
      <c r="NI412" s="3"/>
      <c r="NJ412" s="3"/>
      <c r="NK412" s="3"/>
      <c r="NL412" s="3"/>
      <c r="NM412" s="3"/>
      <c r="NN412" s="3"/>
      <c r="NO412" s="3"/>
      <c r="NP412" s="3"/>
      <c r="NQ412" s="3"/>
      <c r="NR412" s="3"/>
      <c r="NS412" s="3"/>
      <c r="NT412" s="3"/>
      <c r="NU412" s="3"/>
      <c r="NV412" s="3"/>
      <c r="NW412" s="3"/>
      <c r="NX412" s="3"/>
      <c r="NY412" s="3"/>
      <c r="NZ412" s="3"/>
      <c r="OA412" s="3"/>
      <c r="OB412" s="3"/>
      <c r="OC412" s="3"/>
      <c r="OD412" s="3"/>
      <c r="OE412" s="3"/>
      <c r="OF412" s="3"/>
      <c r="OG412" s="3"/>
      <c r="OH412" s="3"/>
      <c r="OI412" s="3"/>
      <c r="OJ412" s="3"/>
      <c r="OK412" s="3"/>
      <c r="OL412" s="3"/>
      <c r="OM412" s="3"/>
      <c r="ON412" s="3"/>
      <c r="OO412" s="3"/>
      <c r="OP412" s="3"/>
      <c r="OQ412" s="3"/>
      <c r="OR412" s="3"/>
      <c r="OS412" s="3"/>
      <c r="OT412" s="3"/>
      <c r="OU412" s="3"/>
      <c r="OV412" s="3"/>
      <c r="OW412" s="3"/>
      <c r="OX412" s="3"/>
      <c r="OY412" s="3"/>
      <c r="OZ412" s="3"/>
      <c r="PA412" s="3"/>
      <c r="PB412" s="3"/>
      <c r="PC412" s="3"/>
      <c r="PD412" s="3"/>
      <c r="PE412" s="3"/>
      <c r="PF412" s="3"/>
      <c r="PG412" s="3"/>
      <c r="PH412" s="3"/>
      <c r="PI412" s="3"/>
      <c r="PJ412" s="3"/>
      <c r="PK412" s="3"/>
      <c r="PL412" s="3"/>
      <c r="PM412" s="3"/>
      <c r="PN412" s="3"/>
      <c r="PO412" s="3"/>
      <c r="PP412" s="3"/>
      <c r="PQ412" s="3"/>
      <c r="PR412" s="3"/>
      <c r="PS412" s="3"/>
      <c r="PT412" s="3"/>
      <c r="PU412" s="3"/>
      <c r="PV412" s="3"/>
      <c r="PW412" s="3"/>
      <c r="PX412" s="3"/>
      <c r="PY412" s="3"/>
      <c r="PZ412" s="3"/>
      <c r="QA412" s="3"/>
      <c r="QB412" s="3"/>
      <c r="QC412" s="3"/>
      <c r="QD412" s="3"/>
      <c r="QE412" s="3"/>
      <c r="QF412" s="3"/>
      <c r="QG412" s="3"/>
      <c r="QH412" s="3"/>
      <c r="QI412" s="3"/>
      <c r="QJ412" s="3"/>
      <c r="QK412" s="3"/>
      <c r="QL412" s="3"/>
      <c r="QM412" s="3"/>
      <c r="QN412" s="3"/>
      <c r="QO412" s="3"/>
      <c r="QP412" s="3"/>
      <c r="QQ412" s="3"/>
      <c r="QR412" s="3"/>
      <c r="QS412" s="3"/>
      <c r="QT412" s="3"/>
      <c r="QU412" s="3"/>
      <c r="QV412" s="3"/>
      <c r="QW412" s="3"/>
      <c r="QX412" s="3"/>
      <c r="QY412" s="3"/>
      <c r="QZ412" s="3"/>
      <c r="RA412" s="3"/>
      <c r="RB412" s="3"/>
      <c r="RC412" s="3"/>
      <c r="RD412" s="3"/>
      <c r="RE412" s="3"/>
      <c r="RF412" s="3"/>
      <c r="RG412" s="3"/>
      <c r="RH412" s="3"/>
      <c r="RI412" s="3"/>
      <c r="RJ412" s="3"/>
      <c r="RK412" s="3"/>
      <c r="RL412" s="3"/>
      <c r="RM412" s="3"/>
      <c r="RN412" s="3"/>
      <c r="RO412" s="3"/>
      <c r="RP412" s="3"/>
      <c r="RQ412" s="3"/>
      <c r="RR412" s="3"/>
      <c r="RS412" s="3"/>
      <c r="RT412" s="3"/>
      <c r="RU412" s="3"/>
      <c r="RV412" s="3"/>
      <c r="RW412" s="3"/>
      <c r="RX412" s="3"/>
      <c r="RY412" s="3"/>
      <c r="RZ412" s="3"/>
      <c r="SA412" s="3"/>
      <c r="SB412" s="3"/>
      <c r="SC412" s="3"/>
      <c r="SD412" s="3"/>
      <c r="SE412" s="3"/>
      <c r="SF412" s="3"/>
      <c r="SG412" s="3"/>
      <c r="SH412" s="3"/>
      <c r="SI412" s="3"/>
      <c r="SJ412" s="3"/>
      <c r="SK412" s="3"/>
      <c r="SL412" s="3"/>
      <c r="SM412" s="3"/>
      <c r="SN412" s="3"/>
      <c r="SO412" s="3"/>
      <c r="SP412" s="3"/>
      <c r="SQ412" s="3"/>
      <c r="SR412" s="3"/>
      <c r="SS412" s="3"/>
      <c r="ST412" s="3"/>
      <c r="SU412" s="3"/>
      <c r="SV412" s="3"/>
      <c r="SW412" s="3"/>
      <c r="SX412" s="3"/>
      <c r="SY412" s="3"/>
      <c r="SZ412" s="3"/>
      <c r="TA412" s="3"/>
      <c r="TB412" s="3"/>
      <c r="TC412" s="3"/>
      <c r="TD412" s="3"/>
      <c r="TE412" s="3"/>
      <c r="TF412" s="3"/>
      <c r="TG412" s="3"/>
      <c r="TH412" s="3"/>
      <c r="TI412" s="3"/>
      <c r="TJ412" s="3"/>
      <c r="TK412" s="3"/>
      <c r="TL412" s="3"/>
      <c r="TM412" s="3"/>
      <c r="TN412" s="3"/>
      <c r="TO412" s="3"/>
      <c r="TP412" s="3"/>
      <c r="TQ412" s="3"/>
      <c r="TR412" s="3"/>
      <c r="TS412" s="3"/>
      <c r="TT412" s="3"/>
      <c r="TU412" s="3"/>
      <c r="TV412" s="3"/>
      <c r="TW412" s="3"/>
      <c r="TX412" s="3"/>
      <c r="TY412" s="3"/>
      <c r="TZ412" s="3"/>
      <c r="UA412" s="3"/>
      <c r="UB412" s="3"/>
      <c r="UC412" s="3"/>
      <c r="UD412" s="3"/>
      <c r="UE412" s="3"/>
      <c r="UF412" s="3"/>
      <c r="UG412" s="3"/>
      <c r="UH412" s="3"/>
      <c r="UI412" s="3"/>
      <c r="UJ412" s="3"/>
      <c r="UK412" s="3"/>
      <c r="UL412" s="3"/>
      <c r="UM412" s="3"/>
      <c r="UN412" s="3"/>
      <c r="UO412" s="3"/>
      <c r="UP412" s="3"/>
      <c r="UQ412" s="3"/>
      <c r="UR412" s="3"/>
      <c r="US412" s="3"/>
      <c r="UT412" s="3"/>
      <c r="UU412" s="3"/>
      <c r="UV412" s="3"/>
      <c r="UW412" s="3"/>
      <c r="UX412" s="3"/>
      <c r="UY412" s="3"/>
      <c r="UZ412" s="3"/>
      <c r="VA412" s="3"/>
      <c r="VB412" s="3"/>
      <c r="VC412" s="3"/>
      <c r="VD412" s="3"/>
      <c r="VE412" s="3"/>
      <c r="VF412" s="3"/>
      <c r="VG412" s="3"/>
      <c r="VH412" s="3"/>
      <c r="VI412" s="3"/>
      <c r="VJ412" s="3"/>
      <c r="VK412" s="3"/>
      <c r="VL412" s="3"/>
      <c r="VM412" s="3"/>
      <c r="VN412" s="3"/>
      <c r="VO412" s="3"/>
      <c r="VP412" s="3"/>
      <c r="VQ412" s="3"/>
      <c r="VR412" s="3"/>
      <c r="VS412" s="3"/>
      <c r="VT412" s="3"/>
      <c r="VU412" s="3"/>
      <c r="VV412" s="3"/>
      <c r="VW412" s="3"/>
      <c r="VX412" s="3"/>
      <c r="VY412" s="3"/>
      <c r="VZ412" s="3"/>
      <c r="WA412" s="3"/>
      <c r="WB412" s="3"/>
      <c r="WC412" s="3"/>
    </row>
    <row r="413" spans="1:601" x14ac:dyDescent="0.35">
      <c r="A413" s="22"/>
      <c r="B413" s="22"/>
      <c r="C413" s="49"/>
      <c r="D413" s="25"/>
      <c r="E413" s="24"/>
      <c r="F413" s="22"/>
      <c r="G413" s="22"/>
      <c r="H413" s="62"/>
      <c r="I413" s="22"/>
      <c r="J413" s="22"/>
      <c r="K413" s="22"/>
      <c r="L413" s="22"/>
      <c r="M413" s="22"/>
      <c r="N413" s="22"/>
      <c r="O413" s="22"/>
      <c r="P413" s="36"/>
      <c r="Q413" s="36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  <c r="MO413" s="3"/>
      <c r="MP413" s="3"/>
      <c r="MQ413" s="3"/>
      <c r="MR413" s="3"/>
      <c r="MS413" s="3"/>
      <c r="MT413" s="3"/>
      <c r="MU413" s="3"/>
      <c r="MV413" s="3"/>
      <c r="MW413" s="3"/>
      <c r="MX413" s="3"/>
      <c r="MY413" s="3"/>
      <c r="MZ413" s="3"/>
      <c r="NA413" s="3"/>
      <c r="NB413" s="3"/>
      <c r="NC413" s="3"/>
      <c r="ND413" s="3"/>
      <c r="NE413" s="3"/>
      <c r="NF413" s="3"/>
      <c r="NG413" s="3"/>
      <c r="NH413" s="3"/>
      <c r="NI413" s="3"/>
      <c r="NJ413" s="3"/>
      <c r="NK413" s="3"/>
      <c r="NL413" s="3"/>
      <c r="NM413" s="3"/>
      <c r="NN413" s="3"/>
      <c r="NO413" s="3"/>
      <c r="NP413" s="3"/>
      <c r="NQ413" s="3"/>
      <c r="NR413" s="3"/>
      <c r="NS413" s="3"/>
      <c r="NT413" s="3"/>
      <c r="NU413" s="3"/>
      <c r="NV413" s="3"/>
      <c r="NW413" s="3"/>
      <c r="NX413" s="3"/>
      <c r="NY413" s="3"/>
      <c r="NZ413" s="3"/>
      <c r="OA413" s="3"/>
      <c r="OB413" s="3"/>
      <c r="OC413" s="3"/>
      <c r="OD413" s="3"/>
      <c r="OE413" s="3"/>
      <c r="OF413" s="3"/>
      <c r="OG413" s="3"/>
      <c r="OH413" s="3"/>
      <c r="OI413" s="3"/>
      <c r="OJ413" s="3"/>
      <c r="OK413" s="3"/>
      <c r="OL413" s="3"/>
      <c r="OM413" s="3"/>
      <c r="ON413" s="3"/>
      <c r="OO413" s="3"/>
      <c r="OP413" s="3"/>
      <c r="OQ413" s="3"/>
      <c r="OR413" s="3"/>
      <c r="OS413" s="3"/>
      <c r="OT413" s="3"/>
      <c r="OU413" s="3"/>
      <c r="OV413" s="3"/>
      <c r="OW413" s="3"/>
      <c r="OX413" s="3"/>
      <c r="OY413" s="3"/>
      <c r="OZ413" s="3"/>
      <c r="PA413" s="3"/>
      <c r="PB413" s="3"/>
      <c r="PC413" s="3"/>
      <c r="PD413" s="3"/>
      <c r="PE413" s="3"/>
      <c r="PF413" s="3"/>
      <c r="PG413" s="3"/>
      <c r="PH413" s="3"/>
      <c r="PI413" s="3"/>
      <c r="PJ413" s="3"/>
      <c r="PK413" s="3"/>
      <c r="PL413" s="3"/>
      <c r="PM413" s="3"/>
      <c r="PN413" s="3"/>
      <c r="PO413" s="3"/>
      <c r="PP413" s="3"/>
      <c r="PQ413" s="3"/>
      <c r="PR413" s="3"/>
      <c r="PS413" s="3"/>
      <c r="PT413" s="3"/>
      <c r="PU413" s="3"/>
      <c r="PV413" s="3"/>
      <c r="PW413" s="3"/>
      <c r="PX413" s="3"/>
      <c r="PY413" s="3"/>
      <c r="PZ413" s="3"/>
      <c r="QA413" s="3"/>
      <c r="QB413" s="3"/>
      <c r="QC413" s="3"/>
      <c r="QD413" s="3"/>
      <c r="QE413" s="3"/>
      <c r="QF413" s="3"/>
      <c r="QG413" s="3"/>
      <c r="QH413" s="3"/>
      <c r="QI413" s="3"/>
      <c r="QJ413" s="3"/>
      <c r="QK413" s="3"/>
      <c r="QL413" s="3"/>
      <c r="QM413" s="3"/>
      <c r="QN413" s="3"/>
      <c r="QO413" s="3"/>
      <c r="QP413" s="3"/>
      <c r="QQ413" s="3"/>
      <c r="QR413" s="3"/>
      <c r="QS413" s="3"/>
      <c r="QT413" s="3"/>
      <c r="QU413" s="3"/>
      <c r="QV413" s="3"/>
      <c r="QW413" s="3"/>
      <c r="QX413" s="3"/>
      <c r="QY413" s="3"/>
      <c r="QZ413" s="3"/>
      <c r="RA413" s="3"/>
      <c r="RB413" s="3"/>
      <c r="RC413" s="3"/>
      <c r="RD413" s="3"/>
      <c r="RE413" s="3"/>
      <c r="RF413" s="3"/>
      <c r="RG413" s="3"/>
      <c r="RH413" s="3"/>
      <c r="RI413" s="3"/>
      <c r="RJ413" s="3"/>
      <c r="RK413" s="3"/>
      <c r="RL413" s="3"/>
      <c r="RM413" s="3"/>
      <c r="RN413" s="3"/>
      <c r="RO413" s="3"/>
      <c r="RP413" s="3"/>
      <c r="RQ413" s="3"/>
      <c r="RR413" s="3"/>
      <c r="RS413" s="3"/>
      <c r="RT413" s="3"/>
      <c r="RU413" s="3"/>
      <c r="RV413" s="3"/>
      <c r="RW413" s="3"/>
      <c r="RX413" s="3"/>
      <c r="RY413" s="3"/>
      <c r="RZ413" s="3"/>
      <c r="SA413" s="3"/>
      <c r="SB413" s="3"/>
      <c r="SC413" s="3"/>
      <c r="SD413" s="3"/>
      <c r="SE413" s="3"/>
      <c r="SF413" s="3"/>
      <c r="SG413" s="3"/>
      <c r="SH413" s="3"/>
      <c r="SI413" s="3"/>
      <c r="SJ413" s="3"/>
      <c r="SK413" s="3"/>
      <c r="SL413" s="3"/>
      <c r="SM413" s="3"/>
      <c r="SN413" s="3"/>
      <c r="SO413" s="3"/>
      <c r="SP413" s="3"/>
      <c r="SQ413" s="3"/>
      <c r="SR413" s="3"/>
      <c r="SS413" s="3"/>
      <c r="ST413" s="3"/>
      <c r="SU413" s="3"/>
      <c r="SV413" s="3"/>
      <c r="SW413" s="3"/>
      <c r="SX413" s="3"/>
      <c r="SY413" s="3"/>
      <c r="SZ413" s="3"/>
      <c r="TA413" s="3"/>
      <c r="TB413" s="3"/>
      <c r="TC413" s="3"/>
      <c r="TD413" s="3"/>
      <c r="TE413" s="3"/>
      <c r="TF413" s="3"/>
      <c r="TG413" s="3"/>
      <c r="TH413" s="3"/>
      <c r="TI413" s="3"/>
      <c r="TJ413" s="3"/>
      <c r="TK413" s="3"/>
      <c r="TL413" s="3"/>
      <c r="TM413" s="3"/>
      <c r="TN413" s="3"/>
      <c r="TO413" s="3"/>
      <c r="TP413" s="3"/>
      <c r="TQ413" s="3"/>
      <c r="TR413" s="3"/>
      <c r="TS413" s="3"/>
      <c r="TT413" s="3"/>
      <c r="TU413" s="3"/>
      <c r="TV413" s="3"/>
      <c r="TW413" s="3"/>
      <c r="TX413" s="3"/>
      <c r="TY413" s="3"/>
      <c r="TZ413" s="3"/>
      <c r="UA413" s="3"/>
      <c r="UB413" s="3"/>
      <c r="UC413" s="3"/>
      <c r="UD413" s="3"/>
      <c r="UE413" s="3"/>
      <c r="UF413" s="3"/>
      <c r="UG413" s="3"/>
      <c r="UH413" s="3"/>
      <c r="UI413" s="3"/>
      <c r="UJ413" s="3"/>
      <c r="UK413" s="3"/>
      <c r="UL413" s="3"/>
      <c r="UM413" s="3"/>
      <c r="UN413" s="3"/>
      <c r="UO413" s="3"/>
      <c r="UP413" s="3"/>
      <c r="UQ413" s="3"/>
      <c r="UR413" s="3"/>
      <c r="US413" s="3"/>
      <c r="UT413" s="3"/>
      <c r="UU413" s="3"/>
      <c r="UV413" s="3"/>
      <c r="UW413" s="3"/>
      <c r="UX413" s="3"/>
      <c r="UY413" s="3"/>
      <c r="UZ413" s="3"/>
      <c r="VA413" s="3"/>
      <c r="VB413" s="3"/>
      <c r="VC413" s="3"/>
      <c r="VD413" s="3"/>
      <c r="VE413" s="3"/>
      <c r="VF413" s="3"/>
      <c r="VG413" s="3"/>
      <c r="VH413" s="3"/>
      <c r="VI413" s="3"/>
      <c r="VJ413" s="3"/>
      <c r="VK413" s="3"/>
      <c r="VL413" s="3"/>
      <c r="VM413" s="3"/>
      <c r="VN413" s="3"/>
      <c r="VO413" s="3"/>
      <c r="VP413" s="3"/>
      <c r="VQ413" s="3"/>
      <c r="VR413" s="3"/>
      <c r="VS413" s="3"/>
      <c r="VT413" s="3"/>
      <c r="VU413" s="3"/>
      <c r="VV413" s="3"/>
      <c r="VW413" s="3"/>
      <c r="VX413" s="3"/>
      <c r="VY413" s="3"/>
      <c r="VZ413" s="3"/>
      <c r="WA413" s="3"/>
      <c r="WB413" s="3"/>
      <c r="WC413" s="3"/>
    </row>
    <row r="414" spans="1:601" x14ac:dyDescent="0.35">
      <c r="A414" s="22"/>
      <c r="B414" s="22"/>
      <c r="C414" s="49"/>
      <c r="D414" s="25"/>
      <c r="E414" s="24"/>
      <c r="F414" s="22"/>
      <c r="G414" s="22"/>
      <c r="H414" s="62"/>
      <c r="I414" s="22"/>
      <c r="J414" s="22"/>
      <c r="K414" s="22"/>
      <c r="L414" s="22"/>
      <c r="M414" s="22"/>
      <c r="N414" s="22"/>
      <c r="O414" s="22"/>
      <c r="P414" s="36"/>
      <c r="Q414" s="36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  <c r="MO414" s="3"/>
      <c r="MP414" s="3"/>
      <c r="MQ414" s="3"/>
      <c r="MR414" s="3"/>
      <c r="MS414" s="3"/>
      <c r="MT414" s="3"/>
      <c r="MU414" s="3"/>
      <c r="MV414" s="3"/>
      <c r="MW414" s="3"/>
      <c r="MX414" s="3"/>
      <c r="MY414" s="3"/>
      <c r="MZ414" s="3"/>
      <c r="NA414" s="3"/>
      <c r="NB414" s="3"/>
      <c r="NC414" s="3"/>
      <c r="ND414" s="3"/>
      <c r="NE414" s="3"/>
      <c r="NF414" s="3"/>
      <c r="NG414" s="3"/>
      <c r="NH414" s="3"/>
      <c r="NI414" s="3"/>
      <c r="NJ414" s="3"/>
      <c r="NK414" s="3"/>
      <c r="NL414" s="3"/>
      <c r="NM414" s="3"/>
      <c r="NN414" s="3"/>
      <c r="NO414" s="3"/>
      <c r="NP414" s="3"/>
      <c r="NQ414" s="3"/>
      <c r="NR414" s="3"/>
      <c r="NS414" s="3"/>
      <c r="NT414" s="3"/>
      <c r="NU414" s="3"/>
      <c r="NV414" s="3"/>
      <c r="NW414" s="3"/>
      <c r="NX414" s="3"/>
      <c r="NY414" s="3"/>
      <c r="NZ414" s="3"/>
      <c r="OA414" s="3"/>
      <c r="OB414" s="3"/>
      <c r="OC414" s="3"/>
      <c r="OD414" s="3"/>
      <c r="OE414" s="3"/>
      <c r="OF414" s="3"/>
      <c r="OG414" s="3"/>
      <c r="OH414" s="3"/>
      <c r="OI414" s="3"/>
      <c r="OJ414" s="3"/>
      <c r="OK414" s="3"/>
      <c r="OL414" s="3"/>
      <c r="OM414" s="3"/>
      <c r="ON414" s="3"/>
      <c r="OO414" s="3"/>
      <c r="OP414" s="3"/>
      <c r="OQ414" s="3"/>
      <c r="OR414" s="3"/>
      <c r="OS414" s="3"/>
      <c r="OT414" s="3"/>
      <c r="OU414" s="3"/>
      <c r="OV414" s="3"/>
      <c r="OW414" s="3"/>
      <c r="OX414" s="3"/>
      <c r="OY414" s="3"/>
      <c r="OZ414" s="3"/>
      <c r="PA414" s="3"/>
      <c r="PB414" s="3"/>
      <c r="PC414" s="3"/>
      <c r="PD414" s="3"/>
      <c r="PE414" s="3"/>
      <c r="PF414" s="3"/>
      <c r="PG414" s="3"/>
      <c r="PH414" s="3"/>
      <c r="PI414" s="3"/>
      <c r="PJ414" s="3"/>
      <c r="PK414" s="3"/>
      <c r="PL414" s="3"/>
      <c r="PM414" s="3"/>
      <c r="PN414" s="3"/>
      <c r="PO414" s="3"/>
      <c r="PP414" s="3"/>
      <c r="PQ414" s="3"/>
      <c r="PR414" s="3"/>
      <c r="PS414" s="3"/>
      <c r="PT414" s="3"/>
      <c r="PU414" s="3"/>
      <c r="PV414" s="3"/>
      <c r="PW414" s="3"/>
      <c r="PX414" s="3"/>
      <c r="PY414" s="3"/>
      <c r="PZ414" s="3"/>
      <c r="QA414" s="3"/>
      <c r="QB414" s="3"/>
      <c r="QC414" s="3"/>
      <c r="QD414" s="3"/>
      <c r="QE414" s="3"/>
      <c r="QF414" s="3"/>
      <c r="QG414" s="3"/>
      <c r="QH414" s="3"/>
      <c r="QI414" s="3"/>
      <c r="QJ414" s="3"/>
      <c r="QK414" s="3"/>
      <c r="QL414" s="3"/>
      <c r="QM414" s="3"/>
      <c r="QN414" s="3"/>
      <c r="QO414" s="3"/>
      <c r="QP414" s="3"/>
      <c r="QQ414" s="3"/>
      <c r="QR414" s="3"/>
      <c r="QS414" s="3"/>
      <c r="QT414" s="3"/>
      <c r="QU414" s="3"/>
      <c r="QV414" s="3"/>
      <c r="QW414" s="3"/>
      <c r="QX414" s="3"/>
      <c r="QY414" s="3"/>
      <c r="QZ414" s="3"/>
      <c r="RA414" s="3"/>
      <c r="RB414" s="3"/>
      <c r="RC414" s="3"/>
      <c r="RD414" s="3"/>
      <c r="RE414" s="3"/>
      <c r="RF414" s="3"/>
      <c r="RG414" s="3"/>
      <c r="RH414" s="3"/>
      <c r="RI414" s="3"/>
      <c r="RJ414" s="3"/>
      <c r="RK414" s="3"/>
      <c r="RL414" s="3"/>
      <c r="RM414" s="3"/>
      <c r="RN414" s="3"/>
      <c r="RO414" s="3"/>
      <c r="RP414" s="3"/>
      <c r="RQ414" s="3"/>
      <c r="RR414" s="3"/>
      <c r="RS414" s="3"/>
      <c r="RT414" s="3"/>
      <c r="RU414" s="3"/>
      <c r="RV414" s="3"/>
      <c r="RW414" s="3"/>
      <c r="RX414" s="3"/>
      <c r="RY414" s="3"/>
      <c r="RZ414" s="3"/>
      <c r="SA414" s="3"/>
      <c r="SB414" s="3"/>
      <c r="SC414" s="3"/>
      <c r="SD414" s="3"/>
      <c r="SE414" s="3"/>
      <c r="SF414" s="3"/>
      <c r="SG414" s="3"/>
      <c r="SH414" s="3"/>
      <c r="SI414" s="3"/>
      <c r="SJ414" s="3"/>
      <c r="SK414" s="3"/>
      <c r="SL414" s="3"/>
      <c r="SM414" s="3"/>
      <c r="SN414" s="3"/>
      <c r="SO414" s="3"/>
      <c r="SP414" s="3"/>
      <c r="SQ414" s="3"/>
      <c r="SR414" s="3"/>
      <c r="SS414" s="3"/>
      <c r="ST414" s="3"/>
      <c r="SU414" s="3"/>
      <c r="SV414" s="3"/>
      <c r="SW414" s="3"/>
      <c r="SX414" s="3"/>
      <c r="SY414" s="3"/>
      <c r="SZ414" s="3"/>
      <c r="TA414" s="3"/>
      <c r="TB414" s="3"/>
      <c r="TC414" s="3"/>
      <c r="TD414" s="3"/>
      <c r="TE414" s="3"/>
      <c r="TF414" s="3"/>
      <c r="TG414" s="3"/>
      <c r="TH414" s="3"/>
      <c r="TI414" s="3"/>
      <c r="TJ414" s="3"/>
      <c r="TK414" s="3"/>
      <c r="TL414" s="3"/>
      <c r="TM414" s="3"/>
      <c r="TN414" s="3"/>
      <c r="TO414" s="3"/>
      <c r="TP414" s="3"/>
      <c r="TQ414" s="3"/>
      <c r="TR414" s="3"/>
      <c r="TS414" s="3"/>
      <c r="TT414" s="3"/>
      <c r="TU414" s="3"/>
      <c r="TV414" s="3"/>
      <c r="TW414" s="3"/>
      <c r="TX414" s="3"/>
      <c r="TY414" s="3"/>
      <c r="TZ414" s="3"/>
      <c r="UA414" s="3"/>
      <c r="UB414" s="3"/>
      <c r="UC414" s="3"/>
      <c r="UD414" s="3"/>
      <c r="UE414" s="3"/>
      <c r="UF414" s="3"/>
      <c r="UG414" s="3"/>
      <c r="UH414" s="3"/>
      <c r="UI414" s="3"/>
      <c r="UJ414" s="3"/>
      <c r="UK414" s="3"/>
      <c r="UL414" s="3"/>
      <c r="UM414" s="3"/>
      <c r="UN414" s="3"/>
      <c r="UO414" s="3"/>
      <c r="UP414" s="3"/>
      <c r="UQ414" s="3"/>
      <c r="UR414" s="3"/>
      <c r="US414" s="3"/>
      <c r="UT414" s="3"/>
      <c r="UU414" s="3"/>
      <c r="UV414" s="3"/>
      <c r="UW414" s="3"/>
      <c r="UX414" s="3"/>
      <c r="UY414" s="3"/>
      <c r="UZ414" s="3"/>
      <c r="VA414" s="3"/>
      <c r="VB414" s="3"/>
      <c r="VC414" s="3"/>
      <c r="VD414" s="3"/>
      <c r="VE414" s="3"/>
      <c r="VF414" s="3"/>
      <c r="VG414" s="3"/>
      <c r="VH414" s="3"/>
      <c r="VI414" s="3"/>
      <c r="VJ414" s="3"/>
      <c r="VK414" s="3"/>
      <c r="VL414" s="3"/>
      <c r="VM414" s="3"/>
      <c r="VN414" s="3"/>
      <c r="VO414" s="3"/>
      <c r="VP414" s="3"/>
      <c r="VQ414" s="3"/>
      <c r="VR414" s="3"/>
      <c r="VS414" s="3"/>
      <c r="VT414" s="3"/>
      <c r="VU414" s="3"/>
      <c r="VV414" s="3"/>
      <c r="VW414" s="3"/>
      <c r="VX414" s="3"/>
      <c r="VY414" s="3"/>
      <c r="VZ414" s="3"/>
      <c r="WA414" s="3"/>
      <c r="WB414" s="3"/>
      <c r="WC414" s="3"/>
    </row>
    <row r="415" spans="1:601" x14ac:dyDescent="0.35">
      <c r="A415" s="22"/>
      <c r="B415" s="22"/>
      <c r="C415" s="49"/>
      <c r="D415" s="25"/>
      <c r="E415" s="24"/>
      <c r="F415" s="22"/>
      <c r="G415" s="22"/>
      <c r="H415" s="62"/>
      <c r="I415" s="22"/>
      <c r="J415" s="22"/>
      <c r="K415" s="22"/>
      <c r="L415" s="22"/>
      <c r="M415" s="22"/>
      <c r="N415" s="22"/>
      <c r="O415" s="22"/>
      <c r="P415" s="36"/>
      <c r="Q415" s="36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  <c r="MO415" s="3"/>
      <c r="MP415" s="3"/>
      <c r="MQ415" s="3"/>
      <c r="MR415" s="3"/>
      <c r="MS415" s="3"/>
      <c r="MT415" s="3"/>
      <c r="MU415" s="3"/>
      <c r="MV415" s="3"/>
      <c r="MW415" s="3"/>
      <c r="MX415" s="3"/>
      <c r="MY415" s="3"/>
      <c r="MZ415" s="3"/>
      <c r="NA415" s="3"/>
      <c r="NB415" s="3"/>
      <c r="NC415" s="3"/>
      <c r="ND415" s="3"/>
      <c r="NE415" s="3"/>
      <c r="NF415" s="3"/>
      <c r="NG415" s="3"/>
      <c r="NH415" s="3"/>
      <c r="NI415" s="3"/>
      <c r="NJ415" s="3"/>
      <c r="NK415" s="3"/>
      <c r="NL415" s="3"/>
      <c r="NM415" s="3"/>
      <c r="NN415" s="3"/>
      <c r="NO415" s="3"/>
      <c r="NP415" s="3"/>
      <c r="NQ415" s="3"/>
      <c r="NR415" s="3"/>
      <c r="NS415" s="3"/>
      <c r="NT415" s="3"/>
      <c r="NU415" s="3"/>
      <c r="NV415" s="3"/>
      <c r="NW415" s="3"/>
      <c r="NX415" s="3"/>
      <c r="NY415" s="3"/>
      <c r="NZ415" s="3"/>
      <c r="OA415" s="3"/>
      <c r="OB415" s="3"/>
      <c r="OC415" s="3"/>
      <c r="OD415" s="3"/>
      <c r="OE415" s="3"/>
      <c r="OF415" s="3"/>
      <c r="OG415" s="3"/>
      <c r="OH415" s="3"/>
      <c r="OI415" s="3"/>
      <c r="OJ415" s="3"/>
      <c r="OK415" s="3"/>
      <c r="OL415" s="3"/>
      <c r="OM415" s="3"/>
      <c r="ON415" s="3"/>
      <c r="OO415" s="3"/>
      <c r="OP415" s="3"/>
      <c r="OQ415" s="3"/>
      <c r="OR415" s="3"/>
      <c r="OS415" s="3"/>
      <c r="OT415" s="3"/>
      <c r="OU415" s="3"/>
      <c r="OV415" s="3"/>
      <c r="OW415" s="3"/>
      <c r="OX415" s="3"/>
      <c r="OY415" s="3"/>
      <c r="OZ415" s="3"/>
      <c r="PA415" s="3"/>
      <c r="PB415" s="3"/>
      <c r="PC415" s="3"/>
      <c r="PD415" s="3"/>
      <c r="PE415" s="3"/>
      <c r="PF415" s="3"/>
      <c r="PG415" s="3"/>
      <c r="PH415" s="3"/>
      <c r="PI415" s="3"/>
      <c r="PJ415" s="3"/>
      <c r="PK415" s="3"/>
      <c r="PL415" s="3"/>
      <c r="PM415" s="3"/>
      <c r="PN415" s="3"/>
      <c r="PO415" s="3"/>
      <c r="PP415" s="3"/>
      <c r="PQ415" s="3"/>
      <c r="PR415" s="3"/>
      <c r="PS415" s="3"/>
      <c r="PT415" s="3"/>
      <c r="PU415" s="3"/>
      <c r="PV415" s="3"/>
      <c r="PW415" s="3"/>
      <c r="PX415" s="3"/>
      <c r="PY415" s="3"/>
      <c r="PZ415" s="3"/>
      <c r="QA415" s="3"/>
      <c r="QB415" s="3"/>
      <c r="QC415" s="3"/>
      <c r="QD415" s="3"/>
      <c r="QE415" s="3"/>
      <c r="QF415" s="3"/>
      <c r="QG415" s="3"/>
      <c r="QH415" s="3"/>
      <c r="QI415" s="3"/>
      <c r="QJ415" s="3"/>
      <c r="QK415" s="3"/>
      <c r="QL415" s="3"/>
      <c r="QM415" s="3"/>
      <c r="QN415" s="3"/>
      <c r="QO415" s="3"/>
      <c r="QP415" s="3"/>
      <c r="QQ415" s="3"/>
      <c r="QR415" s="3"/>
      <c r="QS415" s="3"/>
      <c r="QT415" s="3"/>
      <c r="QU415" s="3"/>
      <c r="QV415" s="3"/>
      <c r="QW415" s="3"/>
      <c r="QX415" s="3"/>
      <c r="QY415" s="3"/>
      <c r="QZ415" s="3"/>
      <c r="RA415" s="3"/>
      <c r="RB415" s="3"/>
      <c r="RC415" s="3"/>
      <c r="RD415" s="3"/>
      <c r="RE415" s="3"/>
      <c r="RF415" s="3"/>
      <c r="RG415" s="3"/>
      <c r="RH415" s="3"/>
      <c r="RI415" s="3"/>
      <c r="RJ415" s="3"/>
      <c r="RK415" s="3"/>
      <c r="RL415" s="3"/>
      <c r="RM415" s="3"/>
      <c r="RN415" s="3"/>
      <c r="RO415" s="3"/>
      <c r="RP415" s="3"/>
      <c r="RQ415" s="3"/>
      <c r="RR415" s="3"/>
      <c r="RS415" s="3"/>
      <c r="RT415" s="3"/>
      <c r="RU415" s="3"/>
      <c r="RV415" s="3"/>
      <c r="RW415" s="3"/>
      <c r="RX415" s="3"/>
      <c r="RY415" s="3"/>
      <c r="RZ415" s="3"/>
      <c r="SA415" s="3"/>
      <c r="SB415" s="3"/>
      <c r="SC415" s="3"/>
      <c r="SD415" s="3"/>
      <c r="SE415" s="3"/>
      <c r="SF415" s="3"/>
      <c r="SG415" s="3"/>
      <c r="SH415" s="3"/>
      <c r="SI415" s="3"/>
      <c r="SJ415" s="3"/>
      <c r="SK415" s="3"/>
      <c r="SL415" s="3"/>
      <c r="SM415" s="3"/>
      <c r="SN415" s="3"/>
      <c r="SO415" s="3"/>
      <c r="SP415" s="3"/>
      <c r="SQ415" s="3"/>
      <c r="SR415" s="3"/>
      <c r="SS415" s="3"/>
      <c r="ST415" s="3"/>
      <c r="SU415" s="3"/>
      <c r="SV415" s="3"/>
      <c r="SW415" s="3"/>
      <c r="SX415" s="3"/>
      <c r="SY415" s="3"/>
      <c r="SZ415" s="3"/>
      <c r="TA415" s="3"/>
      <c r="TB415" s="3"/>
      <c r="TC415" s="3"/>
      <c r="TD415" s="3"/>
      <c r="TE415" s="3"/>
      <c r="TF415" s="3"/>
      <c r="TG415" s="3"/>
      <c r="TH415" s="3"/>
      <c r="TI415" s="3"/>
      <c r="TJ415" s="3"/>
      <c r="TK415" s="3"/>
      <c r="TL415" s="3"/>
      <c r="TM415" s="3"/>
      <c r="TN415" s="3"/>
      <c r="TO415" s="3"/>
      <c r="TP415" s="3"/>
      <c r="TQ415" s="3"/>
      <c r="TR415" s="3"/>
      <c r="TS415" s="3"/>
      <c r="TT415" s="3"/>
      <c r="TU415" s="3"/>
      <c r="TV415" s="3"/>
      <c r="TW415" s="3"/>
      <c r="TX415" s="3"/>
      <c r="TY415" s="3"/>
      <c r="TZ415" s="3"/>
      <c r="UA415" s="3"/>
      <c r="UB415" s="3"/>
      <c r="UC415" s="3"/>
      <c r="UD415" s="3"/>
      <c r="UE415" s="3"/>
      <c r="UF415" s="3"/>
      <c r="UG415" s="3"/>
      <c r="UH415" s="3"/>
      <c r="UI415" s="3"/>
      <c r="UJ415" s="3"/>
      <c r="UK415" s="3"/>
      <c r="UL415" s="3"/>
      <c r="UM415" s="3"/>
      <c r="UN415" s="3"/>
      <c r="UO415" s="3"/>
      <c r="UP415" s="3"/>
      <c r="UQ415" s="3"/>
      <c r="UR415" s="3"/>
      <c r="US415" s="3"/>
      <c r="UT415" s="3"/>
      <c r="UU415" s="3"/>
      <c r="UV415" s="3"/>
      <c r="UW415" s="3"/>
      <c r="UX415" s="3"/>
      <c r="UY415" s="3"/>
      <c r="UZ415" s="3"/>
      <c r="VA415" s="3"/>
      <c r="VB415" s="3"/>
      <c r="VC415" s="3"/>
      <c r="VD415" s="3"/>
      <c r="VE415" s="3"/>
      <c r="VF415" s="3"/>
      <c r="VG415" s="3"/>
      <c r="VH415" s="3"/>
      <c r="VI415" s="3"/>
      <c r="VJ415" s="3"/>
      <c r="VK415" s="3"/>
      <c r="VL415" s="3"/>
      <c r="VM415" s="3"/>
      <c r="VN415" s="3"/>
      <c r="VO415" s="3"/>
      <c r="VP415" s="3"/>
      <c r="VQ415" s="3"/>
      <c r="VR415" s="3"/>
      <c r="VS415" s="3"/>
      <c r="VT415" s="3"/>
      <c r="VU415" s="3"/>
      <c r="VV415" s="3"/>
      <c r="VW415" s="3"/>
      <c r="VX415" s="3"/>
      <c r="VY415" s="3"/>
      <c r="VZ415" s="3"/>
      <c r="WA415" s="3"/>
      <c r="WB415" s="3"/>
      <c r="WC415" s="3"/>
    </row>
    <row r="416" spans="1:601" x14ac:dyDescent="0.35">
      <c r="A416" s="22"/>
      <c r="B416" s="22"/>
      <c r="C416" s="49"/>
      <c r="D416" s="25"/>
      <c r="E416" s="24"/>
      <c r="F416" s="22"/>
      <c r="G416" s="22"/>
      <c r="H416" s="62"/>
      <c r="I416" s="22"/>
      <c r="J416" s="22"/>
      <c r="K416" s="22"/>
      <c r="L416" s="22"/>
      <c r="M416" s="22"/>
      <c r="N416" s="22"/>
      <c r="O416" s="22"/>
      <c r="P416" s="36"/>
      <c r="Q416" s="36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3"/>
      <c r="NJ416" s="3"/>
      <c r="NK416" s="3"/>
      <c r="NL416" s="3"/>
      <c r="NM416" s="3"/>
      <c r="NN416" s="3"/>
      <c r="NO416" s="3"/>
      <c r="NP416" s="3"/>
      <c r="NQ416" s="3"/>
      <c r="NR416" s="3"/>
      <c r="NS416" s="3"/>
      <c r="NT416" s="3"/>
      <c r="NU416" s="3"/>
      <c r="NV416" s="3"/>
      <c r="NW416" s="3"/>
      <c r="NX416" s="3"/>
      <c r="NY416" s="3"/>
      <c r="NZ416" s="3"/>
      <c r="OA416" s="3"/>
      <c r="OB416" s="3"/>
      <c r="OC416" s="3"/>
      <c r="OD416" s="3"/>
      <c r="OE416" s="3"/>
      <c r="OF416" s="3"/>
      <c r="OG416" s="3"/>
      <c r="OH416" s="3"/>
      <c r="OI416" s="3"/>
      <c r="OJ416" s="3"/>
      <c r="OK416" s="3"/>
      <c r="OL416" s="3"/>
      <c r="OM416" s="3"/>
      <c r="ON416" s="3"/>
      <c r="OO416" s="3"/>
      <c r="OP416" s="3"/>
      <c r="OQ416" s="3"/>
      <c r="OR416" s="3"/>
      <c r="OS416" s="3"/>
      <c r="OT416" s="3"/>
      <c r="OU416" s="3"/>
      <c r="OV416" s="3"/>
      <c r="OW416" s="3"/>
      <c r="OX416" s="3"/>
      <c r="OY416" s="3"/>
      <c r="OZ416" s="3"/>
      <c r="PA416" s="3"/>
      <c r="PB416" s="3"/>
      <c r="PC416" s="3"/>
      <c r="PD416" s="3"/>
      <c r="PE416" s="3"/>
      <c r="PF416" s="3"/>
      <c r="PG416" s="3"/>
      <c r="PH416" s="3"/>
      <c r="PI416" s="3"/>
      <c r="PJ416" s="3"/>
      <c r="PK416" s="3"/>
      <c r="PL416" s="3"/>
      <c r="PM416" s="3"/>
      <c r="PN416" s="3"/>
      <c r="PO416" s="3"/>
      <c r="PP416" s="3"/>
      <c r="PQ416" s="3"/>
      <c r="PR416" s="3"/>
      <c r="PS416" s="3"/>
      <c r="PT416" s="3"/>
      <c r="PU416" s="3"/>
      <c r="PV416" s="3"/>
      <c r="PW416" s="3"/>
      <c r="PX416" s="3"/>
      <c r="PY416" s="3"/>
      <c r="PZ416" s="3"/>
      <c r="QA416" s="3"/>
      <c r="QB416" s="3"/>
      <c r="QC416" s="3"/>
      <c r="QD416" s="3"/>
      <c r="QE416" s="3"/>
      <c r="QF416" s="3"/>
      <c r="QG416" s="3"/>
      <c r="QH416" s="3"/>
      <c r="QI416" s="3"/>
      <c r="QJ416" s="3"/>
      <c r="QK416" s="3"/>
      <c r="QL416" s="3"/>
      <c r="QM416" s="3"/>
      <c r="QN416" s="3"/>
      <c r="QO416" s="3"/>
      <c r="QP416" s="3"/>
      <c r="QQ416" s="3"/>
      <c r="QR416" s="3"/>
      <c r="QS416" s="3"/>
      <c r="QT416" s="3"/>
      <c r="QU416" s="3"/>
      <c r="QV416" s="3"/>
      <c r="QW416" s="3"/>
      <c r="QX416" s="3"/>
      <c r="QY416" s="3"/>
      <c r="QZ416" s="3"/>
      <c r="RA416" s="3"/>
      <c r="RB416" s="3"/>
      <c r="RC416" s="3"/>
      <c r="RD416" s="3"/>
      <c r="RE416" s="3"/>
      <c r="RF416" s="3"/>
      <c r="RG416" s="3"/>
      <c r="RH416" s="3"/>
      <c r="RI416" s="3"/>
      <c r="RJ416" s="3"/>
      <c r="RK416" s="3"/>
      <c r="RL416" s="3"/>
      <c r="RM416" s="3"/>
      <c r="RN416" s="3"/>
      <c r="RO416" s="3"/>
      <c r="RP416" s="3"/>
      <c r="RQ416" s="3"/>
      <c r="RR416" s="3"/>
      <c r="RS416" s="3"/>
      <c r="RT416" s="3"/>
      <c r="RU416" s="3"/>
      <c r="RV416" s="3"/>
      <c r="RW416" s="3"/>
      <c r="RX416" s="3"/>
      <c r="RY416" s="3"/>
      <c r="RZ416" s="3"/>
      <c r="SA416" s="3"/>
      <c r="SB416" s="3"/>
      <c r="SC416" s="3"/>
      <c r="SD416" s="3"/>
      <c r="SE416" s="3"/>
      <c r="SF416" s="3"/>
      <c r="SG416" s="3"/>
      <c r="SH416" s="3"/>
      <c r="SI416" s="3"/>
      <c r="SJ416" s="3"/>
      <c r="SK416" s="3"/>
      <c r="SL416" s="3"/>
      <c r="SM416" s="3"/>
      <c r="SN416" s="3"/>
      <c r="SO416" s="3"/>
      <c r="SP416" s="3"/>
      <c r="SQ416" s="3"/>
      <c r="SR416" s="3"/>
      <c r="SS416" s="3"/>
      <c r="ST416" s="3"/>
      <c r="SU416" s="3"/>
      <c r="SV416" s="3"/>
      <c r="SW416" s="3"/>
      <c r="SX416" s="3"/>
      <c r="SY416" s="3"/>
      <c r="SZ416" s="3"/>
      <c r="TA416" s="3"/>
      <c r="TB416" s="3"/>
      <c r="TC416" s="3"/>
      <c r="TD416" s="3"/>
      <c r="TE416" s="3"/>
      <c r="TF416" s="3"/>
      <c r="TG416" s="3"/>
      <c r="TH416" s="3"/>
      <c r="TI416" s="3"/>
      <c r="TJ416" s="3"/>
      <c r="TK416" s="3"/>
      <c r="TL416" s="3"/>
      <c r="TM416" s="3"/>
      <c r="TN416" s="3"/>
      <c r="TO416" s="3"/>
      <c r="TP416" s="3"/>
      <c r="TQ416" s="3"/>
      <c r="TR416" s="3"/>
      <c r="TS416" s="3"/>
      <c r="TT416" s="3"/>
      <c r="TU416" s="3"/>
      <c r="TV416" s="3"/>
      <c r="TW416" s="3"/>
      <c r="TX416" s="3"/>
      <c r="TY416" s="3"/>
      <c r="TZ416" s="3"/>
      <c r="UA416" s="3"/>
      <c r="UB416" s="3"/>
      <c r="UC416" s="3"/>
      <c r="UD416" s="3"/>
      <c r="UE416" s="3"/>
      <c r="UF416" s="3"/>
      <c r="UG416" s="3"/>
      <c r="UH416" s="3"/>
      <c r="UI416" s="3"/>
      <c r="UJ416" s="3"/>
      <c r="UK416" s="3"/>
      <c r="UL416" s="3"/>
      <c r="UM416" s="3"/>
      <c r="UN416" s="3"/>
      <c r="UO416" s="3"/>
      <c r="UP416" s="3"/>
      <c r="UQ416" s="3"/>
      <c r="UR416" s="3"/>
      <c r="US416" s="3"/>
      <c r="UT416" s="3"/>
      <c r="UU416" s="3"/>
      <c r="UV416" s="3"/>
      <c r="UW416" s="3"/>
      <c r="UX416" s="3"/>
      <c r="UY416" s="3"/>
      <c r="UZ416" s="3"/>
      <c r="VA416" s="3"/>
      <c r="VB416" s="3"/>
      <c r="VC416" s="3"/>
      <c r="VD416" s="3"/>
      <c r="VE416" s="3"/>
      <c r="VF416" s="3"/>
      <c r="VG416" s="3"/>
      <c r="VH416" s="3"/>
      <c r="VI416" s="3"/>
      <c r="VJ416" s="3"/>
      <c r="VK416" s="3"/>
      <c r="VL416" s="3"/>
      <c r="VM416" s="3"/>
      <c r="VN416" s="3"/>
      <c r="VO416" s="3"/>
      <c r="VP416" s="3"/>
      <c r="VQ416" s="3"/>
      <c r="VR416" s="3"/>
      <c r="VS416" s="3"/>
      <c r="VT416" s="3"/>
      <c r="VU416" s="3"/>
      <c r="VV416" s="3"/>
      <c r="VW416" s="3"/>
      <c r="VX416" s="3"/>
      <c r="VY416" s="3"/>
      <c r="VZ416" s="3"/>
      <c r="WA416" s="3"/>
      <c r="WB416" s="3"/>
      <c r="WC416" s="3"/>
    </row>
    <row r="417" spans="1:601" x14ac:dyDescent="0.35">
      <c r="A417" s="22"/>
      <c r="B417" s="22"/>
      <c r="C417" s="49"/>
      <c r="D417" s="25"/>
      <c r="E417" s="24"/>
      <c r="F417" s="22"/>
      <c r="G417" s="22"/>
      <c r="H417" s="62"/>
      <c r="I417" s="22"/>
      <c r="J417" s="22"/>
      <c r="K417" s="22"/>
      <c r="L417" s="22"/>
      <c r="M417" s="22"/>
      <c r="N417" s="22"/>
      <c r="O417" s="22"/>
      <c r="P417" s="36"/>
      <c r="Q417" s="36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/>
      <c r="LP417" s="3"/>
      <c r="LQ417" s="3"/>
      <c r="LR417" s="3"/>
      <c r="LS417" s="3"/>
      <c r="LT417" s="3"/>
      <c r="LU417" s="3"/>
      <c r="LV417" s="3"/>
      <c r="LW417" s="3"/>
      <c r="LX417" s="3"/>
      <c r="LY417" s="3"/>
      <c r="LZ417" s="3"/>
      <c r="MA417" s="3"/>
      <c r="MB417" s="3"/>
      <c r="MC417" s="3"/>
      <c r="MD417" s="3"/>
      <c r="ME417" s="3"/>
      <c r="MF417" s="3"/>
      <c r="MG417" s="3"/>
      <c r="MH417" s="3"/>
      <c r="MI417" s="3"/>
      <c r="MJ417" s="3"/>
      <c r="MK417" s="3"/>
      <c r="ML417" s="3"/>
      <c r="MM417" s="3"/>
      <c r="MN417" s="3"/>
      <c r="MO417" s="3"/>
      <c r="MP417" s="3"/>
      <c r="MQ417" s="3"/>
      <c r="MR417" s="3"/>
      <c r="MS417" s="3"/>
      <c r="MT417" s="3"/>
      <c r="MU417" s="3"/>
      <c r="MV417" s="3"/>
      <c r="MW417" s="3"/>
      <c r="MX417" s="3"/>
      <c r="MY417" s="3"/>
      <c r="MZ417" s="3"/>
      <c r="NA417" s="3"/>
      <c r="NB417" s="3"/>
      <c r="NC417" s="3"/>
      <c r="ND417" s="3"/>
      <c r="NE417" s="3"/>
      <c r="NF417" s="3"/>
      <c r="NG417" s="3"/>
      <c r="NH417" s="3"/>
      <c r="NI417" s="3"/>
      <c r="NJ417" s="3"/>
      <c r="NK417" s="3"/>
      <c r="NL417" s="3"/>
      <c r="NM417" s="3"/>
      <c r="NN417" s="3"/>
      <c r="NO417" s="3"/>
      <c r="NP417" s="3"/>
      <c r="NQ417" s="3"/>
      <c r="NR417" s="3"/>
      <c r="NS417" s="3"/>
      <c r="NT417" s="3"/>
      <c r="NU417" s="3"/>
      <c r="NV417" s="3"/>
      <c r="NW417" s="3"/>
      <c r="NX417" s="3"/>
      <c r="NY417" s="3"/>
      <c r="NZ417" s="3"/>
      <c r="OA417" s="3"/>
      <c r="OB417" s="3"/>
      <c r="OC417" s="3"/>
      <c r="OD417" s="3"/>
      <c r="OE417" s="3"/>
      <c r="OF417" s="3"/>
      <c r="OG417" s="3"/>
      <c r="OH417" s="3"/>
      <c r="OI417" s="3"/>
      <c r="OJ417" s="3"/>
      <c r="OK417" s="3"/>
      <c r="OL417" s="3"/>
      <c r="OM417" s="3"/>
      <c r="ON417" s="3"/>
      <c r="OO417" s="3"/>
      <c r="OP417" s="3"/>
      <c r="OQ417" s="3"/>
      <c r="OR417" s="3"/>
      <c r="OS417" s="3"/>
      <c r="OT417" s="3"/>
      <c r="OU417" s="3"/>
      <c r="OV417" s="3"/>
      <c r="OW417" s="3"/>
      <c r="OX417" s="3"/>
      <c r="OY417" s="3"/>
      <c r="OZ417" s="3"/>
      <c r="PA417" s="3"/>
      <c r="PB417" s="3"/>
      <c r="PC417" s="3"/>
      <c r="PD417" s="3"/>
      <c r="PE417" s="3"/>
      <c r="PF417" s="3"/>
      <c r="PG417" s="3"/>
      <c r="PH417" s="3"/>
      <c r="PI417" s="3"/>
      <c r="PJ417" s="3"/>
      <c r="PK417" s="3"/>
      <c r="PL417" s="3"/>
      <c r="PM417" s="3"/>
      <c r="PN417" s="3"/>
      <c r="PO417" s="3"/>
      <c r="PP417" s="3"/>
      <c r="PQ417" s="3"/>
      <c r="PR417" s="3"/>
      <c r="PS417" s="3"/>
      <c r="PT417" s="3"/>
      <c r="PU417" s="3"/>
      <c r="PV417" s="3"/>
      <c r="PW417" s="3"/>
      <c r="PX417" s="3"/>
      <c r="PY417" s="3"/>
      <c r="PZ417" s="3"/>
      <c r="QA417" s="3"/>
      <c r="QB417" s="3"/>
      <c r="QC417" s="3"/>
      <c r="QD417" s="3"/>
      <c r="QE417" s="3"/>
      <c r="QF417" s="3"/>
      <c r="QG417" s="3"/>
      <c r="QH417" s="3"/>
      <c r="QI417" s="3"/>
      <c r="QJ417" s="3"/>
      <c r="QK417" s="3"/>
      <c r="QL417" s="3"/>
      <c r="QM417" s="3"/>
      <c r="QN417" s="3"/>
      <c r="QO417" s="3"/>
      <c r="QP417" s="3"/>
      <c r="QQ417" s="3"/>
      <c r="QR417" s="3"/>
      <c r="QS417" s="3"/>
      <c r="QT417" s="3"/>
      <c r="QU417" s="3"/>
      <c r="QV417" s="3"/>
      <c r="QW417" s="3"/>
      <c r="QX417" s="3"/>
      <c r="QY417" s="3"/>
      <c r="QZ417" s="3"/>
      <c r="RA417" s="3"/>
      <c r="RB417" s="3"/>
      <c r="RC417" s="3"/>
      <c r="RD417" s="3"/>
      <c r="RE417" s="3"/>
      <c r="RF417" s="3"/>
      <c r="RG417" s="3"/>
      <c r="RH417" s="3"/>
      <c r="RI417" s="3"/>
      <c r="RJ417" s="3"/>
      <c r="RK417" s="3"/>
      <c r="RL417" s="3"/>
      <c r="RM417" s="3"/>
      <c r="RN417" s="3"/>
      <c r="RO417" s="3"/>
      <c r="RP417" s="3"/>
      <c r="RQ417" s="3"/>
      <c r="RR417" s="3"/>
      <c r="RS417" s="3"/>
      <c r="RT417" s="3"/>
      <c r="RU417" s="3"/>
      <c r="RV417" s="3"/>
      <c r="RW417" s="3"/>
      <c r="RX417" s="3"/>
      <c r="RY417" s="3"/>
      <c r="RZ417" s="3"/>
      <c r="SA417" s="3"/>
      <c r="SB417" s="3"/>
      <c r="SC417" s="3"/>
      <c r="SD417" s="3"/>
      <c r="SE417" s="3"/>
      <c r="SF417" s="3"/>
      <c r="SG417" s="3"/>
      <c r="SH417" s="3"/>
      <c r="SI417" s="3"/>
      <c r="SJ417" s="3"/>
      <c r="SK417" s="3"/>
      <c r="SL417" s="3"/>
      <c r="SM417" s="3"/>
      <c r="SN417" s="3"/>
      <c r="SO417" s="3"/>
      <c r="SP417" s="3"/>
      <c r="SQ417" s="3"/>
      <c r="SR417" s="3"/>
      <c r="SS417" s="3"/>
      <c r="ST417" s="3"/>
      <c r="SU417" s="3"/>
      <c r="SV417" s="3"/>
      <c r="SW417" s="3"/>
      <c r="SX417" s="3"/>
      <c r="SY417" s="3"/>
      <c r="SZ417" s="3"/>
      <c r="TA417" s="3"/>
      <c r="TB417" s="3"/>
      <c r="TC417" s="3"/>
      <c r="TD417" s="3"/>
      <c r="TE417" s="3"/>
      <c r="TF417" s="3"/>
      <c r="TG417" s="3"/>
      <c r="TH417" s="3"/>
      <c r="TI417" s="3"/>
      <c r="TJ417" s="3"/>
      <c r="TK417" s="3"/>
      <c r="TL417" s="3"/>
      <c r="TM417" s="3"/>
      <c r="TN417" s="3"/>
      <c r="TO417" s="3"/>
      <c r="TP417" s="3"/>
      <c r="TQ417" s="3"/>
      <c r="TR417" s="3"/>
      <c r="TS417" s="3"/>
      <c r="TT417" s="3"/>
      <c r="TU417" s="3"/>
      <c r="TV417" s="3"/>
      <c r="TW417" s="3"/>
      <c r="TX417" s="3"/>
      <c r="TY417" s="3"/>
      <c r="TZ417" s="3"/>
      <c r="UA417" s="3"/>
      <c r="UB417" s="3"/>
      <c r="UC417" s="3"/>
      <c r="UD417" s="3"/>
      <c r="UE417" s="3"/>
      <c r="UF417" s="3"/>
      <c r="UG417" s="3"/>
      <c r="UH417" s="3"/>
      <c r="UI417" s="3"/>
      <c r="UJ417" s="3"/>
      <c r="UK417" s="3"/>
      <c r="UL417" s="3"/>
      <c r="UM417" s="3"/>
      <c r="UN417" s="3"/>
      <c r="UO417" s="3"/>
      <c r="UP417" s="3"/>
      <c r="UQ417" s="3"/>
      <c r="UR417" s="3"/>
      <c r="US417" s="3"/>
      <c r="UT417" s="3"/>
      <c r="UU417" s="3"/>
      <c r="UV417" s="3"/>
      <c r="UW417" s="3"/>
      <c r="UX417" s="3"/>
      <c r="UY417" s="3"/>
      <c r="UZ417" s="3"/>
      <c r="VA417" s="3"/>
      <c r="VB417" s="3"/>
      <c r="VC417" s="3"/>
      <c r="VD417" s="3"/>
      <c r="VE417" s="3"/>
      <c r="VF417" s="3"/>
      <c r="VG417" s="3"/>
      <c r="VH417" s="3"/>
      <c r="VI417" s="3"/>
      <c r="VJ417" s="3"/>
      <c r="VK417" s="3"/>
      <c r="VL417" s="3"/>
      <c r="VM417" s="3"/>
      <c r="VN417" s="3"/>
      <c r="VO417" s="3"/>
      <c r="VP417" s="3"/>
      <c r="VQ417" s="3"/>
      <c r="VR417" s="3"/>
      <c r="VS417" s="3"/>
      <c r="VT417" s="3"/>
      <c r="VU417" s="3"/>
      <c r="VV417" s="3"/>
      <c r="VW417" s="3"/>
      <c r="VX417" s="3"/>
      <c r="VY417" s="3"/>
      <c r="VZ417" s="3"/>
      <c r="WA417" s="3"/>
      <c r="WB417" s="3"/>
      <c r="WC417" s="3"/>
    </row>
    <row r="418" spans="1:601" x14ac:dyDescent="0.35">
      <c r="A418" s="22"/>
      <c r="B418" s="22"/>
      <c r="C418" s="49"/>
      <c r="D418" s="25"/>
      <c r="E418" s="24"/>
      <c r="F418" s="22"/>
      <c r="G418" s="22"/>
      <c r="H418" s="62"/>
      <c r="I418" s="22"/>
      <c r="J418" s="22"/>
      <c r="K418" s="22"/>
      <c r="L418" s="22"/>
      <c r="M418" s="22"/>
      <c r="N418" s="22"/>
      <c r="O418" s="22"/>
      <c r="P418" s="36"/>
      <c r="Q418" s="36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3"/>
      <c r="NJ418" s="3"/>
      <c r="NK418" s="3"/>
      <c r="NL418" s="3"/>
      <c r="NM418" s="3"/>
      <c r="NN418" s="3"/>
      <c r="NO418" s="3"/>
      <c r="NP418" s="3"/>
      <c r="NQ418" s="3"/>
      <c r="NR418" s="3"/>
      <c r="NS418" s="3"/>
      <c r="NT418" s="3"/>
      <c r="NU418" s="3"/>
      <c r="NV418" s="3"/>
      <c r="NW418" s="3"/>
      <c r="NX418" s="3"/>
      <c r="NY418" s="3"/>
      <c r="NZ418" s="3"/>
      <c r="OA418" s="3"/>
      <c r="OB418" s="3"/>
      <c r="OC418" s="3"/>
      <c r="OD418" s="3"/>
      <c r="OE418" s="3"/>
      <c r="OF418" s="3"/>
      <c r="OG418" s="3"/>
      <c r="OH418" s="3"/>
      <c r="OI418" s="3"/>
      <c r="OJ418" s="3"/>
      <c r="OK418" s="3"/>
      <c r="OL418" s="3"/>
      <c r="OM418" s="3"/>
      <c r="ON418" s="3"/>
      <c r="OO418" s="3"/>
      <c r="OP418" s="3"/>
      <c r="OQ418" s="3"/>
      <c r="OR418" s="3"/>
      <c r="OS418" s="3"/>
      <c r="OT418" s="3"/>
      <c r="OU418" s="3"/>
      <c r="OV418" s="3"/>
      <c r="OW418" s="3"/>
      <c r="OX418" s="3"/>
      <c r="OY418" s="3"/>
      <c r="OZ418" s="3"/>
      <c r="PA418" s="3"/>
      <c r="PB418" s="3"/>
      <c r="PC418" s="3"/>
      <c r="PD418" s="3"/>
      <c r="PE418" s="3"/>
      <c r="PF418" s="3"/>
      <c r="PG418" s="3"/>
      <c r="PH418" s="3"/>
      <c r="PI418" s="3"/>
      <c r="PJ418" s="3"/>
      <c r="PK418" s="3"/>
      <c r="PL418" s="3"/>
      <c r="PM418" s="3"/>
      <c r="PN418" s="3"/>
      <c r="PO418" s="3"/>
      <c r="PP418" s="3"/>
      <c r="PQ418" s="3"/>
      <c r="PR418" s="3"/>
      <c r="PS418" s="3"/>
      <c r="PT418" s="3"/>
      <c r="PU418" s="3"/>
      <c r="PV418" s="3"/>
      <c r="PW418" s="3"/>
      <c r="PX418" s="3"/>
      <c r="PY418" s="3"/>
      <c r="PZ418" s="3"/>
      <c r="QA418" s="3"/>
      <c r="QB418" s="3"/>
      <c r="QC418" s="3"/>
      <c r="QD418" s="3"/>
      <c r="QE418" s="3"/>
      <c r="QF418" s="3"/>
      <c r="QG418" s="3"/>
      <c r="QH418" s="3"/>
      <c r="QI418" s="3"/>
      <c r="QJ418" s="3"/>
      <c r="QK418" s="3"/>
      <c r="QL418" s="3"/>
      <c r="QM418" s="3"/>
      <c r="QN418" s="3"/>
      <c r="QO418" s="3"/>
      <c r="QP418" s="3"/>
      <c r="QQ418" s="3"/>
      <c r="QR418" s="3"/>
      <c r="QS418" s="3"/>
      <c r="QT418" s="3"/>
      <c r="QU418" s="3"/>
      <c r="QV418" s="3"/>
      <c r="QW418" s="3"/>
      <c r="QX418" s="3"/>
      <c r="QY418" s="3"/>
      <c r="QZ418" s="3"/>
      <c r="RA418" s="3"/>
      <c r="RB418" s="3"/>
      <c r="RC418" s="3"/>
      <c r="RD418" s="3"/>
      <c r="RE418" s="3"/>
      <c r="RF418" s="3"/>
      <c r="RG418" s="3"/>
      <c r="RH418" s="3"/>
      <c r="RI418" s="3"/>
      <c r="RJ418" s="3"/>
      <c r="RK418" s="3"/>
      <c r="RL418" s="3"/>
      <c r="RM418" s="3"/>
      <c r="RN418" s="3"/>
      <c r="RO418" s="3"/>
      <c r="RP418" s="3"/>
      <c r="RQ418" s="3"/>
      <c r="RR418" s="3"/>
      <c r="RS418" s="3"/>
      <c r="RT418" s="3"/>
      <c r="RU418" s="3"/>
      <c r="RV418" s="3"/>
      <c r="RW418" s="3"/>
      <c r="RX418" s="3"/>
      <c r="RY418" s="3"/>
      <c r="RZ418" s="3"/>
      <c r="SA418" s="3"/>
      <c r="SB418" s="3"/>
      <c r="SC418" s="3"/>
      <c r="SD418" s="3"/>
      <c r="SE418" s="3"/>
      <c r="SF418" s="3"/>
      <c r="SG418" s="3"/>
      <c r="SH418" s="3"/>
      <c r="SI418" s="3"/>
      <c r="SJ418" s="3"/>
      <c r="SK418" s="3"/>
      <c r="SL418" s="3"/>
      <c r="SM418" s="3"/>
      <c r="SN418" s="3"/>
      <c r="SO418" s="3"/>
      <c r="SP418" s="3"/>
      <c r="SQ418" s="3"/>
      <c r="SR418" s="3"/>
      <c r="SS418" s="3"/>
      <c r="ST418" s="3"/>
      <c r="SU418" s="3"/>
      <c r="SV418" s="3"/>
      <c r="SW418" s="3"/>
      <c r="SX418" s="3"/>
      <c r="SY418" s="3"/>
      <c r="SZ418" s="3"/>
      <c r="TA418" s="3"/>
      <c r="TB418" s="3"/>
      <c r="TC418" s="3"/>
      <c r="TD418" s="3"/>
      <c r="TE418" s="3"/>
      <c r="TF418" s="3"/>
      <c r="TG418" s="3"/>
      <c r="TH418" s="3"/>
      <c r="TI418" s="3"/>
      <c r="TJ418" s="3"/>
      <c r="TK418" s="3"/>
      <c r="TL418" s="3"/>
      <c r="TM418" s="3"/>
      <c r="TN418" s="3"/>
      <c r="TO418" s="3"/>
      <c r="TP418" s="3"/>
      <c r="TQ418" s="3"/>
      <c r="TR418" s="3"/>
      <c r="TS418" s="3"/>
      <c r="TT418" s="3"/>
      <c r="TU418" s="3"/>
      <c r="TV418" s="3"/>
      <c r="TW418" s="3"/>
      <c r="TX418" s="3"/>
      <c r="TY418" s="3"/>
      <c r="TZ418" s="3"/>
      <c r="UA418" s="3"/>
      <c r="UB418" s="3"/>
      <c r="UC418" s="3"/>
      <c r="UD418" s="3"/>
      <c r="UE418" s="3"/>
      <c r="UF418" s="3"/>
      <c r="UG418" s="3"/>
      <c r="UH418" s="3"/>
      <c r="UI418" s="3"/>
      <c r="UJ418" s="3"/>
      <c r="UK418" s="3"/>
      <c r="UL418" s="3"/>
      <c r="UM418" s="3"/>
      <c r="UN418" s="3"/>
      <c r="UO418" s="3"/>
      <c r="UP418" s="3"/>
      <c r="UQ418" s="3"/>
      <c r="UR418" s="3"/>
      <c r="US418" s="3"/>
      <c r="UT418" s="3"/>
      <c r="UU418" s="3"/>
      <c r="UV418" s="3"/>
      <c r="UW418" s="3"/>
      <c r="UX418" s="3"/>
      <c r="UY418" s="3"/>
      <c r="UZ418" s="3"/>
      <c r="VA418" s="3"/>
      <c r="VB418" s="3"/>
      <c r="VC418" s="3"/>
      <c r="VD418" s="3"/>
      <c r="VE418" s="3"/>
      <c r="VF418" s="3"/>
      <c r="VG418" s="3"/>
      <c r="VH418" s="3"/>
      <c r="VI418" s="3"/>
      <c r="VJ418" s="3"/>
      <c r="VK418" s="3"/>
      <c r="VL418" s="3"/>
      <c r="VM418" s="3"/>
      <c r="VN418" s="3"/>
      <c r="VO418" s="3"/>
      <c r="VP418" s="3"/>
      <c r="VQ418" s="3"/>
      <c r="VR418" s="3"/>
      <c r="VS418" s="3"/>
      <c r="VT418" s="3"/>
      <c r="VU418" s="3"/>
      <c r="VV418" s="3"/>
      <c r="VW418" s="3"/>
      <c r="VX418" s="3"/>
      <c r="VY418" s="3"/>
      <c r="VZ418" s="3"/>
      <c r="WA418" s="3"/>
      <c r="WB418" s="3"/>
      <c r="WC418" s="3"/>
    </row>
    <row r="419" spans="1:601" x14ac:dyDescent="0.35">
      <c r="A419" s="22"/>
      <c r="B419" s="22"/>
      <c r="C419" s="49"/>
      <c r="D419" s="25"/>
      <c r="E419" s="24"/>
      <c r="F419" s="22"/>
      <c r="G419" s="22"/>
      <c r="H419" s="62"/>
      <c r="I419" s="22"/>
      <c r="J419" s="22"/>
      <c r="K419" s="22"/>
      <c r="L419" s="22"/>
      <c r="M419" s="22"/>
      <c r="N419" s="22"/>
      <c r="O419" s="22"/>
      <c r="P419" s="36"/>
      <c r="Q419" s="36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  <c r="MM419" s="3"/>
      <c r="MN419" s="3"/>
      <c r="MO419" s="3"/>
      <c r="MP419" s="3"/>
      <c r="MQ419" s="3"/>
      <c r="MR419" s="3"/>
      <c r="MS419" s="3"/>
      <c r="MT419" s="3"/>
      <c r="MU419" s="3"/>
      <c r="MV419" s="3"/>
      <c r="MW419" s="3"/>
      <c r="MX419" s="3"/>
      <c r="MY419" s="3"/>
      <c r="MZ419" s="3"/>
      <c r="NA419" s="3"/>
      <c r="NB419" s="3"/>
      <c r="NC419" s="3"/>
      <c r="ND419" s="3"/>
      <c r="NE419" s="3"/>
      <c r="NF419" s="3"/>
      <c r="NG419" s="3"/>
      <c r="NH419" s="3"/>
      <c r="NI419" s="3"/>
      <c r="NJ419" s="3"/>
      <c r="NK419" s="3"/>
      <c r="NL419" s="3"/>
      <c r="NM419" s="3"/>
      <c r="NN419" s="3"/>
      <c r="NO419" s="3"/>
      <c r="NP419" s="3"/>
      <c r="NQ419" s="3"/>
      <c r="NR419" s="3"/>
      <c r="NS419" s="3"/>
      <c r="NT419" s="3"/>
      <c r="NU419" s="3"/>
      <c r="NV419" s="3"/>
      <c r="NW419" s="3"/>
      <c r="NX419" s="3"/>
      <c r="NY419" s="3"/>
      <c r="NZ419" s="3"/>
      <c r="OA419" s="3"/>
      <c r="OB419" s="3"/>
      <c r="OC419" s="3"/>
      <c r="OD419" s="3"/>
      <c r="OE419" s="3"/>
      <c r="OF419" s="3"/>
      <c r="OG419" s="3"/>
      <c r="OH419" s="3"/>
      <c r="OI419" s="3"/>
      <c r="OJ419" s="3"/>
      <c r="OK419" s="3"/>
      <c r="OL419" s="3"/>
      <c r="OM419" s="3"/>
      <c r="ON419" s="3"/>
      <c r="OO419" s="3"/>
      <c r="OP419" s="3"/>
      <c r="OQ419" s="3"/>
      <c r="OR419" s="3"/>
      <c r="OS419" s="3"/>
      <c r="OT419" s="3"/>
      <c r="OU419" s="3"/>
      <c r="OV419" s="3"/>
      <c r="OW419" s="3"/>
      <c r="OX419" s="3"/>
      <c r="OY419" s="3"/>
      <c r="OZ419" s="3"/>
      <c r="PA419" s="3"/>
      <c r="PB419" s="3"/>
      <c r="PC419" s="3"/>
      <c r="PD419" s="3"/>
      <c r="PE419" s="3"/>
      <c r="PF419" s="3"/>
      <c r="PG419" s="3"/>
      <c r="PH419" s="3"/>
      <c r="PI419" s="3"/>
      <c r="PJ419" s="3"/>
      <c r="PK419" s="3"/>
      <c r="PL419" s="3"/>
      <c r="PM419" s="3"/>
      <c r="PN419" s="3"/>
      <c r="PO419" s="3"/>
      <c r="PP419" s="3"/>
      <c r="PQ419" s="3"/>
      <c r="PR419" s="3"/>
      <c r="PS419" s="3"/>
      <c r="PT419" s="3"/>
      <c r="PU419" s="3"/>
      <c r="PV419" s="3"/>
      <c r="PW419" s="3"/>
      <c r="PX419" s="3"/>
      <c r="PY419" s="3"/>
      <c r="PZ419" s="3"/>
      <c r="QA419" s="3"/>
      <c r="QB419" s="3"/>
      <c r="QC419" s="3"/>
      <c r="QD419" s="3"/>
      <c r="QE419" s="3"/>
      <c r="QF419" s="3"/>
      <c r="QG419" s="3"/>
      <c r="QH419" s="3"/>
      <c r="QI419" s="3"/>
      <c r="QJ419" s="3"/>
      <c r="QK419" s="3"/>
      <c r="QL419" s="3"/>
      <c r="QM419" s="3"/>
      <c r="QN419" s="3"/>
      <c r="QO419" s="3"/>
      <c r="QP419" s="3"/>
      <c r="QQ419" s="3"/>
      <c r="QR419" s="3"/>
      <c r="QS419" s="3"/>
      <c r="QT419" s="3"/>
      <c r="QU419" s="3"/>
      <c r="QV419" s="3"/>
      <c r="QW419" s="3"/>
      <c r="QX419" s="3"/>
      <c r="QY419" s="3"/>
      <c r="QZ419" s="3"/>
      <c r="RA419" s="3"/>
      <c r="RB419" s="3"/>
      <c r="RC419" s="3"/>
      <c r="RD419" s="3"/>
      <c r="RE419" s="3"/>
      <c r="RF419" s="3"/>
      <c r="RG419" s="3"/>
      <c r="RH419" s="3"/>
      <c r="RI419" s="3"/>
      <c r="RJ419" s="3"/>
      <c r="RK419" s="3"/>
      <c r="RL419" s="3"/>
      <c r="RM419" s="3"/>
      <c r="RN419" s="3"/>
      <c r="RO419" s="3"/>
      <c r="RP419" s="3"/>
      <c r="RQ419" s="3"/>
      <c r="RR419" s="3"/>
      <c r="RS419" s="3"/>
      <c r="RT419" s="3"/>
      <c r="RU419" s="3"/>
      <c r="RV419" s="3"/>
      <c r="RW419" s="3"/>
      <c r="RX419" s="3"/>
      <c r="RY419" s="3"/>
      <c r="RZ419" s="3"/>
      <c r="SA419" s="3"/>
      <c r="SB419" s="3"/>
      <c r="SC419" s="3"/>
      <c r="SD419" s="3"/>
      <c r="SE419" s="3"/>
      <c r="SF419" s="3"/>
      <c r="SG419" s="3"/>
      <c r="SH419" s="3"/>
      <c r="SI419" s="3"/>
      <c r="SJ419" s="3"/>
      <c r="SK419" s="3"/>
      <c r="SL419" s="3"/>
      <c r="SM419" s="3"/>
      <c r="SN419" s="3"/>
      <c r="SO419" s="3"/>
      <c r="SP419" s="3"/>
      <c r="SQ419" s="3"/>
      <c r="SR419" s="3"/>
      <c r="SS419" s="3"/>
      <c r="ST419" s="3"/>
      <c r="SU419" s="3"/>
      <c r="SV419" s="3"/>
      <c r="SW419" s="3"/>
      <c r="SX419" s="3"/>
      <c r="SY419" s="3"/>
      <c r="SZ419" s="3"/>
      <c r="TA419" s="3"/>
      <c r="TB419" s="3"/>
      <c r="TC419" s="3"/>
      <c r="TD419" s="3"/>
      <c r="TE419" s="3"/>
      <c r="TF419" s="3"/>
      <c r="TG419" s="3"/>
      <c r="TH419" s="3"/>
      <c r="TI419" s="3"/>
      <c r="TJ419" s="3"/>
      <c r="TK419" s="3"/>
      <c r="TL419" s="3"/>
      <c r="TM419" s="3"/>
      <c r="TN419" s="3"/>
      <c r="TO419" s="3"/>
      <c r="TP419" s="3"/>
      <c r="TQ419" s="3"/>
      <c r="TR419" s="3"/>
      <c r="TS419" s="3"/>
      <c r="TT419" s="3"/>
      <c r="TU419" s="3"/>
      <c r="TV419" s="3"/>
      <c r="TW419" s="3"/>
      <c r="TX419" s="3"/>
      <c r="TY419" s="3"/>
      <c r="TZ419" s="3"/>
      <c r="UA419" s="3"/>
      <c r="UB419" s="3"/>
      <c r="UC419" s="3"/>
      <c r="UD419" s="3"/>
      <c r="UE419" s="3"/>
      <c r="UF419" s="3"/>
      <c r="UG419" s="3"/>
      <c r="UH419" s="3"/>
      <c r="UI419" s="3"/>
      <c r="UJ419" s="3"/>
      <c r="UK419" s="3"/>
      <c r="UL419" s="3"/>
      <c r="UM419" s="3"/>
      <c r="UN419" s="3"/>
      <c r="UO419" s="3"/>
      <c r="UP419" s="3"/>
      <c r="UQ419" s="3"/>
      <c r="UR419" s="3"/>
      <c r="US419" s="3"/>
      <c r="UT419" s="3"/>
      <c r="UU419" s="3"/>
      <c r="UV419" s="3"/>
      <c r="UW419" s="3"/>
      <c r="UX419" s="3"/>
      <c r="UY419" s="3"/>
      <c r="UZ419" s="3"/>
      <c r="VA419" s="3"/>
      <c r="VB419" s="3"/>
      <c r="VC419" s="3"/>
      <c r="VD419" s="3"/>
      <c r="VE419" s="3"/>
      <c r="VF419" s="3"/>
      <c r="VG419" s="3"/>
      <c r="VH419" s="3"/>
      <c r="VI419" s="3"/>
      <c r="VJ419" s="3"/>
      <c r="VK419" s="3"/>
      <c r="VL419" s="3"/>
      <c r="VM419" s="3"/>
      <c r="VN419" s="3"/>
      <c r="VO419" s="3"/>
      <c r="VP419" s="3"/>
      <c r="VQ419" s="3"/>
      <c r="VR419" s="3"/>
      <c r="VS419" s="3"/>
      <c r="VT419" s="3"/>
      <c r="VU419" s="3"/>
      <c r="VV419" s="3"/>
      <c r="VW419" s="3"/>
      <c r="VX419" s="3"/>
      <c r="VY419" s="3"/>
      <c r="VZ419" s="3"/>
      <c r="WA419" s="3"/>
      <c r="WB419" s="3"/>
      <c r="WC419" s="3"/>
    </row>
    <row r="420" spans="1:601" x14ac:dyDescent="0.35">
      <c r="A420" s="22"/>
      <c r="B420" s="22"/>
      <c r="C420" s="49"/>
      <c r="D420" s="25"/>
      <c r="E420" s="24"/>
      <c r="F420" s="22"/>
      <c r="G420" s="22"/>
      <c r="H420" s="62"/>
      <c r="I420" s="22"/>
      <c r="J420" s="22"/>
      <c r="K420" s="22"/>
      <c r="L420" s="22"/>
      <c r="M420" s="22"/>
      <c r="N420" s="22"/>
      <c r="O420" s="22"/>
      <c r="P420" s="36"/>
      <c r="Q420" s="36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3"/>
      <c r="NJ420" s="3"/>
      <c r="NK420" s="3"/>
      <c r="NL420" s="3"/>
      <c r="NM420" s="3"/>
      <c r="NN420" s="3"/>
      <c r="NO420" s="3"/>
      <c r="NP420" s="3"/>
      <c r="NQ420" s="3"/>
      <c r="NR420" s="3"/>
      <c r="NS420" s="3"/>
      <c r="NT420" s="3"/>
      <c r="NU420" s="3"/>
      <c r="NV420" s="3"/>
      <c r="NW420" s="3"/>
      <c r="NX420" s="3"/>
      <c r="NY420" s="3"/>
      <c r="NZ420" s="3"/>
      <c r="OA420" s="3"/>
      <c r="OB420" s="3"/>
      <c r="OC420" s="3"/>
      <c r="OD420" s="3"/>
      <c r="OE420" s="3"/>
      <c r="OF420" s="3"/>
      <c r="OG420" s="3"/>
      <c r="OH420" s="3"/>
      <c r="OI420" s="3"/>
      <c r="OJ420" s="3"/>
      <c r="OK420" s="3"/>
      <c r="OL420" s="3"/>
      <c r="OM420" s="3"/>
      <c r="ON420" s="3"/>
      <c r="OO420" s="3"/>
      <c r="OP420" s="3"/>
      <c r="OQ420" s="3"/>
      <c r="OR420" s="3"/>
      <c r="OS420" s="3"/>
      <c r="OT420" s="3"/>
      <c r="OU420" s="3"/>
      <c r="OV420" s="3"/>
      <c r="OW420" s="3"/>
      <c r="OX420" s="3"/>
      <c r="OY420" s="3"/>
      <c r="OZ420" s="3"/>
      <c r="PA420" s="3"/>
      <c r="PB420" s="3"/>
      <c r="PC420" s="3"/>
      <c r="PD420" s="3"/>
      <c r="PE420" s="3"/>
      <c r="PF420" s="3"/>
      <c r="PG420" s="3"/>
      <c r="PH420" s="3"/>
      <c r="PI420" s="3"/>
      <c r="PJ420" s="3"/>
      <c r="PK420" s="3"/>
      <c r="PL420" s="3"/>
      <c r="PM420" s="3"/>
      <c r="PN420" s="3"/>
      <c r="PO420" s="3"/>
      <c r="PP420" s="3"/>
      <c r="PQ420" s="3"/>
      <c r="PR420" s="3"/>
      <c r="PS420" s="3"/>
      <c r="PT420" s="3"/>
      <c r="PU420" s="3"/>
      <c r="PV420" s="3"/>
      <c r="PW420" s="3"/>
      <c r="PX420" s="3"/>
      <c r="PY420" s="3"/>
      <c r="PZ420" s="3"/>
      <c r="QA420" s="3"/>
      <c r="QB420" s="3"/>
      <c r="QC420" s="3"/>
      <c r="QD420" s="3"/>
      <c r="QE420" s="3"/>
      <c r="QF420" s="3"/>
      <c r="QG420" s="3"/>
      <c r="QH420" s="3"/>
      <c r="QI420" s="3"/>
      <c r="QJ420" s="3"/>
      <c r="QK420" s="3"/>
      <c r="QL420" s="3"/>
      <c r="QM420" s="3"/>
      <c r="QN420" s="3"/>
      <c r="QO420" s="3"/>
      <c r="QP420" s="3"/>
      <c r="QQ420" s="3"/>
      <c r="QR420" s="3"/>
      <c r="QS420" s="3"/>
      <c r="QT420" s="3"/>
      <c r="QU420" s="3"/>
      <c r="QV420" s="3"/>
      <c r="QW420" s="3"/>
      <c r="QX420" s="3"/>
      <c r="QY420" s="3"/>
      <c r="QZ420" s="3"/>
      <c r="RA420" s="3"/>
      <c r="RB420" s="3"/>
      <c r="RC420" s="3"/>
      <c r="RD420" s="3"/>
      <c r="RE420" s="3"/>
      <c r="RF420" s="3"/>
      <c r="RG420" s="3"/>
      <c r="RH420" s="3"/>
      <c r="RI420" s="3"/>
      <c r="RJ420" s="3"/>
      <c r="RK420" s="3"/>
      <c r="RL420" s="3"/>
      <c r="RM420" s="3"/>
      <c r="RN420" s="3"/>
      <c r="RO420" s="3"/>
      <c r="RP420" s="3"/>
      <c r="RQ420" s="3"/>
      <c r="RR420" s="3"/>
      <c r="RS420" s="3"/>
      <c r="RT420" s="3"/>
      <c r="RU420" s="3"/>
      <c r="RV420" s="3"/>
      <c r="RW420" s="3"/>
      <c r="RX420" s="3"/>
      <c r="RY420" s="3"/>
      <c r="RZ420" s="3"/>
      <c r="SA420" s="3"/>
      <c r="SB420" s="3"/>
      <c r="SC420" s="3"/>
      <c r="SD420" s="3"/>
      <c r="SE420" s="3"/>
      <c r="SF420" s="3"/>
      <c r="SG420" s="3"/>
      <c r="SH420" s="3"/>
      <c r="SI420" s="3"/>
      <c r="SJ420" s="3"/>
      <c r="SK420" s="3"/>
      <c r="SL420" s="3"/>
      <c r="SM420" s="3"/>
      <c r="SN420" s="3"/>
      <c r="SO420" s="3"/>
      <c r="SP420" s="3"/>
      <c r="SQ420" s="3"/>
      <c r="SR420" s="3"/>
      <c r="SS420" s="3"/>
      <c r="ST420" s="3"/>
      <c r="SU420" s="3"/>
      <c r="SV420" s="3"/>
      <c r="SW420" s="3"/>
      <c r="SX420" s="3"/>
      <c r="SY420" s="3"/>
      <c r="SZ420" s="3"/>
      <c r="TA420" s="3"/>
      <c r="TB420" s="3"/>
      <c r="TC420" s="3"/>
      <c r="TD420" s="3"/>
      <c r="TE420" s="3"/>
      <c r="TF420" s="3"/>
      <c r="TG420" s="3"/>
      <c r="TH420" s="3"/>
      <c r="TI420" s="3"/>
      <c r="TJ420" s="3"/>
      <c r="TK420" s="3"/>
      <c r="TL420" s="3"/>
      <c r="TM420" s="3"/>
      <c r="TN420" s="3"/>
      <c r="TO420" s="3"/>
      <c r="TP420" s="3"/>
      <c r="TQ420" s="3"/>
      <c r="TR420" s="3"/>
      <c r="TS420" s="3"/>
      <c r="TT420" s="3"/>
      <c r="TU420" s="3"/>
      <c r="TV420" s="3"/>
      <c r="TW420" s="3"/>
      <c r="TX420" s="3"/>
      <c r="TY420" s="3"/>
      <c r="TZ420" s="3"/>
      <c r="UA420" s="3"/>
      <c r="UB420" s="3"/>
      <c r="UC420" s="3"/>
      <c r="UD420" s="3"/>
      <c r="UE420" s="3"/>
      <c r="UF420" s="3"/>
      <c r="UG420" s="3"/>
      <c r="UH420" s="3"/>
      <c r="UI420" s="3"/>
      <c r="UJ420" s="3"/>
      <c r="UK420" s="3"/>
      <c r="UL420" s="3"/>
      <c r="UM420" s="3"/>
      <c r="UN420" s="3"/>
      <c r="UO420" s="3"/>
      <c r="UP420" s="3"/>
      <c r="UQ420" s="3"/>
      <c r="UR420" s="3"/>
      <c r="US420" s="3"/>
      <c r="UT420" s="3"/>
      <c r="UU420" s="3"/>
      <c r="UV420" s="3"/>
      <c r="UW420" s="3"/>
      <c r="UX420" s="3"/>
      <c r="UY420" s="3"/>
      <c r="UZ420" s="3"/>
      <c r="VA420" s="3"/>
      <c r="VB420" s="3"/>
      <c r="VC420" s="3"/>
      <c r="VD420" s="3"/>
      <c r="VE420" s="3"/>
      <c r="VF420" s="3"/>
      <c r="VG420" s="3"/>
      <c r="VH420" s="3"/>
      <c r="VI420" s="3"/>
      <c r="VJ420" s="3"/>
      <c r="VK420" s="3"/>
      <c r="VL420" s="3"/>
      <c r="VM420" s="3"/>
      <c r="VN420" s="3"/>
      <c r="VO420" s="3"/>
      <c r="VP420" s="3"/>
      <c r="VQ420" s="3"/>
      <c r="VR420" s="3"/>
      <c r="VS420" s="3"/>
      <c r="VT420" s="3"/>
      <c r="VU420" s="3"/>
      <c r="VV420" s="3"/>
      <c r="VW420" s="3"/>
      <c r="VX420" s="3"/>
      <c r="VY420" s="3"/>
      <c r="VZ420" s="3"/>
      <c r="WA420" s="3"/>
      <c r="WB420" s="3"/>
      <c r="WC420" s="3"/>
    </row>
    <row r="421" spans="1:601" x14ac:dyDescent="0.35">
      <c r="A421" s="22"/>
      <c r="B421" s="22"/>
      <c r="C421" s="49"/>
      <c r="D421" s="25"/>
      <c r="E421" s="24"/>
      <c r="F421" s="22"/>
      <c r="G421" s="22"/>
      <c r="H421" s="62"/>
      <c r="I421" s="22"/>
      <c r="J421" s="22"/>
      <c r="K421" s="22"/>
      <c r="L421" s="22"/>
      <c r="M421" s="22"/>
      <c r="N421" s="22"/>
      <c r="O421" s="22"/>
      <c r="P421" s="36"/>
      <c r="Q421" s="36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/>
      <c r="LP421" s="3"/>
      <c r="LQ421" s="3"/>
      <c r="LR421" s="3"/>
      <c r="LS421" s="3"/>
      <c r="LT421" s="3"/>
      <c r="LU421" s="3"/>
      <c r="LV421" s="3"/>
      <c r="LW421" s="3"/>
      <c r="LX421" s="3"/>
      <c r="LY421" s="3"/>
      <c r="LZ421" s="3"/>
      <c r="MA421" s="3"/>
      <c r="MB421" s="3"/>
      <c r="MC421" s="3"/>
      <c r="MD421" s="3"/>
      <c r="ME421" s="3"/>
      <c r="MF421" s="3"/>
      <c r="MG421" s="3"/>
      <c r="MH421" s="3"/>
      <c r="MI421" s="3"/>
      <c r="MJ421" s="3"/>
      <c r="MK421" s="3"/>
      <c r="ML421" s="3"/>
      <c r="MM421" s="3"/>
      <c r="MN421" s="3"/>
      <c r="MO421" s="3"/>
      <c r="MP421" s="3"/>
      <c r="MQ421" s="3"/>
      <c r="MR421" s="3"/>
      <c r="MS421" s="3"/>
      <c r="MT421" s="3"/>
      <c r="MU421" s="3"/>
      <c r="MV421" s="3"/>
      <c r="MW421" s="3"/>
      <c r="MX421" s="3"/>
      <c r="MY421" s="3"/>
      <c r="MZ421" s="3"/>
      <c r="NA421" s="3"/>
      <c r="NB421" s="3"/>
      <c r="NC421" s="3"/>
      <c r="ND421" s="3"/>
      <c r="NE421" s="3"/>
      <c r="NF421" s="3"/>
      <c r="NG421" s="3"/>
      <c r="NH421" s="3"/>
      <c r="NI421" s="3"/>
      <c r="NJ421" s="3"/>
      <c r="NK421" s="3"/>
      <c r="NL421" s="3"/>
      <c r="NM421" s="3"/>
      <c r="NN421" s="3"/>
      <c r="NO421" s="3"/>
      <c r="NP421" s="3"/>
      <c r="NQ421" s="3"/>
      <c r="NR421" s="3"/>
      <c r="NS421" s="3"/>
      <c r="NT421" s="3"/>
      <c r="NU421" s="3"/>
      <c r="NV421" s="3"/>
      <c r="NW421" s="3"/>
      <c r="NX421" s="3"/>
      <c r="NY421" s="3"/>
      <c r="NZ421" s="3"/>
      <c r="OA421" s="3"/>
      <c r="OB421" s="3"/>
      <c r="OC421" s="3"/>
      <c r="OD421" s="3"/>
      <c r="OE421" s="3"/>
      <c r="OF421" s="3"/>
      <c r="OG421" s="3"/>
      <c r="OH421" s="3"/>
      <c r="OI421" s="3"/>
      <c r="OJ421" s="3"/>
      <c r="OK421" s="3"/>
      <c r="OL421" s="3"/>
      <c r="OM421" s="3"/>
      <c r="ON421" s="3"/>
      <c r="OO421" s="3"/>
      <c r="OP421" s="3"/>
      <c r="OQ421" s="3"/>
      <c r="OR421" s="3"/>
      <c r="OS421" s="3"/>
      <c r="OT421" s="3"/>
      <c r="OU421" s="3"/>
      <c r="OV421" s="3"/>
      <c r="OW421" s="3"/>
      <c r="OX421" s="3"/>
      <c r="OY421" s="3"/>
      <c r="OZ421" s="3"/>
      <c r="PA421" s="3"/>
      <c r="PB421" s="3"/>
      <c r="PC421" s="3"/>
      <c r="PD421" s="3"/>
      <c r="PE421" s="3"/>
      <c r="PF421" s="3"/>
      <c r="PG421" s="3"/>
      <c r="PH421" s="3"/>
      <c r="PI421" s="3"/>
      <c r="PJ421" s="3"/>
      <c r="PK421" s="3"/>
      <c r="PL421" s="3"/>
      <c r="PM421" s="3"/>
      <c r="PN421" s="3"/>
      <c r="PO421" s="3"/>
      <c r="PP421" s="3"/>
      <c r="PQ421" s="3"/>
      <c r="PR421" s="3"/>
      <c r="PS421" s="3"/>
      <c r="PT421" s="3"/>
      <c r="PU421" s="3"/>
      <c r="PV421" s="3"/>
      <c r="PW421" s="3"/>
      <c r="PX421" s="3"/>
      <c r="PY421" s="3"/>
      <c r="PZ421" s="3"/>
      <c r="QA421" s="3"/>
      <c r="QB421" s="3"/>
      <c r="QC421" s="3"/>
      <c r="QD421" s="3"/>
      <c r="QE421" s="3"/>
      <c r="QF421" s="3"/>
      <c r="QG421" s="3"/>
      <c r="QH421" s="3"/>
      <c r="QI421" s="3"/>
      <c r="QJ421" s="3"/>
      <c r="QK421" s="3"/>
      <c r="QL421" s="3"/>
      <c r="QM421" s="3"/>
      <c r="QN421" s="3"/>
      <c r="QO421" s="3"/>
      <c r="QP421" s="3"/>
      <c r="QQ421" s="3"/>
      <c r="QR421" s="3"/>
      <c r="QS421" s="3"/>
      <c r="QT421" s="3"/>
      <c r="QU421" s="3"/>
      <c r="QV421" s="3"/>
      <c r="QW421" s="3"/>
      <c r="QX421" s="3"/>
      <c r="QY421" s="3"/>
      <c r="QZ421" s="3"/>
      <c r="RA421" s="3"/>
      <c r="RB421" s="3"/>
      <c r="RC421" s="3"/>
      <c r="RD421" s="3"/>
      <c r="RE421" s="3"/>
      <c r="RF421" s="3"/>
      <c r="RG421" s="3"/>
      <c r="RH421" s="3"/>
      <c r="RI421" s="3"/>
      <c r="RJ421" s="3"/>
      <c r="RK421" s="3"/>
      <c r="RL421" s="3"/>
      <c r="RM421" s="3"/>
      <c r="RN421" s="3"/>
      <c r="RO421" s="3"/>
      <c r="RP421" s="3"/>
      <c r="RQ421" s="3"/>
      <c r="RR421" s="3"/>
      <c r="RS421" s="3"/>
      <c r="RT421" s="3"/>
      <c r="RU421" s="3"/>
      <c r="RV421" s="3"/>
      <c r="RW421" s="3"/>
      <c r="RX421" s="3"/>
      <c r="RY421" s="3"/>
      <c r="RZ421" s="3"/>
      <c r="SA421" s="3"/>
      <c r="SB421" s="3"/>
      <c r="SC421" s="3"/>
      <c r="SD421" s="3"/>
      <c r="SE421" s="3"/>
      <c r="SF421" s="3"/>
      <c r="SG421" s="3"/>
      <c r="SH421" s="3"/>
      <c r="SI421" s="3"/>
      <c r="SJ421" s="3"/>
      <c r="SK421" s="3"/>
      <c r="SL421" s="3"/>
      <c r="SM421" s="3"/>
      <c r="SN421" s="3"/>
      <c r="SO421" s="3"/>
      <c r="SP421" s="3"/>
      <c r="SQ421" s="3"/>
      <c r="SR421" s="3"/>
      <c r="SS421" s="3"/>
      <c r="ST421" s="3"/>
      <c r="SU421" s="3"/>
      <c r="SV421" s="3"/>
      <c r="SW421" s="3"/>
      <c r="SX421" s="3"/>
      <c r="SY421" s="3"/>
      <c r="SZ421" s="3"/>
      <c r="TA421" s="3"/>
      <c r="TB421" s="3"/>
      <c r="TC421" s="3"/>
      <c r="TD421" s="3"/>
      <c r="TE421" s="3"/>
      <c r="TF421" s="3"/>
      <c r="TG421" s="3"/>
      <c r="TH421" s="3"/>
      <c r="TI421" s="3"/>
      <c r="TJ421" s="3"/>
      <c r="TK421" s="3"/>
      <c r="TL421" s="3"/>
      <c r="TM421" s="3"/>
      <c r="TN421" s="3"/>
      <c r="TO421" s="3"/>
      <c r="TP421" s="3"/>
      <c r="TQ421" s="3"/>
      <c r="TR421" s="3"/>
      <c r="TS421" s="3"/>
      <c r="TT421" s="3"/>
      <c r="TU421" s="3"/>
      <c r="TV421" s="3"/>
      <c r="TW421" s="3"/>
      <c r="TX421" s="3"/>
      <c r="TY421" s="3"/>
      <c r="TZ421" s="3"/>
      <c r="UA421" s="3"/>
      <c r="UB421" s="3"/>
      <c r="UC421" s="3"/>
      <c r="UD421" s="3"/>
      <c r="UE421" s="3"/>
      <c r="UF421" s="3"/>
      <c r="UG421" s="3"/>
      <c r="UH421" s="3"/>
      <c r="UI421" s="3"/>
      <c r="UJ421" s="3"/>
      <c r="UK421" s="3"/>
      <c r="UL421" s="3"/>
      <c r="UM421" s="3"/>
      <c r="UN421" s="3"/>
      <c r="UO421" s="3"/>
      <c r="UP421" s="3"/>
      <c r="UQ421" s="3"/>
      <c r="UR421" s="3"/>
      <c r="US421" s="3"/>
      <c r="UT421" s="3"/>
      <c r="UU421" s="3"/>
      <c r="UV421" s="3"/>
      <c r="UW421" s="3"/>
      <c r="UX421" s="3"/>
      <c r="UY421" s="3"/>
      <c r="UZ421" s="3"/>
      <c r="VA421" s="3"/>
      <c r="VB421" s="3"/>
      <c r="VC421" s="3"/>
      <c r="VD421" s="3"/>
      <c r="VE421" s="3"/>
      <c r="VF421" s="3"/>
      <c r="VG421" s="3"/>
      <c r="VH421" s="3"/>
      <c r="VI421" s="3"/>
      <c r="VJ421" s="3"/>
      <c r="VK421" s="3"/>
      <c r="VL421" s="3"/>
      <c r="VM421" s="3"/>
      <c r="VN421" s="3"/>
      <c r="VO421" s="3"/>
      <c r="VP421" s="3"/>
      <c r="VQ421" s="3"/>
      <c r="VR421" s="3"/>
      <c r="VS421" s="3"/>
      <c r="VT421" s="3"/>
      <c r="VU421" s="3"/>
      <c r="VV421" s="3"/>
      <c r="VW421" s="3"/>
      <c r="VX421" s="3"/>
      <c r="VY421" s="3"/>
      <c r="VZ421" s="3"/>
      <c r="WA421" s="3"/>
      <c r="WB421" s="3"/>
      <c r="WC421" s="3"/>
    </row>
    <row r="422" spans="1:601" x14ac:dyDescent="0.35">
      <c r="A422" s="22"/>
      <c r="B422" s="22"/>
      <c r="C422" s="49"/>
      <c r="D422" s="25"/>
      <c r="E422" s="24"/>
      <c r="F422" s="22"/>
      <c r="G422" s="22"/>
      <c r="H422" s="62"/>
      <c r="I422" s="22"/>
      <c r="J422" s="22"/>
      <c r="K422" s="22"/>
      <c r="L422" s="22"/>
      <c r="M422" s="22"/>
      <c r="N422" s="22"/>
      <c r="O422" s="22"/>
      <c r="P422" s="36"/>
      <c r="Q422" s="36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  <c r="MO422" s="3"/>
      <c r="MP422" s="3"/>
      <c r="MQ422" s="3"/>
      <c r="MR422" s="3"/>
      <c r="MS422" s="3"/>
      <c r="MT422" s="3"/>
      <c r="MU422" s="3"/>
      <c r="MV422" s="3"/>
      <c r="MW422" s="3"/>
      <c r="MX422" s="3"/>
      <c r="MY422" s="3"/>
      <c r="MZ422" s="3"/>
      <c r="NA422" s="3"/>
      <c r="NB422" s="3"/>
      <c r="NC422" s="3"/>
      <c r="ND422" s="3"/>
      <c r="NE422" s="3"/>
      <c r="NF422" s="3"/>
      <c r="NG422" s="3"/>
      <c r="NH422" s="3"/>
      <c r="NI422" s="3"/>
      <c r="NJ422" s="3"/>
      <c r="NK422" s="3"/>
      <c r="NL422" s="3"/>
      <c r="NM422" s="3"/>
      <c r="NN422" s="3"/>
      <c r="NO422" s="3"/>
      <c r="NP422" s="3"/>
      <c r="NQ422" s="3"/>
      <c r="NR422" s="3"/>
      <c r="NS422" s="3"/>
      <c r="NT422" s="3"/>
      <c r="NU422" s="3"/>
      <c r="NV422" s="3"/>
      <c r="NW422" s="3"/>
      <c r="NX422" s="3"/>
      <c r="NY422" s="3"/>
      <c r="NZ422" s="3"/>
      <c r="OA422" s="3"/>
      <c r="OB422" s="3"/>
      <c r="OC422" s="3"/>
      <c r="OD422" s="3"/>
      <c r="OE422" s="3"/>
      <c r="OF422" s="3"/>
      <c r="OG422" s="3"/>
      <c r="OH422" s="3"/>
      <c r="OI422" s="3"/>
      <c r="OJ422" s="3"/>
      <c r="OK422" s="3"/>
      <c r="OL422" s="3"/>
      <c r="OM422" s="3"/>
      <c r="ON422" s="3"/>
      <c r="OO422" s="3"/>
      <c r="OP422" s="3"/>
      <c r="OQ422" s="3"/>
      <c r="OR422" s="3"/>
      <c r="OS422" s="3"/>
      <c r="OT422" s="3"/>
      <c r="OU422" s="3"/>
      <c r="OV422" s="3"/>
      <c r="OW422" s="3"/>
      <c r="OX422" s="3"/>
      <c r="OY422" s="3"/>
      <c r="OZ422" s="3"/>
      <c r="PA422" s="3"/>
      <c r="PB422" s="3"/>
      <c r="PC422" s="3"/>
      <c r="PD422" s="3"/>
      <c r="PE422" s="3"/>
      <c r="PF422" s="3"/>
      <c r="PG422" s="3"/>
      <c r="PH422" s="3"/>
      <c r="PI422" s="3"/>
      <c r="PJ422" s="3"/>
      <c r="PK422" s="3"/>
      <c r="PL422" s="3"/>
      <c r="PM422" s="3"/>
      <c r="PN422" s="3"/>
      <c r="PO422" s="3"/>
      <c r="PP422" s="3"/>
      <c r="PQ422" s="3"/>
      <c r="PR422" s="3"/>
      <c r="PS422" s="3"/>
      <c r="PT422" s="3"/>
      <c r="PU422" s="3"/>
      <c r="PV422" s="3"/>
      <c r="PW422" s="3"/>
      <c r="PX422" s="3"/>
      <c r="PY422" s="3"/>
      <c r="PZ422" s="3"/>
      <c r="QA422" s="3"/>
      <c r="QB422" s="3"/>
      <c r="QC422" s="3"/>
      <c r="QD422" s="3"/>
      <c r="QE422" s="3"/>
      <c r="QF422" s="3"/>
      <c r="QG422" s="3"/>
      <c r="QH422" s="3"/>
      <c r="QI422" s="3"/>
      <c r="QJ422" s="3"/>
      <c r="QK422" s="3"/>
      <c r="QL422" s="3"/>
      <c r="QM422" s="3"/>
      <c r="QN422" s="3"/>
      <c r="QO422" s="3"/>
      <c r="QP422" s="3"/>
      <c r="QQ422" s="3"/>
      <c r="QR422" s="3"/>
      <c r="QS422" s="3"/>
      <c r="QT422" s="3"/>
      <c r="QU422" s="3"/>
      <c r="QV422" s="3"/>
      <c r="QW422" s="3"/>
      <c r="QX422" s="3"/>
      <c r="QY422" s="3"/>
      <c r="QZ422" s="3"/>
      <c r="RA422" s="3"/>
      <c r="RB422" s="3"/>
      <c r="RC422" s="3"/>
      <c r="RD422" s="3"/>
      <c r="RE422" s="3"/>
      <c r="RF422" s="3"/>
      <c r="RG422" s="3"/>
      <c r="RH422" s="3"/>
      <c r="RI422" s="3"/>
      <c r="RJ422" s="3"/>
      <c r="RK422" s="3"/>
      <c r="RL422" s="3"/>
      <c r="RM422" s="3"/>
      <c r="RN422" s="3"/>
      <c r="RO422" s="3"/>
      <c r="RP422" s="3"/>
      <c r="RQ422" s="3"/>
      <c r="RR422" s="3"/>
      <c r="RS422" s="3"/>
      <c r="RT422" s="3"/>
      <c r="RU422" s="3"/>
      <c r="RV422" s="3"/>
      <c r="RW422" s="3"/>
      <c r="RX422" s="3"/>
      <c r="RY422" s="3"/>
      <c r="RZ422" s="3"/>
      <c r="SA422" s="3"/>
      <c r="SB422" s="3"/>
      <c r="SC422" s="3"/>
      <c r="SD422" s="3"/>
      <c r="SE422" s="3"/>
      <c r="SF422" s="3"/>
      <c r="SG422" s="3"/>
      <c r="SH422" s="3"/>
      <c r="SI422" s="3"/>
      <c r="SJ422" s="3"/>
      <c r="SK422" s="3"/>
      <c r="SL422" s="3"/>
      <c r="SM422" s="3"/>
      <c r="SN422" s="3"/>
      <c r="SO422" s="3"/>
      <c r="SP422" s="3"/>
      <c r="SQ422" s="3"/>
      <c r="SR422" s="3"/>
      <c r="SS422" s="3"/>
      <c r="ST422" s="3"/>
      <c r="SU422" s="3"/>
      <c r="SV422" s="3"/>
      <c r="SW422" s="3"/>
      <c r="SX422" s="3"/>
      <c r="SY422" s="3"/>
      <c r="SZ422" s="3"/>
      <c r="TA422" s="3"/>
      <c r="TB422" s="3"/>
      <c r="TC422" s="3"/>
      <c r="TD422" s="3"/>
      <c r="TE422" s="3"/>
      <c r="TF422" s="3"/>
      <c r="TG422" s="3"/>
      <c r="TH422" s="3"/>
      <c r="TI422" s="3"/>
      <c r="TJ422" s="3"/>
      <c r="TK422" s="3"/>
      <c r="TL422" s="3"/>
      <c r="TM422" s="3"/>
      <c r="TN422" s="3"/>
      <c r="TO422" s="3"/>
      <c r="TP422" s="3"/>
      <c r="TQ422" s="3"/>
      <c r="TR422" s="3"/>
      <c r="TS422" s="3"/>
      <c r="TT422" s="3"/>
      <c r="TU422" s="3"/>
      <c r="TV422" s="3"/>
      <c r="TW422" s="3"/>
      <c r="TX422" s="3"/>
      <c r="TY422" s="3"/>
      <c r="TZ422" s="3"/>
      <c r="UA422" s="3"/>
      <c r="UB422" s="3"/>
      <c r="UC422" s="3"/>
      <c r="UD422" s="3"/>
      <c r="UE422" s="3"/>
      <c r="UF422" s="3"/>
      <c r="UG422" s="3"/>
      <c r="UH422" s="3"/>
      <c r="UI422" s="3"/>
      <c r="UJ422" s="3"/>
      <c r="UK422" s="3"/>
      <c r="UL422" s="3"/>
      <c r="UM422" s="3"/>
      <c r="UN422" s="3"/>
      <c r="UO422" s="3"/>
      <c r="UP422" s="3"/>
      <c r="UQ422" s="3"/>
      <c r="UR422" s="3"/>
      <c r="US422" s="3"/>
      <c r="UT422" s="3"/>
      <c r="UU422" s="3"/>
      <c r="UV422" s="3"/>
      <c r="UW422" s="3"/>
      <c r="UX422" s="3"/>
      <c r="UY422" s="3"/>
      <c r="UZ422" s="3"/>
      <c r="VA422" s="3"/>
      <c r="VB422" s="3"/>
      <c r="VC422" s="3"/>
      <c r="VD422" s="3"/>
      <c r="VE422" s="3"/>
      <c r="VF422" s="3"/>
      <c r="VG422" s="3"/>
      <c r="VH422" s="3"/>
      <c r="VI422" s="3"/>
      <c r="VJ422" s="3"/>
      <c r="VK422" s="3"/>
      <c r="VL422" s="3"/>
      <c r="VM422" s="3"/>
      <c r="VN422" s="3"/>
      <c r="VO422" s="3"/>
      <c r="VP422" s="3"/>
      <c r="VQ422" s="3"/>
      <c r="VR422" s="3"/>
      <c r="VS422" s="3"/>
      <c r="VT422" s="3"/>
      <c r="VU422" s="3"/>
      <c r="VV422" s="3"/>
      <c r="VW422" s="3"/>
      <c r="VX422" s="3"/>
      <c r="VY422" s="3"/>
      <c r="VZ422" s="3"/>
      <c r="WA422" s="3"/>
      <c r="WB422" s="3"/>
      <c r="WC422" s="3"/>
    </row>
    <row r="423" spans="1:601" x14ac:dyDescent="0.35">
      <c r="A423" s="22"/>
      <c r="B423" s="22"/>
      <c r="C423" s="49"/>
      <c r="D423" s="25"/>
      <c r="E423" s="24"/>
      <c r="F423" s="22"/>
      <c r="G423" s="22"/>
      <c r="H423" s="62"/>
      <c r="I423" s="22"/>
      <c r="J423" s="22"/>
      <c r="K423" s="22"/>
      <c r="L423" s="22"/>
      <c r="M423" s="22"/>
      <c r="N423" s="22"/>
      <c r="O423" s="22"/>
      <c r="P423" s="36"/>
      <c r="Q423" s="36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3"/>
      <c r="NJ423" s="3"/>
      <c r="NK423" s="3"/>
      <c r="NL423" s="3"/>
      <c r="NM423" s="3"/>
      <c r="NN423" s="3"/>
      <c r="NO423" s="3"/>
      <c r="NP423" s="3"/>
      <c r="NQ423" s="3"/>
      <c r="NR423" s="3"/>
      <c r="NS423" s="3"/>
      <c r="NT423" s="3"/>
      <c r="NU423" s="3"/>
      <c r="NV423" s="3"/>
      <c r="NW423" s="3"/>
      <c r="NX423" s="3"/>
      <c r="NY423" s="3"/>
      <c r="NZ423" s="3"/>
      <c r="OA423" s="3"/>
      <c r="OB423" s="3"/>
      <c r="OC423" s="3"/>
      <c r="OD423" s="3"/>
      <c r="OE423" s="3"/>
      <c r="OF423" s="3"/>
      <c r="OG423" s="3"/>
      <c r="OH423" s="3"/>
      <c r="OI423" s="3"/>
      <c r="OJ423" s="3"/>
      <c r="OK423" s="3"/>
      <c r="OL423" s="3"/>
      <c r="OM423" s="3"/>
      <c r="ON423" s="3"/>
      <c r="OO423" s="3"/>
      <c r="OP423" s="3"/>
      <c r="OQ423" s="3"/>
      <c r="OR423" s="3"/>
      <c r="OS423" s="3"/>
      <c r="OT423" s="3"/>
      <c r="OU423" s="3"/>
      <c r="OV423" s="3"/>
      <c r="OW423" s="3"/>
      <c r="OX423" s="3"/>
      <c r="OY423" s="3"/>
      <c r="OZ423" s="3"/>
      <c r="PA423" s="3"/>
      <c r="PB423" s="3"/>
      <c r="PC423" s="3"/>
      <c r="PD423" s="3"/>
      <c r="PE423" s="3"/>
      <c r="PF423" s="3"/>
      <c r="PG423" s="3"/>
      <c r="PH423" s="3"/>
      <c r="PI423" s="3"/>
      <c r="PJ423" s="3"/>
      <c r="PK423" s="3"/>
      <c r="PL423" s="3"/>
      <c r="PM423" s="3"/>
      <c r="PN423" s="3"/>
      <c r="PO423" s="3"/>
      <c r="PP423" s="3"/>
      <c r="PQ423" s="3"/>
      <c r="PR423" s="3"/>
      <c r="PS423" s="3"/>
      <c r="PT423" s="3"/>
      <c r="PU423" s="3"/>
      <c r="PV423" s="3"/>
      <c r="PW423" s="3"/>
      <c r="PX423" s="3"/>
      <c r="PY423" s="3"/>
      <c r="PZ423" s="3"/>
      <c r="QA423" s="3"/>
      <c r="QB423" s="3"/>
      <c r="QC423" s="3"/>
      <c r="QD423" s="3"/>
      <c r="QE423" s="3"/>
      <c r="QF423" s="3"/>
      <c r="QG423" s="3"/>
      <c r="QH423" s="3"/>
      <c r="QI423" s="3"/>
      <c r="QJ423" s="3"/>
      <c r="QK423" s="3"/>
      <c r="QL423" s="3"/>
      <c r="QM423" s="3"/>
      <c r="QN423" s="3"/>
      <c r="QO423" s="3"/>
      <c r="QP423" s="3"/>
      <c r="QQ423" s="3"/>
      <c r="QR423" s="3"/>
      <c r="QS423" s="3"/>
      <c r="QT423" s="3"/>
      <c r="QU423" s="3"/>
      <c r="QV423" s="3"/>
      <c r="QW423" s="3"/>
      <c r="QX423" s="3"/>
      <c r="QY423" s="3"/>
      <c r="QZ423" s="3"/>
      <c r="RA423" s="3"/>
      <c r="RB423" s="3"/>
      <c r="RC423" s="3"/>
      <c r="RD423" s="3"/>
      <c r="RE423" s="3"/>
      <c r="RF423" s="3"/>
      <c r="RG423" s="3"/>
      <c r="RH423" s="3"/>
      <c r="RI423" s="3"/>
      <c r="RJ423" s="3"/>
      <c r="RK423" s="3"/>
      <c r="RL423" s="3"/>
      <c r="RM423" s="3"/>
      <c r="RN423" s="3"/>
      <c r="RO423" s="3"/>
      <c r="RP423" s="3"/>
      <c r="RQ423" s="3"/>
      <c r="RR423" s="3"/>
      <c r="RS423" s="3"/>
      <c r="RT423" s="3"/>
      <c r="RU423" s="3"/>
      <c r="RV423" s="3"/>
      <c r="RW423" s="3"/>
      <c r="RX423" s="3"/>
      <c r="RY423" s="3"/>
      <c r="RZ423" s="3"/>
      <c r="SA423" s="3"/>
      <c r="SB423" s="3"/>
      <c r="SC423" s="3"/>
      <c r="SD423" s="3"/>
      <c r="SE423" s="3"/>
      <c r="SF423" s="3"/>
      <c r="SG423" s="3"/>
      <c r="SH423" s="3"/>
      <c r="SI423" s="3"/>
      <c r="SJ423" s="3"/>
      <c r="SK423" s="3"/>
      <c r="SL423" s="3"/>
      <c r="SM423" s="3"/>
      <c r="SN423" s="3"/>
      <c r="SO423" s="3"/>
      <c r="SP423" s="3"/>
      <c r="SQ423" s="3"/>
      <c r="SR423" s="3"/>
      <c r="SS423" s="3"/>
      <c r="ST423" s="3"/>
      <c r="SU423" s="3"/>
      <c r="SV423" s="3"/>
      <c r="SW423" s="3"/>
      <c r="SX423" s="3"/>
      <c r="SY423" s="3"/>
      <c r="SZ423" s="3"/>
      <c r="TA423" s="3"/>
      <c r="TB423" s="3"/>
      <c r="TC423" s="3"/>
      <c r="TD423" s="3"/>
      <c r="TE423" s="3"/>
      <c r="TF423" s="3"/>
      <c r="TG423" s="3"/>
      <c r="TH423" s="3"/>
      <c r="TI423" s="3"/>
      <c r="TJ423" s="3"/>
      <c r="TK423" s="3"/>
      <c r="TL423" s="3"/>
      <c r="TM423" s="3"/>
      <c r="TN423" s="3"/>
      <c r="TO423" s="3"/>
      <c r="TP423" s="3"/>
      <c r="TQ423" s="3"/>
      <c r="TR423" s="3"/>
      <c r="TS423" s="3"/>
      <c r="TT423" s="3"/>
      <c r="TU423" s="3"/>
      <c r="TV423" s="3"/>
      <c r="TW423" s="3"/>
      <c r="TX423" s="3"/>
      <c r="TY423" s="3"/>
      <c r="TZ423" s="3"/>
      <c r="UA423" s="3"/>
      <c r="UB423" s="3"/>
      <c r="UC423" s="3"/>
      <c r="UD423" s="3"/>
      <c r="UE423" s="3"/>
      <c r="UF423" s="3"/>
      <c r="UG423" s="3"/>
      <c r="UH423" s="3"/>
      <c r="UI423" s="3"/>
      <c r="UJ423" s="3"/>
      <c r="UK423" s="3"/>
      <c r="UL423" s="3"/>
      <c r="UM423" s="3"/>
      <c r="UN423" s="3"/>
      <c r="UO423" s="3"/>
      <c r="UP423" s="3"/>
      <c r="UQ423" s="3"/>
      <c r="UR423" s="3"/>
      <c r="US423" s="3"/>
      <c r="UT423" s="3"/>
      <c r="UU423" s="3"/>
      <c r="UV423" s="3"/>
      <c r="UW423" s="3"/>
      <c r="UX423" s="3"/>
      <c r="UY423" s="3"/>
      <c r="UZ423" s="3"/>
      <c r="VA423" s="3"/>
      <c r="VB423" s="3"/>
      <c r="VC423" s="3"/>
      <c r="VD423" s="3"/>
      <c r="VE423" s="3"/>
      <c r="VF423" s="3"/>
      <c r="VG423" s="3"/>
      <c r="VH423" s="3"/>
      <c r="VI423" s="3"/>
      <c r="VJ423" s="3"/>
      <c r="VK423" s="3"/>
      <c r="VL423" s="3"/>
      <c r="VM423" s="3"/>
      <c r="VN423" s="3"/>
      <c r="VO423" s="3"/>
      <c r="VP423" s="3"/>
      <c r="VQ423" s="3"/>
      <c r="VR423" s="3"/>
      <c r="VS423" s="3"/>
      <c r="VT423" s="3"/>
      <c r="VU423" s="3"/>
      <c r="VV423" s="3"/>
      <c r="VW423" s="3"/>
      <c r="VX423" s="3"/>
      <c r="VY423" s="3"/>
      <c r="VZ423" s="3"/>
      <c r="WA423" s="3"/>
      <c r="WB423" s="3"/>
      <c r="WC423" s="3"/>
    </row>
    <row r="424" spans="1:601" x14ac:dyDescent="0.35">
      <c r="A424" s="22"/>
      <c r="B424" s="22"/>
      <c r="C424" s="49"/>
      <c r="D424" s="25"/>
      <c r="E424" s="24"/>
      <c r="F424" s="22"/>
      <c r="G424" s="22"/>
      <c r="H424" s="62"/>
      <c r="I424" s="22"/>
      <c r="J424" s="22"/>
      <c r="K424" s="22"/>
      <c r="L424" s="22"/>
      <c r="M424" s="22"/>
      <c r="N424" s="22"/>
      <c r="O424" s="22"/>
      <c r="P424" s="36"/>
      <c r="Q424" s="36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  <c r="MO424" s="3"/>
      <c r="MP424" s="3"/>
      <c r="MQ424" s="3"/>
      <c r="MR424" s="3"/>
      <c r="MS424" s="3"/>
      <c r="MT424" s="3"/>
      <c r="MU424" s="3"/>
      <c r="MV424" s="3"/>
      <c r="MW424" s="3"/>
      <c r="MX424" s="3"/>
      <c r="MY424" s="3"/>
      <c r="MZ424" s="3"/>
      <c r="NA424" s="3"/>
      <c r="NB424" s="3"/>
      <c r="NC424" s="3"/>
      <c r="ND424" s="3"/>
      <c r="NE424" s="3"/>
      <c r="NF424" s="3"/>
      <c r="NG424" s="3"/>
      <c r="NH424" s="3"/>
      <c r="NI424" s="3"/>
      <c r="NJ424" s="3"/>
      <c r="NK424" s="3"/>
      <c r="NL424" s="3"/>
      <c r="NM424" s="3"/>
      <c r="NN424" s="3"/>
      <c r="NO424" s="3"/>
      <c r="NP424" s="3"/>
      <c r="NQ424" s="3"/>
      <c r="NR424" s="3"/>
      <c r="NS424" s="3"/>
      <c r="NT424" s="3"/>
      <c r="NU424" s="3"/>
      <c r="NV424" s="3"/>
      <c r="NW424" s="3"/>
      <c r="NX424" s="3"/>
      <c r="NY424" s="3"/>
      <c r="NZ424" s="3"/>
      <c r="OA424" s="3"/>
      <c r="OB424" s="3"/>
      <c r="OC424" s="3"/>
      <c r="OD424" s="3"/>
      <c r="OE424" s="3"/>
      <c r="OF424" s="3"/>
      <c r="OG424" s="3"/>
      <c r="OH424" s="3"/>
      <c r="OI424" s="3"/>
      <c r="OJ424" s="3"/>
      <c r="OK424" s="3"/>
      <c r="OL424" s="3"/>
      <c r="OM424" s="3"/>
      <c r="ON424" s="3"/>
      <c r="OO424" s="3"/>
      <c r="OP424" s="3"/>
      <c r="OQ424" s="3"/>
      <c r="OR424" s="3"/>
      <c r="OS424" s="3"/>
      <c r="OT424" s="3"/>
      <c r="OU424" s="3"/>
      <c r="OV424" s="3"/>
      <c r="OW424" s="3"/>
      <c r="OX424" s="3"/>
      <c r="OY424" s="3"/>
      <c r="OZ424" s="3"/>
      <c r="PA424" s="3"/>
      <c r="PB424" s="3"/>
      <c r="PC424" s="3"/>
      <c r="PD424" s="3"/>
      <c r="PE424" s="3"/>
      <c r="PF424" s="3"/>
      <c r="PG424" s="3"/>
      <c r="PH424" s="3"/>
      <c r="PI424" s="3"/>
      <c r="PJ424" s="3"/>
      <c r="PK424" s="3"/>
      <c r="PL424" s="3"/>
      <c r="PM424" s="3"/>
      <c r="PN424" s="3"/>
      <c r="PO424" s="3"/>
      <c r="PP424" s="3"/>
      <c r="PQ424" s="3"/>
      <c r="PR424" s="3"/>
      <c r="PS424" s="3"/>
      <c r="PT424" s="3"/>
      <c r="PU424" s="3"/>
      <c r="PV424" s="3"/>
      <c r="PW424" s="3"/>
      <c r="PX424" s="3"/>
      <c r="PY424" s="3"/>
      <c r="PZ424" s="3"/>
      <c r="QA424" s="3"/>
      <c r="QB424" s="3"/>
      <c r="QC424" s="3"/>
      <c r="QD424" s="3"/>
      <c r="QE424" s="3"/>
      <c r="QF424" s="3"/>
      <c r="QG424" s="3"/>
      <c r="QH424" s="3"/>
      <c r="QI424" s="3"/>
      <c r="QJ424" s="3"/>
      <c r="QK424" s="3"/>
      <c r="QL424" s="3"/>
      <c r="QM424" s="3"/>
      <c r="QN424" s="3"/>
      <c r="QO424" s="3"/>
      <c r="QP424" s="3"/>
      <c r="QQ424" s="3"/>
      <c r="QR424" s="3"/>
      <c r="QS424" s="3"/>
      <c r="QT424" s="3"/>
      <c r="QU424" s="3"/>
      <c r="QV424" s="3"/>
      <c r="QW424" s="3"/>
      <c r="QX424" s="3"/>
      <c r="QY424" s="3"/>
      <c r="QZ424" s="3"/>
      <c r="RA424" s="3"/>
      <c r="RB424" s="3"/>
      <c r="RC424" s="3"/>
      <c r="RD424" s="3"/>
      <c r="RE424" s="3"/>
      <c r="RF424" s="3"/>
      <c r="RG424" s="3"/>
      <c r="RH424" s="3"/>
      <c r="RI424" s="3"/>
      <c r="RJ424" s="3"/>
      <c r="RK424" s="3"/>
      <c r="RL424" s="3"/>
      <c r="RM424" s="3"/>
      <c r="RN424" s="3"/>
      <c r="RO424" s="3"/>
      <c r="RP424" s="3"/>
      <c r="RQ424" s="3"/>
      <c r="RR424" s="3"/>
      <c r="RS424" s="3"/>
      <c r="RT424" s="3"/>
      <c r="RU424" s="3"/>
      <c r="RV424" s="3"/>
      <c r="RW424" s="3"/>
      <c r="RX424" s="3"/>
      <c r="RY424" s="3"/>
      <c r="RZ424" s="3"/>
      <c r="SA424" s="3"/>
      <c r="SB424" s="3"/>
      <c r="SC424" s="3"/>
      <c r="SD424" s="3"/>
      <c r="SE424" s="3"/>
      <c r="SF424" s="3"/>
      <c r="SG424" s="3"/>
      <c r="SH424" s="3"/>
      <c r="SI424" s="3"/>
      <c r="SJ424" s="3"/>
      <c r="SK424" s="3"/>
      <c r="SL424" s="3"/>
      <c r="SM424" s="3"/>
      <c r="SN424" s="3"/>
      <c r="SO424" s="3"/>
      <c r="SP424" s="3"/>
      <c r="SQ424" s="3"/>
      <c r="SR424" s="3"/>
      <c r="SS424" s="3"/>
      <c r="ST424" s="3"/>
      <c r="SU424" s="3"/>
      <c r="SV424" s="3"/>
      <c r="SW424" s="3"/>
      <c r="SX424" s="3"/>
      <c r="SY424" s="3"/>
      <c r="SZ424" s="3"/>
      <c r="TA424" s="3"/>
      <c r="TB424" s="3"/>
      <c r="TC424" s="3"/>
      <c r="TD424" s="3"/>
      <c r="TE424" s="3"/>
      <c r="TF424" s="3"/>
      <c r="TG424" s="3"/>
      <c r="TH424" s="3"/>
      <c r="TI424" s="3"/>
      <c r="TJ424" s="3"/>
      <c r="TK424" s="3"/>
      <c r="TL424" s="3"/>
      <c r="TM424" s="3"/>
      <c r="TN424" s="3"/>
      <c r="TO424" s="3"/>
      <c r="TP424" s="3"/>
      <c r="TQ424" s="3"/>
      <c r="TR424" s="3"/>
      <c r="TS424" s="3"/>
      <c r="TT424" s="3"/>
      <c r="TU424" s="3"/>
      <c r="TV424" s="3"/>
      <c r="TW424" s="3"/>
      <c r="TX424" s="3"/>
      <c r="TY424" s="3"/>
      <c r="TZ424" s="3"/>
      <c r="UA424" s="3"/>
      <c r="UB424" s="3"/>
      <c r="UC424" s="3"/>
      <c r="UD424" s="3"/>
      <c r="UE424" s="3"/>
      <c r="UF424" s="3"/>
      <c r="UG424" s="3"/>
      <c r="UH424" s="3"/>
      <c r="UI424" s="3"/>
      <c r="UJ424" s="3"/>
      <c r="UK424" s="3"/>
      <c r="UL424" s="3"/>
      <c r="UM424" s="3"/>
      <c r="UN424" s="3"/>
      <c r="UO424" s="3"/>
      <c r="UP424" s="3"/>
      <c r="UQ424" s="3"/>
      <c r="UR424" s="3"/>
      <c r="US424" s="3"/>
      <c r="UT424" s="3"/>
      <c r="UU424" s="3"/>
      <c r="UV424" s="3"/>
      <c r="UW424" s="3"/>
      <c r="UX424" s="3"/>
      <c r="UY424" s="3"/>
      <c r="UZ424" s="3"/>
      <c r="VA424" s="3"/>
      <c r="VB424" s="3"/>
      <c r="VC424" s="3"/>
      <c r="VD424" s="3"/>
      <c r="VE424" s="3"/>
      <c r="VF424" s="3"/>
      <c r="VG424" s="3"/>
      <c r="VH424" s="3"/>
      <c r="VI424" s="3"/>
      <c r="VJ424" s="3"/>
      <c r="VK424" s="3"/>
      <c r="VL424" s="3"/>
      <c r="VM424" s="3"/>
      <c r="VN424" s="3"/>
      <c r="VO424" s="3"/>
      <c r="VP424" s="3"/>
      <c r="VQ424" s="3"/>
      <c r="VR424" s="3"/>
      <c r="VS424" s="3"/>
      <c r="VT424" s="3"/>
      <c r="VU424" s="3"/>
      <c r="VV424" s="3"/>
      <c r="VW424" s="3"/>
      <c r="VX424" s="3"/>
      <c r="VY424" s="3"/>
      <c r="VZ424" s="3"/>
      <c r="WA424" s="3"/>
      <c r="WB424" s="3"/>
      <c r="WC424" s="3"/>
    </row>
    <row r="425" spans="1:601" x14ac:dyDescent="0.35">
      <c r="A425" s="22"/>
      <c r="B425" s="22"/>
      <c r="C425" s="49"/>
      <c r="D425" s="25"/>
      <c r="E425" s="24"/>
      <c r="F425" s="22"/>
      <c r="G425" s="22"/>
      <c r="H425" s="62"/>
      <c r="I425" s="22"/>
      <c r="J425" s="22"/>
      <c r="K425" s="22"/>
      <c r="L425" s="22"/>
      <c r="M425" s="22"/>
      <c r="N425" s="22"/>
      <c r="O425" s="22"/>
      <c r="P425" s="36"/>
      <c r="Q425" s="36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  <c r="MO425" s="3"/>
      <c r="MP425" s="3"/>
      <c r="MQ425" s="3"/>
      <c r="MR425" s="3"/>
      <c r="MS425" s="3"/>
      <c r="MT425" s="3"/>
      <c r="MU425" s="3"/>
      <c r="MV425" s="3"/>
      <c r="MW425" s="3"/>
      <c r="MX425" s="3"/>
      <c r="MY425" s="3"/>
      <c r="MZ425" s="3"/>
      <c r="NA425" s="3"/>
      <c r="NB425" s="3"/>
      <c r="NC425" s="3"/>
      <c r="ND425" s="3"/>
      <c r="NE425" s="3"/>
      <c r="NF425" s="3"/>
      <c r="NG425" s="3"/>
      <c r="NH425" s="3"/>
      <c r="NI425" s="3"/>
      <c r="NJ425" s="3"/>
      <c r="NK425" s="3"/>
      <c r="NL425" s="3"/>
      <c r="NM425" s="3"/>
      <c r="NN425" s="3"/>
      <c r="NO425" s="3"/>
      <c r="NP425" s="3"/>
      <c r="NQ425" s="3"/>
      <c r="NR425" s="3"/>
      <c r="NS425" s="3"/>
      <c r="NT425" s="3"/>
      <c r="NU425" s="3"/>
      <c r="NV425" s="3"/>
      <c r="NW425" s="3"/>
      <c r="NX425" s="3"/>
      <c r="NY425" s="3"/>
      <c r="NZ425" s="3"/>
      <c r="OA425" s="3"/>
      <c r="OB425" s="3"/>
      <c r="OC425" s="3"/>
      <c r="OD425" s="3"/>
      <c r="OE425" s="3"/>
      <c r="OF425" s="3"/>
      <c r="OG425" s="3"/>
      <c r="OH425" s="3"/>
      <c r="OI425" s="3"/>
      <c r="OJ425" s="3"/>
      <c r="OK425" s="3"/>
      <c r="OL425" s="3"/>
      <c r="OM425" s="3"/>
      <c r="ON425" s="3"/>
      <c r="OO425" s="3"/>
      <c r="OP425" s="3"/>
      <c r="OQ425" s="3"/>
      <c r="OR425" s="3"/>
      <c r="OS425" s="3"/>
      <c r="OT425" s="3"/>
      <c r="OU425" s="3"/>
      <c r="OV425" s="3"/>
      <c r="OW425" s="3"/>
      <c r="OX425" s="3"/>
      <c r="OY425" s="3"/>
      <c r="OZ425" s="3"/>
      <c r="PA425" s="3"/>
      <c r="PB425" s="3"/>
      <c r="PC425" s="3"/>
      <c r="PD425" s="3"/>
      <c r="PE425" s="3"/>
      <c r="PF425" s="3"/>
      <c r="PG425" s="3"/>
      <c r="PH425" s="3"/>
      <c r="PI425" s="3"/>
      <c r="PJ425" s="3"/>
      <c r="PK425" s="3"/>
      <c r="PL425" s="3"/>
      <c r="PM425" s="3"/>
      <c r="PN425" s="3"/>
      <c r="PO425" s="3"/>
      <c r="PP425" s="3"/>
      <c r="PQ425" s="3"/>
      <c r="PR425" s="3"/>
      <c r="PS425" s="3"/>
      <c r="PT425" s="3"/>
      <c r="PU425" s="3"/>
      <c r="PV425" s="3"/>
      <c r="PW425" s="3"/>
      <c r="PX425" s="3"/>
      <c r="PY425" s="3"/>
      <c r="PZ425" s="3"/>
      <c r="QA425" s="3"/>
      <c r="QB425" s="3"/>
      <c r="QC425" s="3"/>
      <c r="QD425" s="3"/>
      <c r="QE425" s="3"/>
      <c r="QF425" s="3"/>
      <c r="QG425" s="3"/>
      <c r="QH425" s="3"/>
      <c r="QI425" s="3"/>
      <c r="QJ425" s="3"/>
      <c r="QK425" s="3"/>
      <c r="QL425" s="3"/>
      <c r="QM425" s="3"/>
      <c r="QN425" s="3"/>
      <c r="QO425" s="3"/>
      <c r="QP425" s="3"/>
      <c r="QQ425" s="3"/>
      <c r="QR425" s="3"/>
      <c r="QS425" s="3"/>
      <c r="QT425" s="3"/>
      <c r="QU425" s="3"/>
      <c r="QV425" s="3"/>
      <c r="QW425" s="3"/>
      <c r="QX425" s="3"/>
      <c r="QY425" s="3"/>
      <c r="QZ425" s="3"/>
      <c r="RA425" s="3"/>
      <c r="RB425" s="3"/>
      <c r="RC425" s="3"/>
      <c r="RD425" s="3"/>
      <c r="RE425" s="3"/>
      <c r="RF425" s="3"/>
      <c r="RG425" s="3"/>
      <c r="RH425" s="3"/>
      <c r="RI425" s="3"/>
      <c r="RJ425" s="3"/>
      <c r="RK425" s="3"/>
      <c r="RL425" s="3"/>
      <c r="RM425" s="3"/>
      <c r="RN425" s="3"/>
      <c r="RO425" s="3"/>
      <c r="RP425" s="3"/>
      <c r="RQ425" s="3"/>
      <c r="RR425" s="3"/>
      <c r="RS425" s="3"/>
      <c r="RT425" s="3"/>
      <c r="RU425" s="3"/>
      <c r="RV425" s="3"/>
      <c r="RW425" s="3"/>
      <c r="RX425" s="3"/>
      <c r="RY425" s="3"/>
      <c r="RZ425" s="3"/>
      <c r="SA425" s="3"/>
      <c r="SB425" s="3"/>
      <c r="SC425" s="3"/>
      <c r="SD425" s="3"/>
      <c r="SE425" s="3"/>
      <c r="SF425" s="3"/>
      <c r="SG425" s="3"/>
      <c r="SH425" s="3"/>
      <c r="SI425" s="3"/>
      <c r="SJ425" s="3"/>
      <c r="SK425" s="3"/>
      <c r="SL425" s="3"/>
      <c r="SM425" s="3"/>
      <c r="SN425" s="3"/>
      <c r="SO425" s="3"/>
      <c r="SP425" s="3"/>
      <c r="SQ425" s="3"/>
      <c r="SR425" s="3"/>
      <c r="SS425" s="3"/>
      <c r="ST425" s="3"/>
      <c r="SU425" s="3"/>
      <c r="SV425" s="3"/>
      <c r="SW425" s="3"/>
      <c r="SX425" s="3"/>
      <c r="SY425" s="3"/>
      <c r="SZ425" s="3"/>
      <c r="TA425" s="3"/>
      <c r="TB425" s="3"/>
      <c r="TC425" s="3"/>
      <c r="TD425" s="3"/>
      <c r="TE425" s="3"/>
      <c r="TF425" s="3"/>
      <c r="TG425" s="3"/>
      <c r="TH425" s="3"/>
      <c r="TI425" s="3"/>
      <c r="TJ425" s="3"/>
      <c r="TK425" s="3"/>
      <c r="TL425" s="3"/>
      <c r="TM425" s="3"/>
      <c r="TN425" s="3"/>
      <c r="TO425" s="3"/>
      <c r="TP425" s="3"/>
      <c r="TQ425" s="3"/>
      <c r="TR425" s="3"/>
      <c r="TS425" s="3"/>
      <c r="TT425" s="3"/>
      <c r="TU425" s="3"/>
      <c r="TV425" s="3"/>
      <c r="TW425" s="3"/>
      <c r="TX425" s="3"/>
      <c r="TY425" s="3"/>
      <c r="TZ425" s="3"/>
      <c r="UA425" s="3"/>
      <c r="UB425" s="3"/>
      <c r="UC425" s="3"/>
      <c r="UD425" s="3"/>
      <c r="UE425" s="3"/>
      <c r="UF425" s="3"/>
      <c r="UG425" s="3"/>
      <c r="UH425" s="3"/>
      <c r="UI425" s="3"/>
      <c r="UJ425" s="3"/>
      <c r="UK425" s="3"/>
      <c r="UL425" s="3"/>
      <c r="UM425" s="3"/>
      <c r="UN425" s="3"/>
      <c r="UO425" s="3"/>
      <c r="UP425" s="3"/>
      <c r="UQ425" s="3"/>
      <c r="UR425" s="3"/>
      <c r="US425" s="3"/>
      <c r="UT425" s="3"/>
      <c r="UU425" s="3"/>
      <c r="UV425" s="3"/>
      <c r="UW425" s="3"/>
      <c r="UX425" s="3"/>
      <c r="UY425" s="3"/>
      <c r="UZ425" s="3"/>
      <c r="VA425" s="3"/>
      <c r="VB425" s="3"/>
      <c r="VC425" s="3"/>
      <c r="VD425" s="3"/>
      <c r="VE425" s="3"/>
      <c r="VF425" s="3"/>
      <c r="VG425" s="3"/>
      <c r="VH425" s="3"/>
      <c r="VI425" s="3"/>
      <c r="VJ425" s="3"/>
      <c r="VK425" s="3"/>
      <c r="VL425" s="3"/>
      <c r="VM425" s="3"/>
      <c r="VN425" s="3"/>
      <c r="VO425" s="3"/>
      <c r="VP425" s="3"/>
      <c r="VQ425" s="3"/>
      <c r="VR425" s="3"/>
      <c r="VS425" s="3"/>
      <c r="VT425" s="3"/>
      <c r="VU425" s="3"/>
      <c r="VV425" s="3"/>
      <c r="VW425" s="3"/>
      <c r="VX425" s="3"/>
      <c r="VY425" s="3"/>
      <c r="VZ425" s="3"/>
      <c r="WA425" s="3"/>
      <c r="WB425" s="3"/>
      <c r="WC425" s="3"/>
    </row>
    <row r="426" spans="1:601" x14ac:dyDescent="0.35">
      <c r="A426" s="22"/>
      <c r="B426" s="22"/>
      <c r="C426" s="49"/>
      <c r="D426" s="25"/>
      <c r="E426" s="24"/>
      <c r="F426" s="22"/>
      <c r="G426" s="22"/>
      <c r="H426" s="62"/>
      <c r="I426" s="22"/>
      <c r="J426" s="22"/>
      <c r="K426" s="22"/>
      <c r="L426" s="22"/>
      <c r="M426" s="22"/>
      <c r="N426" s="22"/>
      <c r="O426" s="22"/>
      <c r="P426" s="36"/>
      <c r="Q426" s="36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  <c r="MO426" s="3"/>
      <c r="MP426" s="3"/>
      <c r="MQ426" s="3"/>
      <c r="MR426" s="3"/>
      <c r="MS426" s="3"/>
      <c r="MT426" s="3"/>
      <c r="MU426" s="3"/>
      <c r="MV426" s="3"/>
      <c r="MW426" s="3"/>
      <c r="MX426" s="3"/>
      <c r="MY426" s="3"/>
      <c r="MZ426" s="3"/>
      <c r="NA426" s="3"/>
      <c r="NB426" s="3"/>
      <c r="NC426" s="3"/>
      <c r="ND426" s="3"/>
      <c r="NE426" s="3"/>
      <c r="NF426" s="3"/>
      <c r="NG426" s="3"/>
      <c r="NH426" s="3"/>
      <c r="NI426" s="3"/>
      <c r="NJ426" s="3"/>
      <c r="NK426" s="3"/>
      <c r="NL426" s="3"/>
      <c r="NM426" s="3"/>
      <c r="NN426" s="3"/>
      <c r="NO426" s="3"/>
      <c r="NP426" s="3"/>
      <c r="NQ426" s="3"/>
      <c r="NR426" s="3"/>
      <c r="NS426" s="3"/>
      <c r="NT426" s="3"/>
      <c r="NU426" s="3"/>
      <c r="NV426" s="3"/>
      <c r="NW426" s="3"/>
      <c r="NX426" s="3"/>
      <c r="NY426" s="3"/>
      <c r="NZ426" s="3"/>
      <c r="OA426" s="3"/>
      <c r="OB426" s="3"/>
      <c r="OC426" s="3"/>
      <c r="OD426" s="3"/>
      <c r="OE426" s="3"/>
      <c r="OF426" s="3"/>
      <c r="OG426" s="3"/>
      <c r="OH426" s="3"/>
      <c r="OI426" s="3"/>
      <c r="OJ426" s="3"/>
      <c r="OK426" s="3"/>
      <c r="OL426" s="3"/>
      <c r="OM426" s="3"/>
      <c r="ON426" s="3"/>
      <c r="OO426" s="3"/>
      <c r="OP426" s="3"/>
      <c r="OQ426" s="3"/>
      <c r="OR426" s="3"/>
      <c r="OS426" s="3"/>
      <c r="OT426" s="3"/>
      <c r="OU426" s="3"/>
      <c r="OV426" s="3"/>
      <c r="OW426" s="3"/>
      <c r="OX426" s="3"/>
      <c r="OY426" s="3"/>
      <c r="OZ426" s="3"/>
      <c r="PA426" s="3"/>
      <c r="PB426" s="3"/>
      <c r="PC426" s="3"/>
      <c r="PD426" s="3"/>
      <c r="PE426" s="3"/>
      <c r="PF426" s="3"/>
      <c r="PG426" s="3"/>
      <c r="PH426" s="3"/>
      <c r="PI426" s="3"/>
      <c r="PJ426" s="3"/>
      <c r="PK426" s="3"/>
      <c r="PL426" s="3"/>
      <c r="PM426" s="3"/>
      <c r="PN426" s="3"/>
      <c r="PO426" s="3"/>
      <c r="PP426" s="3"/>
      <c r="PQ426" s="3"/>
      <c r="PR426" s="3"/>
      <c r="PS426" s="3"/>
      <c r="PT426" s="3"/>
      <c r="PU426" s="3"/>
      <c r="PV426" s="3"/>
      <c r="PW426" s="3"/>
      <c r="PX426" s="3"/>
      <c r="PY426" s="3"/>
      <c r="PZ426" s="3"/>
      <c r="QA426" s="3"/>
      <c r="QB426" s="3"/>
      <c r="QC426" s="3"/>
      <c r="QD426" s="3"/>
      <c r="QE426" s="3"/>
      <c r="QF426" s="3"/>
      <c r="QG426" s="3"/>
      <c r="QH426" s="3"/>
      <c r="QI426" s="3"/>
      <c r="QJ426" s="3"/>
      <c r="QK426" s="3"/>
      <c r="QL426" s="3"/>
      <c r="QM426" s="3"/>
      <c r="QN426" s="3"/>
      <c r="QO426" s="3"/>
      <c r="QP426" s="3"/>
      <c r="QQ426" s="3"/>
      <c r="QR426" s="3"/>
      <c r="QS426" s="3"/>
      <c r="QT426" s="3"/>
      <c r="QU426" s="3"/>
      <c r="QV426" s="3"/>
      <c r="QW426" s="3"/>
      <c r="QX426" s="3"/>
      <c r="QY426" s="3"/>
      <c r="QZ426" s="3"/>
      <c r="RA426" s="3"/>
      <c r="RB426" s="3"/>
      <c r="RC426" s="3"/>
      <c r="RD426" s="3"/>
      <c r="RE426" s="3"/>
      <c r="RF426" s="3"/>
      <c r="RG426" s="3"/>
      <c r="RH426" s="3"/>
      <c r="RI426" s="3"/>
      <c r="RJ426" s="3"/>
      <c r="RK426" s="3"/>
      <c r="RL426" s="3"/>
      <c r="RM426" s="3"/>
      <c r="RN426" s="3"/>
      <c r="RO426" s="3"/>
      <c r="RP426" s="3"/>
      <c r="RQ426" s="3"/>
      <c r="RR426" s="3"/>
      <c r="RS426" s="3"/>
      <c r="RT426" s="3"/>
      <c r="RU426" s="3"/>
      <c r="RV426" s="3"/>
      <c r="RW426" s="3"/>
      <c r="RX426" s="3"/>
      <c r="RY426" s="3"/>
      <c r="RZ426" s="3"/>
      <c r="SA426" s="3"/>
      <c r="SB426" s="3"/>
      <c r="SC426" s="3"/>
      <c r="SD426" s="3"/>
      <c r="SE426" s="3"/>
      <c r="SF426" s="3"/>
      <c r="SG426" s="3"/>
      <c r="SH426" s="3"/>
      <c r="SI426" s="3"/>
      <c r="SJ426" s="3"/>
      <c r="SK426" s="3"/>
      <c r="SL426" s="3"/>
      <c r="SM426" s="3"/>
      <c r="SN426" s="3"/>
      <c r="SO426" s="3"/>
      <c r="SP426" s="3"/>
      <c r="SQ426" s="3"/>
      <c r="SR426" s="3"/>
      <c r="SS426" s="3"/>
      <c r="ST426" s="3"/>
      <c r="SU426" s="3"/>
      <c r="SV426" s="3"/>
      <c r="SW426" s="3"/>
      <c r="SX426" s="3"/>
      <c r="SY426" s="3"/>
      <c r="SZ426" s="3"/>
      <c r="TA426" s="3"/>
      <c r="TB426" s="3"/>
      <c r="TC426" s="3"/>
      <c r="TD426" s="3"/>
      <c r="TE426" s="3"/>
      <c r="TF426" s="3"/>
      <c r="TG426" s="3"/>
      <c r="TH426" s="3"/>
      <c r="TI426" s="3"/>
      <c r="TJ426" s="3"/>
      <c r="TK426" s="3"/>
      <c r="TL426" s="3"/>
      <c r="TM426" s="3"/>
      <c r="TN426" s="3"/>
      <c r="TO426" s="3"/>
      <c r="TP426" s="3"/>
      <c r="TQ426" s="3"/>
      <c r="TR426" s="3"/>
      <c r="TS426" s="3"/>
      <c r="TT426" s="3"/>
      <c r="TU426" s="3"/>
      <c r="TV426" s="3"/>
      <c r="TW426" s="3"/>
      <c r="TX426" s="3"/>
      <c r="TY426" s="3"/>
      <c r="TZ426" s="3"/>
      <c r="UA426" s="3"/>
      <c r="UB426" s="3"/>
      <c r="UC426" s="3"/>
      <c r="UD426" s="3"/>
      <c r="UE426" s="3"/>
      <c r="UF426" s="3"/>
      <c r="UG426" s="3"/>
      <c r="UH426" s="3"/>
      <c r="UI426" s="3"/>
      <c r="UJ426" s="3"/>
      <c r="UK426" s="3"/>
      <c r="UL426" s="3"/>
      <c r="UM426" s="3"/>
      <c r="UN426" s="3"/>
      <c r="UO426" s="3"/>
      <c r="UP426" s="3"/>
      <c r="UQ426" s="3"/>
      <c r="UR426" s="3"/>
      <c r="US426" s="3"/>
      <c r="UT426" s="3"/>
      <c r="UU426" s="3"/>
      <c r="UV426" s="3"/>
      <c r="UW426" s="3"/>
      <c r="UX426" s="3"/>
      <c r="UY426" s="3"/>
      <c r="UZ426" s="3"/>
      <c r="VA426" s="3"/>
      <c r="VB426" s="3"/>
      <c r="VC426" s="3"/>
      <c r="VD426" s="3"/>
      <c r="VE426" s="3"/>
      <c r="VF426" s="3"/>
      <c r="VG426" s="3"/>
      <c r="VH426" s="3"/>
      <c r="VI426" s="3"/>
      <c r="VJ426" s="3"/>
      <c r="VK426" s="3"/>
      <c r="VL426" s="3"/>
      <c r="VM426" s="3"/>
      <c r="VN426" s="3"/>
      <c r="VO426" s="3"/>
      <c r="VP426" s="3"/>
      <c r="VQ426" s="3"/>
      <c r="VR426" s="3"/>
      <c r="VS426" s="3"/>
      <c r="VT426" s="3"/>
      <c r="VU426" s="3"/>
      <c r="VV426" s="3"/>
      <c r="VW426" s="3"/>
      <c r="VX426" s="3"/>
      <c r="VY426" s="3"/>
      <c r="VZ426" s="3"/>
      <c r="WA426" s="3"/>
      <c r="WB426" s="3"/>
      <c r="WC426" s="3"/>
    </row>
    <row r="427" spans="1:601" x14ac:dyDescent="0.35">
      <c r="A427" s="22"/>
      <c r="B427" s="22"/>
      <c r="C427" s="49"/>
      <c r="D427" s="25"/>
      <c r="E427" s="24"/>
      <c r="F427" s="22"/>
      <c r="G427" s="22"/>
      <c r="H427" s="62"/>
      <c r="I427" s="22"/>
      <c r="J427" s="22"/>
      <c r="K427" s="22"/>
      <c r="L427" s="22"/>
      <c r="M427" s="22"/>
      <c r="N427" s="22"/>
      <c r="O427" s="22"/>
      <c r="P427" s="36"/>
      <c r="Q427" s="36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/>
      <c r="LP427" s="3"/>
      <c r="LQ427" s="3"/>
      <c r="LR427" s="3"/>
      <c r="LS427" s="3"/>
      <c r="LT427" s="3"/>
      <c r="LU427" s="3"/>
      <c r="LV427" s="3"/>
      <c r="LW427" s="3"/>
      <c r="LX427" s="3"/>
      <c r="LY427" s="3"/>
      <c r="LZ427" s="3"/>
      <c r="MA427" s="3"/>
      <c r="MB427" s="3"/>
      <c r="MC427" s="3"/>
      <c r="MD427" s="3"/>
      <c r="ME427" s="3"/>
      <c r="MF427" s="3"/>
      <c r="MG427" s="3"/>
      <c r="MH427" s="3"/>
      <c r="MI427" s="3"/>
      <c r="MJ427" s="3"/>
      <c r="MK427" s="3"/>
      <c r="ML427" s="3"/>
      <c r="MM427" s="3"/>
      <c r="MN427" s="3"/>
      <c r="MO427" s="3"/>
      <c r="MP427" s="3"/>
      <c r="MQ427" s="3"/>
      <c r="MR427" s="3"/>
      <c r="MS427" s="3"/>
      <c r="MT427" s="3"/>
      <c r="MU427" s="3"/>
      <c r="MV427" s="3"/>
      <c r="MW427" s="3"/>
      <c r="MX427" s="3"/>
      <c r="MY427" s="3"/>
      <c r="MZ427" s="3"/>
      <c r="NA427" s="3"/>
      <c r="NB427" s="3"/>
      <c r="NC427" s="3"/>
      <c r="ND427" s="3"/>
      <c r="NE427" s="3"/>
      <c r="NF427" s="3"/>
      <c r="NG427" s="3"/>
      <c r="NH427" s="3"/>
      <c r="NI427" s="3"/>
      <c r="NJ427" s="3"/>
      <c r="NK427" s="3"/>
      <c r="NL427" s="3"/>
      <c r="NM427" s="3"/>
      <c r="NN427" s="3"/>
      <c r="NO427" s="3"/>
      <c r="NP427" s="3"/>
      <c r="NQ427" s="3"/>
      <c r="NR427" s="3"/>
      <c r="NS427" s="3"/>
      <c r="NT427" s="3"/>
      <c r="NU427" s="3"/>
      <c r="NV427" s="3"/>
      <c r="NW427" s="3"/>
      <c r="NX427" s="3"/>
      <c r="NY427" s="3"/>
      <c r="NZ427" s="3"/>
      <c r="OA427" s="3"/>
      <c r="OB427" s="3"/>
      <c r="OC427" s="3"/>
      <c r="OD427" s="3"/>
      <c r="OE427" s="3"/>
      <c r="OF427" s="3"/>
      <c r="OG427" s="3"/>
      <c r="OH427" s="3"/>
      <c r="OI427" s="3"/>
      <c r="OJ427" s="3"/>
      <c r="OK427" s="3"/>
      <c r="OL427" s="3"/>
      <c r="OM427" s="3"/>
      <c r="ON427" s="3"/>
      <c r="OO427" s="3"/>
      <c r="OP427" s="3"/>
      <c r="OQ427" s="3"/>
      <c r="OR427" s="3"/>
      <c r="OS427" s="3"/>
      <c r="OT427" s="3"/>
      <c r="OU427" s="3"/>
      <c r="OV427" s="3"/>
      <c r="OW427" s="3"/>
      <c r="OX427" s="3"/>
      <c r="OY427" s="3"/>
      <c r="OZ427" s="3"/>
      <c r="PA427" s="3"/>
      <c r="PB427" s="3"/>
      <c r="PC427" s="3"/>
      <c r="PD427" s="3"/>
      <c r="PE427" s="3"/>
      <c r="PF427" s="3"/>
      <c r="PG427" s="3"/>
      <c r="PH427" s="3"/>
      <c r="PI427" s="3"/>
      <c r="PJ427" s="3"/>
      <c r="PK427" s="3"/>
      <c r="PL427" s="3"/>
      <c r="PM427" s="3"/>
      <c r="PN427" s="3"/>
      <c r="PO427" s="3"/>
      <c r="PP427" s="3"/>
      <c r="PQ427" s="3"/>
      <c r="PR427" s="3"/>
      <c r="PS427" s="3"/>
      <c r="PT427" s="3"/>
      <c r="PU427" s="3"/>
      <c r="PV427" s="3"/>
      <c r="PW427" s="3"/>
      <c r="PX427" s="3"/>
      <c r="PY427" s="3"/>
      <c r="PZ427" s="3"/>
      <c r="QA427" s="3"/>
      <c r="QB427" s="3"/>
      <c r="QC427" s="3"/>
      <c r="QD427" s="3"/>
      <c r="QE427" s="3"/>
      <c r="QF427" s="3"/>
      <c r="QG427" s="3"/>
      <c r="QH427" s="3"/>
      <c r="QI427" s="3"/>
      <c r="QJ427" s="3"/>
      <c r="QK427" s="3"/>
      <c r="QL427" s="3"/>
      <c r="QM427" s="3"/>
      <c r="QN427" s="3"/>
      <c r="QO427" s="3"/>
      <c r="QP427" s="3"/>
      <c r="QQ427" s="3"/>
      <c r="QR427" s="3"/>
      <c r="QS427" s="3"/>
      <c r="QT427" s="3"/>
      <c r="QU427" s="3"/>
      <c r="QV427" s="3"/>
      <c r="QW427" s="3"/>
      <c r="QX427" s="3"/>
      <c r="QY427" s="3"/>
      <c r="QZ427" s="3"/>
      <c r="RA427" s="3"/>
      <c r="RB427" s="3"/>
      <c r="RC427" s="3"/>
      <c r="RD427" s="3"/>
      <c r="RE427" s="3"/>
      <c r="RF427" s="3"/>
      <c r="RG427" s="3"/>
      <c r="RH427" s="3"/>
      <c r="RI427" s="3"/>
      <c r="RJ427" s="3"/>
      <c r="RK427" s="3"/>
      <c r="RL427" s="3"/>
      <c r="RM427" s="3"/>
      <c r="RN427" s="3"/>
      <c r="RO427" s="3"/>
      <c r="RP427" s="3"/>
      <c r="RQ427" s="3"/>
      <c r="RR427" s="3"/>
      <c r="RS427" s="3"/>
      <c r="RT427" s="3"/>
      <c r="RU427" s="3"/>
      <c r="RV427" s="3"/>
      <c r="RW427" s="3"/>
      <c r="RX427" s="3"/>
      <c r="RY427" s="3"/>
      <c r="RZ427" s="3"/>
      <c r="SA427" s="3"/>
      <c r="SB427" s="3"/>
      <c r="SC427" s="3"/>
      <c r="SD427" s="3"/>
      <c r="SE427" s="3"/>
      <c r="SF427" s="3"/>
      <c r="SG427" s="3"/>
      <c r="SH427" s="3"/>
      <c r="SI427" s="3"/>
      <c r="SJ427" s="3"/>
      <c r="SK427" s="3"/>
      <c r="SL427" s="3"/>
      <c r="SM427" s="3"/>
      <c r="SN427" s="3"/>
      <c r="SO427" s="3"/>
      <c r="SP427" s="3"/>
      <c r="SQ427" s="3"/>
      <c r="SR427" s="3"/>
      <c r="SS427" s="3"/>
      <c r="ST427" s="3"/>
      <c r="SU427" s="3"/>
      <c r="SV427" s="3"/>
      <c r="SW427" s="3"/>
      <c r="SX427" s="3"/>
      <c r="SY427" s="3"/>
      <c r="SZ427" s="3"/>
      <c r="TA427" s="3"/>
      <c r="TB427" s="3"/>
      <c r="TC427" s="3"/>
      <c r="TD427" s="3"/>
      <c r="TE427" s="3"/>
      <c r="TF427" s="3"/>
      <c r="TG427" s="3"/>
      <c r="TH427" s="3"/>
      <c r="TI427" s="3"/>
      <c r="TJ427" s="3"/>
      <c r="TK427" s="3"/>
      <c r="TL427" s="3"/>
      <c r="TM427" s="3"/>
      <c r="TN427" s="3"/>
      <c r="TO427" s="3"/>
      <c r="TP427" s="3"/>
      <c r="TQ427" s="3"/>
      <c r="TR427" s="3"/>
      <c r="TS427" s="3"/>
      <c r="TT427" s="3"/>
      <c r="TU427" s="3"/>
      <c r="TV427" s="3"/>
      <c r="TW427" s="3"/>
      <c r="TX427" s="3"/>
      <c r="TY427" s="3"/>
      <c r="TZ427" s="3"/>
      <c r="UA427" s="3"/>
      <c r="UB427" s="3"/>
      <c r="UC427" s="3"/>
      <c r="UD427" s="3"/>
      <c r="UE427" s="3"/>
      <c r="UF427" s="3"/>
      <c r="UG427" s="3"/>
      <c r="UH427" s="3"/>
      <c r="UI427" s="3"/>
      <c r="UJ427" s="3"/>
      <c r="UK427" s="3"/>
      <c r="UL427" s="3"/>
      <c r="UM427" s="3"/>
      <c r="UN427" s="3"/>
      <c r="UO427" s="3"/>
      <c r="UP427" s="3"/>
      <c r="UQ427" s="3"/>
      <c r="UR427" s="3"/>
      <c r="US427" s="3"/>
      <c r="UT427" s="3"/>
      <c r="UU427" s="3"/>
      <c r="UV427" s="3"/>
      <c r="UW427" s="3"/>
      <c r="UX427" s="3"/>
      <c r="UY427" s="3"/>
      <c r="UZ427" s="3"/>
      <c r="VA427" s="3"/>
      <c r="VB427" s="3"/>
      <c r="VC427" s="3"/>
      <c r="VD427" s="3"/>
      <c r="VE427" s="3"/>
      <c r="VF427" s="3"/>
      <c r="VG427" s="3"/>
      <c r="VH427" s="3"/>
      <c r="VI427" s="3"/>
      <c r="VJ427" s="3"/>
      <c r="VK427" s="3"/>
      <c r="VL427" s="3"/>
      <c r="VM427" s="3"/>
      <c r="VN427" s="3"/>
      <c r="VO427" s="3"/>
      <c r="VP427" s="3"/>
      <c r="VQ427" s="3"/>
      <c r="VR427" s="3"/>
      <c r="VS427" s="3"/>
      <c r="VT427" s="3"/>
      <c r="VU427" s="3"/>
      <c r="VV427" s="3"/>
      <c r="VW427" s="3"/>
      <c r="VX427" s="3"/>
      <c r="VY427" s="3"/>
      <c r="VZ427" s="3"/>
      <c r="WA427" s="3"/>
      <c r="WB427" s="3"/>
      <c r="WC427" s="3"/>
    </row>
    <row r="428" spans="1:601" x14ac:dyDescent="0.35">
      <c r="A428" s="22"/>
      <c r="B428" s="22"/>
      <c r="C428" s="49"/>
      <c r="D428" s="25"/>
      <c r="E428" s="24"/>
      <c r="F428" s="22"/>
      <c r="G428" s="22"/>
      <c r="H428" s="62"/>
      <c r="I428" s="22"/>
      <c r="J428" s="22"/>
      <c r="K428" s="22"/>
      <c r="L428" s="22"/>
      <c r="M428" s="22"/>
      <c r="N428" s="22"/>
      <c r="O428" s="22"/>
      <c r="P428" s="36"/>
      <c r="Q428" s="36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</row>
    <row r="429" spans="1:601" x14ac:dyDescent="0.35">
      <c r="A429" s="22"/>
      <c r="B429" s="22"/>
      <c r="C429" s="49"/>
      <c r="D429" s="25"/>
      <c r="E429" s="24"/>
      <c r="F429" s="22"/>
      <c r="G429" s="22"/>
      <c r="H429" s="62"/>
      <c r="I429" s="22"/>
      <c r="J429" s="22"/>
      <c r="K429" s="22"/>
      <c r="L429" s="22"/>
      <c r="M429" s="22"/>
      <c r="N429" s="22"/>
      <c r="O429" s="22"/>
      <c r="P429" s="36"/>
      <c r="Q429" s="36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</row>
    <row r="430" spans="1:601" x14ac:dyDescent="0.35">
      <c r="A430" s="22"/>
      <c r="B430" s="22"/>
      <c r="C430" s="49"/>
      <c r="D430" s="25"/>
      <c r="E430" s="24"/>
      <c r="F430" s="22"/>
      <c r="G430" s="22"/>
      <c r="H430" s="62"/>
      <c r="I430" s="22"/>
      <c r="J430" s="22"/>
      <c r="K430" s="22"/>
      <c r="L430" s="22"/>
      <c r="M430" s="22"/>
      <c r="N430" s="22"/>
      <c r="O430" s="22"/>
      <c r="P430" s="36"/>
      <c r="Q430" s="36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3"/>
      <c r="NJ430" s="3"/>
      <c r="NK430" s="3"/>
      <c r="NL430" s="3"/>
      <c r="NM430" s="3"/>
      <c r="NN430" s="3"/>
      <c r="NO430" s="3"/>
      <c r="NP430" s="3"/>
      <c r="NQ430" s="3"/>
      <c r="NR430" s="3"/>
      <c r="NS430" s="3"/>
      <c r="NT430" s="3"/>
      <c r="NU430" s="3"/>
      <c r="NV430" s="3"/>
      <c r="NW430" s="3"/>
      <c r="NX430" s="3"/>
      <c r="NY430" s="3"/>
      <c r="NZ430" s="3"/>
      <c r="OA430" s="3"/>
      <c r="OB430" s="3"/>
      <c r="OC430" s="3"/>
      <c r="OD430" s="3"/>
      <c r="OE430" s="3"/>
      <c r="OF430" s="3"/>
      <c r="OG430" s="3"/>
      <c r="OH430" s="3"/>
      <c r="OI430" s="3"/>
      <c r="OJ430" s="3"/>
      <c r="OK430" s="3"/>
      <c r="OL430" s="3"/>
      <c r="OM430" s="3"/>
      <c r="ON430" s="3"/>
      <c r="OO430" s="3"/>
      <c r="OP430" s="3"/>
      <c r="OQ430" s="3"/>
      <c r="OR430" s="3"/>
      <c r="OS430" s="3"/>
      <c r="OT430" s="3"/>
      <c r="OU430" s="3"/>
      <c r="OV430" s="3"/>
      <c r="OW430" s="3"/>
      <c r="OX430" s="3"/>
      <c r="OY430" s="3"/>
      <c r="OZ430" s="3"/>
      <c r="PA430" s="3"/>
      <c r="PB430" s="3"/>
      <c r="PC430" s="3"/>
      <c r="PD430" s="3"/>
      <c r="PE430" s="3"/>
      <c r="PF430" s="3"/>
      <c r="PG430" s="3"/>
      <c r="PH430" s="3"/>
      <c r="PI430" s="3"/>
      <c r="PJ430" s="3"/>
      <c r="PK430" s="3"/>
      <c r="PL430" s="3"/>
      <c r="PM430" s="3"/>
      <c r="PN430" s="3"/>
      <c r="PO430" s="3"/>
      <c r="PP430" s="3"/>
      <c r="PQ430" s="3"/>
      <c r="PR430" s="3"/>
      <c r="PS430" s="3"/>
      <c r="PT430" s="3"/>
      <c r="PU430" s="3"/>
      <c r="PV430" s="3"/>
      <c r="PW430" s="3"/>
      <c r="PX430" s="3"/>
      <c r="PY430" s="3"/>
      <c r="PZ430" s="3"/>
      <c r="QA430" s="3"/>
      <c r="QB430" s="3"/>
      <c r="QC430" s="3"/>
      <c r="QD430" s="3"/>
      <c r="QE430" s="3"/>
      <c r="QF430" s="3"/>
      <c r="QG430" s="3"/>
      <c r="QH430" s="3"/>
      <c r="QI430" s="3"/>
      <c r="QJ430" s="3"/>
      <c r="QK430" s="3"/>
      <c r="QL430" s="3"/>
      <c r="QM430" s="3"/>
      <c r="QN430" s="3"/>
      <c r="QO430" s="3"/>
      <c r="QP430" s="3"/>
      <c r="QQ430" s="3"/>
      <c r="QR430" s="3"/>
      <c r="QS430" s="3"/>
      <c r="QT430" s="3"/>
      <c r="QU430" s="3"/>
      <c r="QV430" s="3"/>
      <c r="QW430" s="3"/>
      <c r="QX430" s="3"/>
      <c r="QY430" s="3"/>
      <c r="QZ430" s="3"/>
      <c r="RA430" s="3"/>
      <c r="RB430" s="3"/>
      <c r="RC430" s="3"/>
      <c r="RD430" s="3"/>
      <c r="RE430" s="3"/>
      <c r="RF430" s="3"/>
      <c r="RG430" s="3"/>
      <c r="RH430" s="3"/>
      <c r="RI430" s="3"/>
      <c r="RJ430" s="3"/>
      <c r="RK430" s="3"/>
      <c r="RL430" s="3"/>
      <c r="RM430" s="3"/>
      <c r="RN430" s="3"/>
      <c r="RO430" s="3"/>
      <c r="RP430" s="3"/>
      <c r="RQ430" s="3"/>
      <c r="RR430" s="3"/>
      <c r="RS430" s="3"/>
      <c r="RT430" s="3"/>
      <c r="RU430" s="3"/>
      <c r="RV430" s="3"/>
      <c r="RW430" s="3"/>
      <c r="RX430" s="3"/>
      <c r="RY430" s="3"/>
      <c r="RZ430" s="3"/>
      <c r="SA430" s="3"/>
      <c r="SB430" s="3"/>
      <c r="SC430" s="3"/>
      <c r="SD430" s="3"/>
      <c r="SE430" s="3"/>
      <c r="SF430" s="3"/>
      <c r="SG430" s="3"/>
      <c r="SH430" s="3"/>
      <c r="SI430" s="3"/>
      <c r="SJ430" s="3"/>
      <c r="SK430" s="3"/>
      <c r="SL430" s="3"/>
      <c r="SM430" s="3"/>
      <c r="SN430" s="3"/>
      <c r="SO430" s="3"/>
      <c r="SP430" s="3"/>
      <c r="SQ430" s="3"/>
      <c r="SR430" s="3"/>
      <c r="SS430" s="3"/>
      <c r="ST430" s="3"/>
      <c r="SU430" s="3"/>
      <c r="SV430" s="3"/>
      <c r="SW430" s="3"/>
      <c r="SX430" s="3"/>
      <c r="SY430" s="3"/>
      <c r="SZ430" s="3"/>
      <c r="TA430" s="3"/>
      <c r="TB430" s="3"/>
      <c r="TC430" s="3"/>
      <c r="TD430" s="3"/>
      <c r="TE430" s="3"/>
      <c r="TF430" s="3"/>
      <c r="TG430" s="3"/>
      <c r="TH430" s="3"/>
      <c r="TI430" s="3"/>
      <c r="TJ430" s="3"/>
      <c r="TK430" s="3"/>
      <c r="TL430" s="3"/>
      <c r="TM430" s="3"/>
      <c r="TN430" s="3"/>
      <c r="TO430" s="3"/>
      <c r="TP430" s="3"/>
      <c r="TQ430" s="3"/>
      <c r="TR430" s="3"/>
      <c r="TS430" s="3"/>
      <c r="TT430" s="3"/>
      <c r="TU430" s="3"/>
      <c r="TV430" s="3"/>
      <c r="TW430" s="3"/>
      <c r="TX430" s="3"/>
      <c r="TY430" s="3"/>
      <c r="TZ430" s="3"/>
      <c r="UA430" s="3"/>
      <c r="UB430" s="3"/>
      <c r="UC430" s="3"/>
      <c r="UD430" s="3"/>
      <c r="UE430" s="3"/>
      <c r="UF430" s="3"/>
      <c r="UG430" s="3"/>
      <c r="UH430" s="3"/>
      <c r="UI430" s="3"/>
      <c r="UJ430" s="3"/>
      <c r="UK430" s="3"/>
      <c r="UL430" s="3"/>
      <c r="UM430" s="3"/>
      <c r="UN430" s="3"/>
      <c r="UO430" s="3"/>
      <c r="UP430" s="3"/>
      <c r="UQ430" s="3"/>
      <c r="UR430" s="3"/>
      <c r="US430" s="3"/>
      <c r="UT430" s="3"/>
      <c r="UU430" s="3"/>
      <c r="UV430" s="3"/>
      <c r="UW430" s="3"/>
      <c r="UX430" s="3"/>
      <c r="UY430" s="3"/>
      <c r="UZ430" s="3"/>
      <c r="VA430" s="3"/>
      <c r="VB430" s="3"/>
      <c r="VC430" s="3"/>
      <c r="VD430" s="3"/>
      <c r="VE430" s="3"/>
      <c r="VF430" s="3"/>
      <c r="VG430" s="3"/>
      <c r="VH430" s="3"/>
      <c r="VI430" s="3"/>
      <c r="VJ430" s="3"/>
      <c r="VK430" s="3"/>
      <c r="VL430" s="3"/>
      <c r="VM430" s="3"/>
      <c r="VN430" s="3"/>
      <c r="VO430" s="3"/>
      <c r="VP430" s="3"/>
      <c r="VQ430" s="3"/>
      <c r="VR430" s="3"/>
      <c r="VS430" s="3"/>
      <c r="VT430" s="3"/>
      <c r="VU430" s="3"/>
      <c r="VV430" s="3"/>
      <c r="VW430" s="3"/>
      <c r="VX430" s="3"/>
      <c r="VY430" s="3"/>
      <c r="VZ430" s="3"/>
      <c r="WA430" s="3"/>
      <c r="WB430" s="3"/>
      <c r="WC430" s="3"/>
    </row>
    <row r="431" spans="1:601" x14ac:dyDescent="0.35">
      <c r="A431" s="22"/>
      <c r="B431" s="22"/>
      <c r="C431" s="49"/>
      <c r="D431" s="25"/>
      <c r="E431" s="24"/>
      <c r="F431" s="22"/>
      <c r="G431" s="22"/>
      <c r="H431" s="62"/>
      <c r="I431" s="22"/>
      <c r="J431" s="22"/>
      <c r="K431" s="22"/>
      <c r="L431" s="22"/>
      <c r="M431" s="22"/>
      <c r="N431" s="22"/>
      <c r="O431" s="22"/>
      <c r="P431" s="36"/>
      <c r="Q431" s="36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  <c r="MO431" s="3"/>
      <c r="MP431" s="3"/>
      <c r="MQ431" s="3"/>
      <c r="MR431" s="3"/>
      <c r="MS431" s="3"/>
      <c r="MT431" s="3"/>
      <c r="MU431" s="3"/>
      <c r="MV431" s="3"/>
      <c r="MW431" s="3"/>
      <c r="MX431" s="3"/>
      <c r="MY431" s="3"/>
      <c r="MZ431" s="3"/>
      <c r="NA431" s="3"/>
      <c r="NB431" s="3"/>
      <c r="NC431" s="3"/>
      <c r="ND431" s="3"/>
      <c r="NE431" s="3"/>
      <c r="NF431" s="3"/>
      <c r="NG431" s="3"/>
      <c r="NH431" s="3"/>
      <c r="NI431" s="3"/>
      <c r="NJ431" s="3"/>
      <c r="NK431" s="3"/>
      <c r="NL431" s="3"/>
      <c r="NM431" s="3"/>
      <c r="NN431" s="3"/>
      <c r="NO431" s="3"/>
      <c r="NP431" s="3"/>
      <c r="NQ431" s="3"/>
      <c r="NR431" s="3"/>
      <c r="NS431" s="3"/>
      <c r="NT431" s="3"/>
      <c r="NU431" s="3"/>
      <c r="NV431" s="3"/>
      <c r="NW431" s="3"/>
      <c r="NX431" s="3"/>
      <c r="NY431" s="3"/>
      <c r="NZ431" s="3"/>
      <c r="OA431" s="3"/>
      <c r="OB431" s="3"/>
      <c r="OC431" s="3"/>
      <c r="OD431" s="3"/>
      <c r="OE431" s="3"/>
      <c r="OF431" s="3"/>
      <c r="OG431" s="3"/>
      <c r="OH431" s="3"/>
      <c r="OI431" s="3"/>
      <c r="OJ431" s="3"/>
      <c r="OK431" s="3"/>
      <c r="OL431" s="3"/>
      <c r="OM431" s="3"/>
      <c r="ON431" s="3"/>
      <c r="OO431" s="3"/>
      <c r="OP431" s="3"/>
      <c r="OQ431" s="3"/>
      <c r="OR431" s="3"/>
      <c r="OS431" s="3"/>
      <c r="OT431" s="3"/>
      <c r="OU431" s="3"/>
      <c r="OV431" s="3"/>
      <c r="OW431" s="3"/>
      <c r="OX431" s="3"/>
      <c r="OY431" s="3"/>
      <c r="OZ431" s="3"/>
      <c r="PA431" s="3"/>
      <c r="PB431" s="3"/>
      <c r="PC431" s="3"/>
      <c r="PD431" s="3"/>
      <c r="PE431" s="3"/>
      <c r="PF431" s="3"/>
      <c r="PG431" s="3"/>
      <c r="PH431" s="3"/>
      <c r="PI431" s="3"/>
      <c r="PJ431" s="3"/>
      <c r="PK431" s="3"/>
      <c r="PL431" s="3"/>
      <c r="PM431" s="3"/>
      <c r="PN431" s="3"/>
      <c r="PO431" s="3"/>
      <c r="PP431" s="3"/>
      <c r="PQ431" s="3"/>
      <c r="PR431" s="3"/>
      <c r="PS431" s="3"/>
      <c r="PT431" s="3"/>
      <c r="PU431" s="3"/>
      <c r="PV431" s="3"/>
      <c r="PW431" s="3"/>
      <c r="PX431" s="3"/>
      <c r="PY431" s="3"/>
      <c r="PZ431" s="3"/>
      <c r="QA431" s="3"/>
      <c r="QB431" s="3"/>
      <c r="QC431" s="3"/>
      <c r="QD431" s="3"/>
      <c r="QE431" s="3"/>
      <c r="QF431" s="3"/>
      <c r="QG431" s="3"/>
      <c r="QH431" s="3"/>
      <c r="QI431" s="3"/>
      <c r="QJ431" s="3"/>
      <c r="QK431" s="3"/>
      <c r="QL431" s="3"/>
      <c r="QM431" s="3"/>
      <c r="QN431" s="3"/>
      <c r="QO431" s="3"/>
      <c r="QP431" s="3"/>
      <c r="QQ431" s="3"/>
      <c r="QR431" s="3"/>
      <c r="QS431" s="3"/>
      <c r="QT431" s="3"/>
      <c r="QU431" s="3"/>
      <c r="QV431" s="3"/>
      <c r="QW431" s="3"/>
      <c r="QX431" s="3"/>
      <c r="QY431" s="3"/>
      <c r="QZ431" s="3"/>
      <c r="RA431" s="3"/>
      <c r="RB431" s="3"/>
      <c r="RC431" s="3"/>
      <c r="RD431" s="3"/>
      <c r="RE431" s="3"/>
      <c r="RF431" s="3"/>
      <c r="RG431" s="3"/>
      <c r="RH431" s="3"/>
      <c r="RI431" s="3"/>
      <c r="RJ431" s="3"/>
      <c r="RK431" s="3"/>
      <c r="RL431" s="3"/>
      <c r="RM431" s="3"/>
      <c r="RN431" s="3"/>
      <c r="RO431" s="3"/>
      <c r="RP431" s="3"/>
      <c r="RQ431" s="3"/>
      <c r="RR431" s="3"/>
      <c r="RS431" s="3"/>
      <c r="RT431" s="3"/>
      <c r="RU431" s="3"/>
      <c r="RV431" s="3"/>
      <c r="RW431" s="3"/>
      <c r="RX431" s="3"/>
      <c r="RY431" s="3"/>
      <c r="RZ431" s="3"/>
      <c r="SA431" s="3"/>
      <c r="SB431" s="3"/>
      <c r="SC431" s="3"/>
      <c r="SD431" s="3"/>
      <c r="SE431" s="3"/>
      <c r="SF431" s="3"/>
      <c r="SG431" s="3"/>
      <c r="SH431" s="3"/>
      <c r="SI431" s="3"/>
      <c r="SJ431" s="3"/>
      <c r="SK431" s="3"/>
      <c r="SL431" s="3"/>
      <c r="SM431" s="3"/>
      <c r="SN431" s="3"/>
      <c r="SO431" s="3"/>
      <c r="SP431" s="3"/>
      <c r="SQ431" s="3"/>
      <c r="SR431" s="3"/>
      <c r="SS431" s="3"/>
      <c r="ST431" s="3"/>
      <c r="SU431" s="3"/>
      <c r="SV431" s="3"/>
      <c r="SW431" s="3"/>
      <c r="SX431" s="3"/>
      <c r="SY431" s="3"/>
      <c r="SZ431" s="3"/>
      <c r="TA431" s="3"/>
      <c r="TB431" s="3"/>
      <c r="TC431" s="3"/>
      <c r="TD431" s="3"/>
      <c r="TE431" s="3"/>
      <c r="TF431" s="3"/>
      <c r="TG431" s="3"/>
      <c r="TH431" s="3"/>
      <c r="TI431" s="3"/>
      <c r="TJ431" s="3"/>
      <c r="TK431" s="3"/>
      <c r="TL431" s="3"/>
      <c r="TM431" s="3"/>
      <c r="TN431" s="3"/>
      <c r="TO431" s="3"/>
      <c r="TP431" s="3"/>
      <c r="TQ431" s="3"/>
      <c r="TR431" s="3"/>
      <c r="TS431" s="3"/>
      <c r="TT431" s="3"/>
      <c r="TU431" s="3"/>
      <c r="TV431" s="3"/>
      <c r="TW431" s="3"/>
      <c r="TX431" s="3"/>
      <c r="TY431" s="3"/>
      <c r="TZ431" s="3"/>
      <c r="UA431" s="3"/>
      <c r="UB431" s="3"/>
      <c r="UC431" s="3"/>
      <c r="UD431" s="3"/>
      <c r="UE431" s="3"/>
      <c r="UF431" s="3"/>
      <c r="UG431" s="3"/>
      <c r="UH431" s="3"/>
      <c r="UI431" s="3"/>
      <c r="UJ431" s="3"/>
      <c r="UK431" s="3"/>
      <c r="UL431" s="3"/>
      <c r="UM431" s="3"/>
      <c r="UN431" s="3"/>
      <c r="UO431" s="3"/>
      <c r="UP431" s="3"/>
      <c r="UQ431" s="3"/>
      <c r="UR431" s="3"/>
      <c r="US431" s="3"/>
      <c r="UT431" s="3"/>
      <c r="UU431" s="3"/>
      <c r="UV431" s="3"/>
      <c r="UW431" s="3"/>
      <c r="UX431" s="3"/>
      <c r="UY431" s="3"/>
      <c r="UZ431" s="3"/>
      <c r="VA431" s="3"/>
      <c r="VB431" s="3"/>
      <c r="VC431" s="3"/>
      <c r="VD431" s="3"/>
      <c r="VE431" s="3"/>
      <c r="VF431" s="3"/>
      <c r="VG431" s="3"/>
      <c r="VH431" s="3"/>
      <c r="VI431" s="3"/>
      <c r="VJ431" s="3"/>
      <c r="VK431" s="3"/>
      <c r="VL431" s="3"/>
      <c r="VM431" s="3"/>
      <c r="VN431" s="3"/>
      <c r="VO431" s="3"/>
      <c r="VP431" s="3"/>
      <c r="VQ431" s="3"/>
      <c r="VR431" s="3"/>
      <c r="VS431" s="3"/>
      <c r="VT431" s="3"/>
      <c r="VU431" s="3"/>
      <c r="VV431" s="3"/>
      <c r="VW431" s="3"/>
      <c r="VX431" s="3"/>
      <c r="VY431" s="3"/>
      <c r="VZ431" s="3"/>
      <c r="WA431" s="3"/>
      <c r="WB431" s="3"/>
      <c r="WC431" s="3"/>
    </row>
    <row r="432" spans="1:601" x14ac:dyDescent="0.35">
      <c r="A432" s="22"/>
      <c r="B432" s="22"/>
      <c r="C432" s="49"/>
      <c r="D432" s="25"/>
      <c r="E432" s="24"/>
      <c r="F432" s="22"/>
      <c r="G432" s="22"/>
      <c r="H432" s="62"/>
      <c r="I432" s="22"/>
      <c r="J432" s="22"/>
      <c r="K432" s="22"/>
      <c r="L432" s="22"/>
      <c r="M432" s="22"/>
      <c r="N432" s="22"/>
      <c r="O432" s="5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  <c r="MO432" s="3"/>
      <c r="MP432" s="3"/>
      <c r="MQ432" s="3"/>
      <c r="MR432" s="3"/>
      <c r="MS432" s="3"/>
      <c r="MT432" s="3"/>
      <c r="MU432" s="3"/>
      <c r="MV432" s="3"/>
      <c r="MW432" s="3"/>
      <c r="MX432" s="3"/>
      <c r="MY432" s="3"/>
      <c r="MZ432" s="3"/>
      <c r="NA432" s="3"/>
      <c r="NB432" s="3"/>
      <c r="NC432" s="3"/>
      <c r="ND432" s="3"/>
      <c r="NE432" s="3"/>
      <c r="NF432" s="3"/>
      <c r="NG432" s="3"/>
      <c r="NH432" s="3"/>
      <c r="NI432" s="3"/>
      <c r="NJ432" s="3"/>
      <c r="NK432" s="3"/>
      <c r="NL432" s="3"/>
      <c r="NM432" s="3"/>
      <c r="NN432" s="3"/>
      <c r="NO432" s="3"/>
      <c r="NP432" s="3"/>
      <c r="NQ432" s="3"/>
      <c r="NR432" s="3"/>
      <c r="NS432" s="3"/>
      <c r="NT432" s="3"/>
      <c r="NU432" s="3"/>
      <c r="NV432" s="3"/>
      <c r="NW432" s="3"/>
      <c r="NX432" s="3"/>
      <c r="NY432" s="3"/>
      <c r="NZ432" s="3"/>
      <c r="OA432" s="3"/>
      <c r="OB432" s="3"/>
      <c r="OC432" s="3"/>
      <c r="OD432" s="3"/>
      <c r="OE432" s="3"/>
      <c r="OF432" s="3"/>
      <c r="OG432" s="3"/>
      <c r="OH432" s="3"/>
      <c r="OI432" s="3"/>
      <c r="OJ432" s="3"/>
      <c r="OK432" s="3"/>
      <c r="OL432" s="3"/>
      <c r="OM432" s="3"/>
      <c r="ON432" s="3"/>
      <c r="OO432" s="3"/>
      <c r="OP432" s="3"/>
      <c r="OQ432" s="3"/>
      <c r="OR432" s="3"/>
      <c r="OS432" s="3"/>
      <c r="OT432" s="3"/>
      <c r="OU432" s="3"/>
      <c r="OV432" s="3"/>
      <c r="OW432" s="3"/>
      <c r="OX432" s="3"/>
      <c r="OY432" s="3"/>
      <c r="OZ432" s="3"/>
      <c r="PA432" s="3"/>
      <c r="PB432" s="3"/>
      <c r="PC432" s="3"/>
      <c r="PD432" s="3"/>
      <c r="PE432" s="3"/>
      <c r="PF432" s="3"/>
      <c r="PG432" s="3"/>
      <c r="PH432" s="3"/>
      <c r="PI432" s="3"/>
      <c r="PJ432" s="3"/>
      <c r="PK432" s="3"/>
      <c r="PL432" s="3"/>
      <c r="PM432" s="3"/>
      <c r="PN432" s="3"/>
      <c r="PO432" s="3"/>
      <c r="PP432" s="3"/>
      <c r="PQ432" s="3"/>
      <c r="PR432" s="3"/>
      <c r="PS432" s="3"/>
      <c r="PT432" s="3"/>
      <c r="PU432" s="3"/>
      <c r="PV432" s="3"/>
      <c r="PW432" s="3"/>
      <c r="PX432" s="3"/>
      <c r="PY432" s="3"/>
      <c r="PZ432" s="3"/>
      <c r="QA432" s="3"/>
      <c r="QB432" s="3"/>
      <c r="QC432" s="3"/>
      <c r="QD432" s="3"/>
      <c r="QE432" s="3"/>
      <c r="QF432" s="3"/>
      <c r="QG432" s="3"/>
      <c r="QH432" s="3"/>
      <c r="QI432" s="3"/>
      <c r="QJ432" s="3"/>
      <c r="QK432" s="3"/>
      <c r="QL432" s="3"/>
      <c r="QM432" s="3"/>
      <c r="QN432" s="3"/>
      <c r="QO432" s="3"/>
      <c r="QP432" s="3"/>
      <c r="QQ432" s="3"/>
      <c r="QR432" s="3"/>
      <c r="QS432" s="3"/>
      <c r="QT432" s="3"/>
      <c r="QU432" s="3"/>
      <c r="QV432" s="3"/>
      <c r="QW432" s="3"/>
      <c r="QX432" s="3"/>
      <c r="QY432" s="3"/>
      <c r="QZ432" s="3"/>
      <c r="RA432" s="3"/>
      <c r="RB432" s="3"/>
      <c r="RC432" s="3"/>
      <c r="RD432" s="3"/>
      <c r="RE432" s="3"/>
      <c r="RF432" s="3"/>
      <c r="RG432" s="3"/>
      <c r="RH432" s="3"/>
      <c r="RI432" s="3"/>
      <c r="RJ432" s="3"/>
      <c r="RK432" s="3"/>
      <c r="RL432" s="3"/>
      <c r="RM432" s="3"/>
      <c r="RN432" s="3"/>
      <c r="RO432" s="3"/>
      <c r="RP432" s="3"/>
      <c r="RQ432" s="3"/>
      <c r="RR432" s="3"/>
      <c r="RS432" s="3"/>
      <c r="RT432" s="3"/>
      <c r="RU432" s="3"/>
      <c r="RV432" s="3"/>
      <c r="RW432" s="3"/>
      <c r="RX432" s="3"/>
      <c r="RY432" s="3"/>
      <c r="RZ432" s="3"/>
      <c r="SA432" s="3"/>
      <c r="SB432" s="3"/>
      <c r="SC432" s="3"/>
      <c r="SD432" s="3"/>
      <c r="SE432" s="3"/>
      <c r="SF432" s="3"/>
      <c r="SG432" s="3"/>
      <c r="SH432" s="3"/>
      <c r="SI432" s="3"/>
      <c r="SJ432" s="3"/>
      <c r="SK432" s="3"/>
      <c r="SL432" s="3"/>
      <c r="SM432" s="3"/>
      <c r="SN432" s="3"/>
      <c r="SO432" s="3"/>
      <c r="SP432" s="3"/>
      <c r="SQ432" s="3"/>
      <c r="SR432" s="3"/>
      <c r="SS432" s="3"/>
      <c r="ST432" s="3"/>
      <c r="SU432" s="3"/>
      <c r="SV432" s="3"/>
      <c r="SW432" s="3"/>
      <c r="SX432" s="3"/>
      <c r="SY432" s="3"/>
      <c r="SZ432" s="3"/>
      <c r="TA432" s="3"/>
      <c r="TB432" s="3"/>
      <c r="TC432" s="3"/>
      <c r="TD432" s="3"/>
      <c r="TE432" s="3"/>
      <c r="TF432" s="3"/>
      <c r="TG432" s="3"/>
      <c r="TH432" s="3"/>
      <c r="TI432" s="3"/>
      <c r="TJ432" s="3"/>
      <c r="TK432" s="3"/>
      <c r="TL432" s="3"/>
      <c r="TM432" s="3"/>
      <c r="TN432" s="3"/>
      <c r="TO432" s="3"/>
      <c r="TP432" s="3"/>
      <c r="TQ432" s="3"/>
      <c r="TR432" s="3"/>
      <c r="TS432" s="3"/>
      <c r="TT432" s="3"/>
      <c r="TU432" s="3"/>
      <c r="TV432" s="3"/>
      <c r="TW432" s="3"/>
      <c r="TX432" s="3"/>
      <c r="TY432" s="3"/>
      <c r="TZ432" s="3"/>
      <c r="UA432" s="3"/>
      <c r="UB432" s="3"/>
      <c r="UC432" s="3"/>
      <c r="UD432" s="3"/>
      <c r="UE432" s="3"/>
      <c r="UF432" s="3"/>
      <c r="UG432" s="3"/>
      <c r="UH432" s="3"/>
      <c r="UI432" s="3"/>
      <c r="UJ432" s="3"/>
      <c r="UK432" s="3"/>
      <c r="UL432" s="3"/>
      <c r="UM432" s="3"/>
      <c r="UN432" s="3"/>
      <c r="UO432" s="3"/>
      <c r="UP432" s="3"/>
      <c r="UQ432" s="3"/>
      <c r="UR432" s="3"/>
      <c r="US432" s="3"/>
      <c r="UT432" s="3"/>
      <c r="UU432" s="3"/>
      <c r="UV432" s="3"/>
      <c r="UW432" s="3"/>
      <c r="UX432" s="3"/>
      <c r="UY432" s="3"/>
      <c r="UZ432" s="3"/>
      <c r="VA432" s="3"/>
      <c r="VB432" s="3"/>
      <c r="VC432" s="3"/>
      <c r="VD432" s="3"/>
      <c r="VE432" s="3"/>
      <c r="VF432" s="3"/>
      <c r="VG432" s="3"/>
      <c r="VH432" s="3"/>
      <c r="VI432" s="3"/>
      <c r="VJ432" s="3"/>
      <c r="VK432" s="3"/>
      <c r="VL432" s="3"/>
      <c r="VM432" s="3"/>
      <c r="VN432" s="3"/>
      <c r="VO432" s="3"/>
      <c r="VP432" s="3"/>
      <c r="VQ432" s="3"/>
      <c r="VR432" s="3"/>
      <c r="VS432" s="3"/>
      <c r="VT432" s="3"/>
      <c r="VU432" s="3"/>
      <c r="VV432" s="3"/>
      <c r="VW432" s="3"/>
      <c r="VX432" s="3"/>
      <c r="VY432" s="3"/>
      <c r="VZ432" s="3"/>
      <c r="WA432" s="3"/>
      <c r="WB432" s="3"/>
      <c r="WC432" s="3"/>
    </row>
    <row r="433" spans="1:601" ht="16" x14ac:dyDescent="0.45">
      <c r="A433" s="7"/>
      <c r="B433" s="7"/>
      <c r="C433" s="91"/>
      <c r="D433" s="25"/>
      <c r="E433" s="24"/>
      <c r="F433" s="7"/>
      <c r="G433" s="7"/>
      <c r="H433" s="63"/>
      <c r="I433" s="7"/>
      <c r="J433" s="7"/>
      <c r="K433" s="7"/>
      <c r="L433" s="7"/>
      <c r="M433" s="7"/>
      <c r="N433" s="36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  <c r="MM433" s="3"/>
      <c r="MN433" s="3"/>
      <c r="MO433" s="3"/>
      <c r="MP433" s="3"/>
      <c r="MQ433" s="3"/>
      <c r="MR433" s="3"/>
      <c r="MS433" s="3"/>
      <c r="MT433" s="3"/>
      <c r="MU433" s="3"/>
      <c r="MV433" s="3"/>
      <c r="MW433" s="3"/>
      <c r="MX433" s="3"/>
      <c r="MY433" s="3"/>
      <c r="MZ433" s="3"/>
      <c r="NA433" s="3"/>
      <c r="NB433" s="3"/>
      <c r="NC433" s="3"/>
      <c r="ND433" s="3"/>
      <c r="NE433" s="3"/>
      <c r="NF433" s="3"/>
      <c r="NG433" s="3"/>
      <c r="NH433" s="3"/>
      <c r="NI433" s="3"/>
      <c r="NJ433" s="3"/>
      <c r="NK433" s="3"/>
      <c r="NL433" s="3"/>
      <c r="NM433" s="3"/>
      <c r="NN433" s="3"/>
      <c r="NO433" s="3"/>
      <c r="NP433" s="3"/>
      <c r="NQ433" s="3"/>
      <c r="NR433" s="3"/>
      <c r="NS433" s="3"/>
      <c r="NT433" s="3"/>
      <c r="NU433" s="3"/>
      <c r="NV433" s="3"/>
      <c r="NW433" s="3"/>
      <c r="NX433" s="3"/>
      <c r="NY433" s="3"/>
      <c r="NZ433" s="3"/>
      <c r="OA433" s="3"/>
      <c r="OB433" s="3"/>
      <c r="OC433" s="3"/>
      <c r="OD433" s="3"/>
      <c r="OE433" s="3"/>
      <c r="OF433" s="3"/>
      <c r="OG433" s="3"/>
      <c r="OH433" s="3"/>
      <c r="OI433" s="3"/>
      <c r="OJ433" s="3"/>
      <c r="OK433" s="3"/>
      <c r="OL433" s="3"/>
      <c r="OM433" s="3"/>
      <c r="ON433" s="3"/>
      <c r="OO433" s="3"/>
      <c r="OP433" s="3"/>
      <c r="OQ433" s="3"/>
      <c r="OR433" s="3"/>
      <c r="OS433" s="3"/>
      <c r="OT433" s="3"/>
      <c r="OU433" s="3"/>
      <c r="OV433" s="3"/>
      <c r="OW433" s="3"/>
      <c r="OX433" s="3"/>
      <c r="OY433" s="3"/>
      <c r="OZ433" s="3"/>
      <c r="PA433" s="3"/>
      <c r="PB433" s="3"/>
      <c r="PC433" s="3"/>
      <c r="PD433" s="3"/>
      <c r="PE433" s="3"/>
      <c r="PF433" s="3"/>
      <c r="PG433" s="3"/>
      <c r="PH433" s="3"/>
      <c r="PI433" s="3"/>
      <c r="PJ433" s="3"/>
      <c r="PK433" s="3"/>
      <c r="PL433" s="3"/>
      <c r="PM433" s="3"/>
      <c r="PN433" s="3"/>
      <c r="PO433" s="3"/>
      <c r="PP433" s="3"/>
      <c r="PQ433" s="3"/>
      <c r="PR433" s="3"/>
      <c r="PS433" s="3"/>
      <c r="PT433" s="3"/>
      <c r="PU433" s="3"/>
      <c r="PV433" s="3"/>
      <c r="PW433" s="3"/>
      <c r="PX433" s="3"/>
      <c r="PY433" s="3"/>
      <c r="PZ433" s="3"/>
      <c r="QA433" s="3"/>
      <c r="QB433" s="3"/>
      <c r="QC433" s="3"/>
      <c r="QD433" s="3"/>
      <c r="QE433" s="3"/>
      <c r="QF433" s="3"/>
      <c r="QG433" s="3"/>
      <c r="QH433" s="3"/>
      <c r="QI433" s="3"/>
      <c r="QJ433" s="3"/>
      <c r="QK433" s="3"/>
      <c r="QL433" s="3"/>
      <c r="QM433" s="3"/>
      <c r="QN433" s="3"/>
      <c r="QO433" s="3"/>
      <c r="QP433" s="3"/>
      <c r="QQ433" s="3"/>
      <c r="QR433" s="3"/>
      <c r="QS433" s="3"/>
      <c r="QT433" s="3"/>
      <c r="QU433" s="3"/>
      <c r="QV433" s="3"/>
      <c r="QW433" s="3"/>
      <c r="QX433" s="3"/>
      <c r="QY433" s="3"/>
      <c r="QZ433" s="3"/>
      <c r="RA433" s="3"/>
      <c r="RB433" s="3"/>
      <c r="RC433" s="3"/>
      <c r="RD433" s="3"/>
      <c r="RE433" s="3"/>
      <c r="RF433" s="3"/>
      <c r="RG433" s="3"/>
      <c r="RH433" s="3"/>
      <c r="RI433" s="3"/>
      <c r="RJ433" s="3"/>
      <c r="RK433" s="3"/>
      <c r="RL433" s="3"/>
      <c r="RM433" s="3"/>
      <c r="RN433" s="3"/>
      <c r="RO433" s="3"/>
      <c r="RP433" s="3"/>
      <c r="RQ433" s="3"/>
      <c r="RR433" s="3"/>
      <c r="RS433" s="3"/>
      <c r="RT433" s="3"/>
      <c r="RU433" s="3"/>
      <c r="RV433" s="3"/>
      <c r="RW433" s="3"/>
      <c r="RX433" s="3"/>
      <c r="RY433" s="3"/>
      <c r="RZ433" s="3"/>
      <c r="SA433" s="3"/>
      <c r="SB433" s="3"/>
      <c r="SC433" s="3"/>
      <c r="SD433" s="3"/>
      <c r="SE433" s="3"/>
      <c r="SF433" s="3"/>
      <c r="SG433" s="3"/>
      <c r="SH433" s="3"/>
      <c r="SI433" s="3"/>
      <c r="SJ433" s="3"/>
      <c r="SK433" s="3"/>
      <c r="SL433" s="3"/>
      <c r="SM433" s="3"/>
      <c r="SN433" s="3"/>
      <c r="SO433" s="3"/>
      <c r="SP433" s="3"/>
      <c r="SQ433" s="3"/>
      <c r="SR433" s="3"/>
      <c r="SS433" s="3"/>
      <c r="ST433" s="3"/>
      <c r="SU433" s="3"/>
      <c r="SV433" s="3"/>
      <c r="SW433" s="3"/>
      <c r="SX433" s="3"/>
      <c r="SY433" s="3"/>
      <c r="SZ433" s="3"/>
      <c r="TA433" s="3"/>
      <c r="TB433" s="3"/>
      <c r="TC433" s="3"/>
      <c r="TD433" s="3"/>
      <c r="TE433" s="3"/>
      <c r="TF433" s="3"/>
      <c r="TG433" s="3"/>
      <c r="TH433" s="3"/>
      <c r="TI433" s="3"/>
      <c r="TJ433" s="3"/>
      <c r="TK433" s="3"/>
      <c r="TL433" s="3"/>
      <c r="TM433" s="3"/>
      <c r="TN433" s="3"/>
      <c r="TO433" s="3"/>
      <c r="TP433" s="3"/>
      <c r="TQ433" s="3"/>
      <c r="TR433" s="3"/>
      <c r="TS433" s="3"/>
      <c r="TT433" s="3"/>
      <c r="TU433" s="3"/>
      <c r="TV433" s="3"/>
      <c r="TW433" s="3"/>
      <c r="TX433" s="3"/>
      <c r="TY433" s="3"/>
      <c r="TZ433" s="3"/>
      <c r="UA433" s="3"/>
      <c r="UB433" s="3"/>
      <c r="UC433" s="3"/>
      <c r="UD433" s="3"/>
      <c r="UE433" s="3"/>
      <c r="UF433" s="3"/>
      <c r="UG433" s="3"/>
      <c r="UH433" s="3"/>
      <c r="UI433" s="3"/>
      <c r="UJ433" s="3"/>
      <c r="UK433" s="3"/>
      <c r="UL433" s="3"/>
      <c r="UM433" s="3"/>
      <c r="UN433" s="3"/>
      <c r="UO433" s="3"/>
      <c r="UP433" s="3"/>
      <c r="UQ433" s="3"/>
      <c r="UR433" s="3"/>
      <c r="US433" s="3"/>
      <c r="UT433" s="3"/>
      <c r="UU433" s="3"/>
      <c r="UV433" s="3"/>
      <c r="UW433" s="3"/>
      <c r="UX433" s="3"/>
      <c r="UY433" s="3"/>
      <c r="UZ433" s="3"/>
      <c r="VA433" s="3"/>
      <c r="VB433" s="3"/>
      <c r="VC433" s="3"/>
      <c r="VD433" s="3"/>
      <c r="VE433" s="3"/>
      <c r="VF433" s="3"/>
      <c r="VG433" s="3"/>
      <c r="VH433" s="3"/>
      <c r="VI433" s="3"/>
      <c r="VJ433" s="3"/>
      <c r="VK433" s="3"/>
      <c r="VL433" s="3"/>
      <c r="VM433" s="3"/>
      <c r="VN433" s="3"/>
      <c r="VO433" s="3"/>
      <c r="VP433" s="3"/>
      <c r="VQ433" s="3"/>
      <c r="VR433" s="3"/>
      <c r="VS433" s="3"/>
      <c r="VT433" s="3"/>
      <c r="VU433" s="3"/>
      <c r="VV433" s="3"/>
      <c r="VW433" s="3"/>
      <c r="VX433" s="3"/>
      <c r="VY433" s="3"/>
      <c r="VZ433" s="3"/>
      <c r="WA433" s="3"/>
      <c r="WB433" s="3"/>
      <c r="WC433" s="3"/>
    </row>
    <row r="434" spans="1:601" ht="16" x14ac:dyDescent="0.45">
      <c r="A434" s="7"/>
      <c r="B434" s="7"/>
      <c r="C434" s="91"/>
      <c r="D434" s="25"/>
      <c r="E434" s="24"/>
      <c r="F434" s="7"/>
      <c r="G434" s="7"/>
      <c r="H434" s="63"/>
      <c r="I434" s="7"/>
      <c r="J434" s="7"/>
      <c r="K434" s="7"/>
      <c r="L434" s="7"/>
      <c r="M434" s="7"/>
      <c r="N434" s="36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/>
      <c r="LP434" s="3"/>
      <c r="LQ434" s="3"/>
      <c r="LR434" s="3"/>
      <c r="LS434" s="3"/>
      <c r="LT434" s="3"/>
      <c r="LU434" s="3"/>
      <c r="LV434" s="3"/>
      <c r="LW434" s="3"/>
      <c r="LX434" s="3"/>
      <c r="LY434" s="3"/>
      <c r="LZ434" s="3"/>
      <c r="MA434" s="3"/>
      <c r="MB434" s="3"/>
      <c r="MC434" s="3"/>
      <c r="MD434" s="3"/>
      <c r="ME434" s="3"/>
      <c r="MF434" s="3"/>
      <c r="MG434" s="3"/>
      <c r="MH434" s="3"/>
      <c r="MI434" s="3"/>
      <c r="MJ434" s="3"/>
      <c r="MK434" s="3"/>
      <c r="ML434" s="3"/>
      <c r="MM434" s="3"/>
      <c r="MN434" s="3"/>
      <c r="MO434" s="3"/>
      <c r="MP434" s="3"/>
      <c r="MQ434" s="3"/>
      <c r="MR434" s="3"/>
      <c r="MS434" s="3"/>
      <c r="MT434" s="3"/>
      <c r="MU434" s="3"/>
      <c r="MV434" s="3"/>
      <c r="MW434" s="3"/>
      <c r="MX434" s="3"/>
      <c r="MY434" s="3"/>
      <c r="MZ434" s="3"/>
      <c r="NA434" s="3"/>
      <c r="NB434" s="3"/>
      <c r="NC434" s="3"/>
      <c r="ND434" s="3"/>
      <c r="NE434" s="3"/>
      <c r="NF434" s="3"/>
      <c r="NG434" s="3"/>
      <c r="NH434" s="3"/>
      <c r="NI434" s="3"/>
      <c r="NJ434" s="3"/>
      <c r="NK434" s="3"/>
      <c r="NL434" s="3"/>
      <c r="NM434" s="3"/>
      <c r="NN434" s="3"/>
      <c r="NO434" s="3"/>
      <c r="NP434" s="3"/>
      <c r="NQ434" s="3"/>
      <c r="NR434" s="3"/>
      <c r="NS434" s="3"/>
      <c r="NT434" s="3"/>
      <c r="NU434" s="3"/>
      <c r="NV434" s="3"/>
      <c r="NW434" s="3"/>
      <c r="NX434" s="3"/>
      <c r="NY434" s="3"/>
      <c r="NZ434" s="3"/>
      <c r="OA434" s="3"/>
      <c r="OB434" s="3"/>
      <c r="OC434" s="3"/>
      <c r="OD434" s="3"/>
      <c r="OE434" s="3"/>
      <c r="OF434" s="3"/>
      <c r="OG434" s="3"/>
      <c r="OH434" s="3"/>
      <c r="OI434" s="3"/>
      <c r="OJ434" s="3"/>
      <c r="OK434" s="3"/>
      <c r="OL434" s="3"/>
      <c r="OM434" s="3"/>
      <c r="ON434" s="3"/>
      <c r="OO434" s="3"/>
      <c r="OP434" s="3"/>
      <c r="OQ434" s="3"/>
      <c r="OR434" s="3"/>
      <c r="OS434" s="3"/>
      <c r="OT434" s="3"/>
      <c r="OU434" s="3"/>
      <c r="OV434" s="3"/>
      <c r="OW434" s="3"/>
      <c r="OX434" s="3"/>
      <c r="OY434" s="3"/>
      <c r="OZ434" s="3"/>
      <c r="PA434" s="3"/>
      <c r="PB434" s="3"/>
      <c r="PC434" s="3"/>
      <c r="PD434" s="3"/>
      <c r="PE434" s="3"/>
      <c r="PF434" s="3"/>
      <c r="PG434" s="3"/>
      <c r="PH434" s="3"/>
      <c r="PI434" s="3"/>
      <c r="PJ434" s="3"/>
      <c r="PK434" s="3"/>
      <c r="PL434" s="3"/>
      <c r="PM434" s="3"/>
      <c r="PN434" s="3"/>
      <c r="PO434" s="3"/>
      <c r="PP434" s="3"/>
      <c r="PQ434" s="3"/>
      <c r="PR434" s="3"/>
      <c r="PS434" s="3"/>
      <c r="PT434" s="3"/>
      <c r="PU434" s="3"/>
      <c r="PV434" s="3"/>
      <c r="PW434" s="3"/>
      <c r="PX434" s="3"/>
      <c r="PY434" s="3"/>
      <c r="PZ434" s="3"/>
      <c r="QA434" s="3"/>
      <c r="QB434" s="3"/>
      <c r="QC434" s="3"/>
      <c r="QD434" s="3"/>
      <c r="QE434" s="3"/>
      <c r="QF434" s="3"/>
      <c r="QG434" s="3"/>
      <c r="QH434" s="3"/>
      <c r="QI434" s="3"/>
      <c r="QJ434" s="3"/>
      <c r="QK434" s="3"/>
      <c r="QL434" s="3"/>
      <c r="QM434" s="3"/>
      <c r="QN434" s="3"/>
      <c r="QO434" s="3"/>
      <c r="QP434" s="3"/>
      <c r="QQ434" s="3"/>
      <c r="QR434" s="3"/>
      <c r="QS434" s="3"/>
      <c r="QT434" s="3"/>
      <c r="QU434" s="3"/>
      <c r="QV434" s="3"/>
      <c r="QW434" s="3"/>
      <c r="QX434" s="3"/>
      <c r="QY434" s="3"/>
      <c r="QZ434" s="3"/>
      <c r="RA434" s="3"/>
      <c r="RB434" s="3"/>
      <c r="RC434" s="3"/>
      <c r="RD434" s="3"/>
      <c r="RE434" s="3"/>
      <c r="RF434" s="3"/>
      <c r="RG434" s="3"/>
      <c r="RH434" s="3"/>
      <c r="RI434" s="3"/>
      <c r="RJ434" s="3"/>
      <c r="RK434" s="3"/>
      <c r="RL434" s="3"/>
      <c r="RM434" s="3"/>
      <c r="RN434" s="3"/>
      <c r="RO434" s="3"/>
      <c r="RP434" s="3"/>
      <c r="RQ434" s="3"/>
      <c r="RR434" s="3"/>
      <c r="RS434" s="3"/>
      <c r="RT434" s="3"/>
      <c r="RU434" s="3"/>
      <c r="RV434" s="3"/>
      <c r="RW434" s="3"/>
      <c r="RX434" s="3"/>
      <c r="RY434" s="3"/>
      <c r="RZ434" s="3"/>
      <c r="SA434" s="3"/>
      <c r="SB434" s="3"/>
      <c r="SC434" s="3"/>
      <c r="SD434" s="3"/>
      <c r="SE434" s="3"/>
      <c r="SF434" s="3"/>
      <c r="SG434" s="3"/>
      <c r="SH434" s="3"/>
      <c r="SI434" s="3"/>
      <c r="SJ434" s="3"/>
      <c r="SK434" s="3"/>
      <c r="SL434" s="3"/>
      <c r="SM434" s="3"/>
      <c r="SN434" s="3"/>
      <c r="SO434" s="3"/>
      <c r="SP434" s="3"/>
      <c r="SQ434" s="3"/>
      <c r="SR434" s="3"/>
      <c r="SS434" s="3"/>
      <c r="ST434" s="3"/>
      <c r="SU434" s="3"/>
      <c r="SV434" s="3"/>
      <c r="SW434" s="3"/>
      <c r="SX434" s="3"/>
      <c r="SY434" s="3"/>
      <c r="SZ434" s="3"/>
      <c r="TA434" s="3"/>
      <c r="TB434" s="3"/>
      <c r="TC434" s="3"/>
      <c r="TD434" s="3"/>
      <c r="TE434" s="3"/>
      <c r="TF434" s="3"/>
      <c r="TG434" s="3"/>
      <c r="TH434" s="3"/>
      <c r="TI434" s="3"/>
      <c r="TJ434" s="3"/>
      <c r="TK434" s="3"/>
      <c r="TL434" s="3"/>
      <c r="TM434" s="3"/>
      <c r="TN434" s="3"/>
      <c r="TO434" s="3"/>
      <c r="TP434" s="3"/>
      <c r="TQ434" s="3"/>
      <c r="TR434" s="3"/>
      <c r="TS434" s="3"/>
      <c r="TT434" s="3"/>
      <c r="TU434" s="3"/>
      <c r="TV434" s="3"/>
      <c r="TW434" s="3"/>
      <c r="TX434" s="3"/>
      <c r="TY434" s="3"/>
      <c r="TZ434" s="3"/>
      <c r="UA434" s="3"/>
      <c r="UB434" s="3"/>
      <c r="UC434" s="3"/>
      <c r="UD434" s="3"/>
      <c r="UE434" s="3"/>
      <c r="UF434" s="3"/>
      <c r="UG434" s="3"/>
      <c r="UH434" s="3"/>
      <c r="UI434" s="3"/>
      <c r="UJ434" s="3"/>
      <c r="UK434" s="3"/>
      <c r="UL434" s="3"/>
      <c r="UM434" s="3"/>
      <c r="UN434" s="3"/>
      <c r="UO434" s="3"/>
      <c r="UP434" s="3"/>
      <c r="UQ434" s="3"/>
      <c r="UR434" s="3"/>
      <c r="US434" s="3"/>
      <c r="UT434" s="3"/>
      <c r="UU434" s="3"/>
      <c r="UV434" s="3"/>
      <c r="UW434" s="3"/>
      <c r="UX434" s="3"/>
      <c r="UY434" s="3"/>
      <c r="UZ434" s="3"/>
      <c r="VA434" s="3"/>
      <c r="VB434" s="3"/>
      <c r="VC434" s="3"/>
      <c r="VD434" s="3"/>
      <c r="VE434" s="3"/>
      <c r="VF434" s="3"/>
      <c r="VG434" s="3"/>
      <c r="VH434" s="3"/>
      <c r="VI434" s="3"/>
      <c r="VJ434" s="3"/>
      <c r="VK434" s="3"/>
      <c r="VL434" s="3"/>
      <c r="VM434" s="3"/>
      <c r="VN434" s="3"/>
      <c r="VO434" s="3"/>
      <c r="VP434" s="3"/>
      <c r="VQ434" s="3"/>
      <c r="VR434" s="3"/>
      <c r="VS434" s="3"/>
      <c r="VT434" s="3"/>
      <c r="VU434" s="3"/>
      <c r="VV434" s="3"/>
      <c r="VW434" s="3"/>
      <c r="VX434" s="3"/>
      <c r="VY434" s="3"/>
      <c r="VZ434" s="3"/>
      <c r="WA434" s="3"/>
      <c r="WB434" s="3"/>
      <c r="WC434" s="3"/>
    </row>
    <row r="435" spans="1:601" ht="16" x14ac:dyDescent="0.45">
      <c r="A435" s="7"/>
      <c r="B435" s="7"/>
      <c r="C435" s="91"/>
      <c r="D435" s="25"/>
      <c r="E435" s="24"/>
      <c r="F435" s="7"/>
      <c r="G435" s="7"/>
      <c r="H435" s="63"/>
      <c r="I435" s="7"/>
      <c r="J435" s="7"/>
      <c r="K435" s="7"/>
      <c r="L435" s="7"/>
      <c r="M435" s="7"/>
      <c r="N435" s="36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F435" s="3"/>
      <c r="NG435" s="3"/>
      <c r="NH435" s="3"/>
      <c r="NI435" s="3"/>
      <c r="NJ435" s="3"/>
      <c r="NK435" s="3"/>
      <c r="NL435" s="3"/>
      <c r="NM435" s="3"/>
      <c r="NN435" s="3"/>
      <c r="NO435" s="3"/>
      <c r="NP435" s="3"/>
      <c r="NQ435" s="3"/>
      <c r="NR435" s="3"/>
      <c r="NS435" s="3"/>
      <c r="NT435" s="3"/>
      <c r="NU435" s="3"/>
      <c r="NV435" s="3"/>
      <c r="NW435" s="3"/>
      <c r="NX435" s="3"/>
      <c r="NY435" s="3"/>
      <c r="NZ435" s="3"/>
      <c r="OA435" s="3"/>
      <c r="OB435" s="3"/>
      <c r="OC435" s="3"/>
      <c r="OD435" s="3"/>
      <c r="OE435" s="3"/>
      <c r="OF435" s="3"/>
      <c r="OG435" s="3"/>
      <c r="OH435" s="3"/>
      <c r="OI435" s="3"/>
      <c r="OJ435" s="3"/>
      <c r="OK435" s="3"/>
      <c r="OL435" s="3"/>
      <c r="OM435" s="3"/>
      <c r="ON435" s="3"/>
      <c r="OO435" s="3"/>
      <c r="OP435" s="3"/>
      <c r="OQ435" s="3"/>
      <c r="OR435" s="3"/>
      <c r="OS435" s="3"/>
      <c r="OT435" s="3"/>
      <c r="OU435" s="3"/>
      <c r="OV435" s="3"/>
      <c r="OW435" s="3"/>
      <c r="OX435" s="3"/>
      <c r="OY435" s="3"/>
      <c r="OZ435" s="3"/>
      <c r="PA435" s="3"/>
      <c r="PB435" s="3"/>
      <c r="PC435" s="3"/>
      <c r="PD435" s="3"/>
      <c r="PE435" s="3"/>
      <c r="PF435" s="3"/>
      <c r="PG435" s="3"/>
      <c r="PH435" s="3"/>
      <c r="PI435" s="3"/>
      <c r="PJ435" s="3"/>
      <c r="PK435" s="3"/>
      <c r="PL435" s="3"/>
      <c r="PM435" s="3"/>
      <c r="PN435" s="3"/>
      <c r="PO435" s="3"/>
      <c r="PP435" s="3"/>
      <c r="PQ435" s="3"/>
      <c r="PR435" s="3"/>
      <c r="PS435" s="3"/>
      <c r="PT435" s="3"/>
      <c r="PU435" s="3"/>
      <c r="PV435" s="3"/>
      <c r="PW435" s="3"/>
      <c r="PX435" s="3"/>
      <c r="PY435" s="3"/>
      <c r="PZ435" s="3"/>
      <c r="QA435" s="3"/>
      <c r="QB435" s="3"/>
      <c r="QC435" s="3"/>
      <c r="QD435" s="3"/>
      <c r="QE435" s="3"/>
      <c r="QF435" s="3"/>
      <c r="QG435" s="3"/>
      <c r="QH435" s="3"/>
      <c r="QI435" s="3"/>
      <c r="QJ435" s="3"/>
      <c r="QK435" s="3"/>
      <c r="QL435" s="3"/>
      <c r="QM435" s="3"/>
      <c r="QN435" s="3"/>
      <c r="QO435" s="3"/>
      <c r="QP435" s="3"/>
      <c r="QQ435" s="3"/>
      <c r="QR435" s="3"/>
      <c r="QS435" s="3"/>
      <c r="QT435" s="3"/>
      <c r="QU435" s="3"/>
      <c r="QV435" s="3"/>
      <c r="QW435" s="3"/>
      <c r="QX435" s="3"/>
      <c r="QY435" s="3"/>
      <c r="QZ435" s="3"/>
      <c r="RA435" s="3"/>
      <c r="RB435" s="3"/>
      <c r="RC435" s="3"/>
      <c r="RD435" s="3"/>
      <c r="RE435" s="3"/>
      <c r="RF435" s="3"/>
      <c r="RG435" s="3"/>
      <c r="RH435" s="3"/>
      <c r="RI435" s="3"/>
      <c r="RJ435" s="3"/>
      <c r="RK435" s="3"/>
      <c r="RL435" s="3"/>
      <c r="RM435" s="3"/>
      <c r="RN435" s="3"/>
      <c r="RO435" s="3"/>
      <c r="RP435" s="3"/>
      <c r="RQ435" s="3"/>
      <c r="RR435" s="3"/>
      <c r="RS435" s="3"/>
      <c r="RT435" s="3"/>
      <c r="RU435" s="3"/>
      <c r="RV435" s="3"/>
      <c r="RW435" s="3"/>
      <c r="RX435" s="3"/>
      <c r="RY435" s="3"/>
      <c r="RZ435" s="3"/>
      <c r="SA435" s="3"/>
      <c r="SB435" s="3"/>
      <c r="SC435" s="3"/>
      <c r="SD435" s="3"/>
      <c r="SE435" s="3"/>
      <c r="SF435" s="3"/>
      <c r="SG435" s="3"/>
      <c r="SH435" s="3"/>
      <c r="SI435" s="3"/>
      <c r="SJ435" s="3"/>
      <c r="SK435" s="3"/>
      <c r="SL435" s="3"/>
      <c r="SM435" s="3"/>
      <c r="SN435" s="3"/>
      <c r="SO435" s="3"/>
      <c r="SP435" s="3"/>
      <c r="SQ435" s="3"/>
      <c r="SR435" s="3"/>
      <c r="SS435" s="3"/>
      <c r="ST435" s="3"/>
      <c r="SU435" s="3"/>
      <c r="SV435" s="3"/>
      <c r="SW435" s="3"/>
      <c r="SX435" s="3"/>
      <c r="SY435" s="3"/>
      <c r="SZ435" s="3"/>
      <c r="TA435" s="3"/>
      <c r="TB435" s="3"/>
      <c r="TC435" s="3"/>
      <c r="TD435" s="3"/>
      <c r="TE435" s="3"/>
      <c r="TF435" s="3"/>
      <c r="TG435" s="3"/>
      <c r="TH435" s="3"/>
      <c r="TI435" s="3"/>
      <c r="TJ435" s="3"/>
      <c r="TK435" s="3"/>
      <c r="TL435" s="3"/>
      <c r="TM435" s="3"/>
      <c r="TN435" s="3"/>
      <c r="TO435" s="3"/>
      <c r="TP435" s="3"/>
      <c r="TQ435" s="3"/>
      <c r="TR435" s="3"/>
      <c r="TS435" s="3"/>
      <c r="TT435" s="3"/>
      <c r="TU435" s="3"/>
      <c r="TV435" s="3"/>
      <c r="TW435" s="3"/>
      <c r="TX435" s="3"/>
      <c r="TY435" s="3"/>
      <c r="TZ435" s="3"/>
      <c r="UA435" s="3"/>
      <c r="UB435" s="3"/>
      <c r="UC435" s="3"/>
      <c r="UD435" s="3"/>
      <c r="UE435" s="3"/>
      <c r="UF435" s="3"/>
      <c r="UG435" s="3"/>
      <c r="UH435" s="3"/>
      <c r="UI435" s="3"/>
      <c r="UJ435" s="3"/>
      <c r="UK435" s="3"/>
      <c r="UL435" s="3"/>
      <c r="UM435" s="3"/>
      <c r="UN435" s="3"/>
      <c r="UO435" s="3"/>
      <c r="UP435" s="3"/>
      <c r="UQ435" s="3"/>
      <c r="UR435" s="3"/>
      <c r="US435" s="3"/>
      <c r="UT435" s="3"/>
      <c r="UU435" s="3"/>
      <c r="UV435" s="3"/>
      <c r="UW435" s="3"/>
      <c r="UX435" s="3"/>
      <c r="UY435" s="3"/>
      <c r="UZ435" s="3"/>
      <c r="VA435" s="3"/>
      <c r="VB435" s="3"/>
      <c r="VC435" s="3"/>
      <c r="VD435" s="3"/>
      <c r="VE435" s="3"/>
      <c r="VF435" s="3"/>
      <c r="VG435" s="3"/>
      <c r="VH435" s="3"/>
      <c r="VI435" s="3"/>
      <c r="VJ435" s="3"/>
      <c r="VK435" s="3"/>
      <c r="VL435" s="3"/>
      <c r="VM435" s="3"/>
      <c r="VN435" s="3"/>
      <c r="VO435" s="3"/>
      <c r="VP435" s="3"/>
      <c r="VQ435" s="3"/>
      <c r="VR435" s="3"/>
      <c r="VS435" s="3"/>
      <c r="VT435" s="3"/>
      <c r="VU435" s="3"/>
      <c r="VV435" s="3"/>
      <c r="VW435" s="3"/>
      <c r="VX435" s="3"/>
      <c r="VY435" s="3"/>
      <c r="VZ435" s="3"/>
      <c r="WA435" s="3"/>
      <c r="WB435" s="3"/>
      <c r="WC435" s="3"/>
    </row>
    <row r="436" spans="1:601" ht="16" x14ac:dyDescent="0.45">
      <c r="A436" s="7"/>
      <c r="B436" s="7"/>
      <c r="C436" s="91"/>
      <c r="D436" s="25"/>
      <c r="E436" s="24"/>
      <c r="F436" s="7"/>
      <c r="G436" s="7"/>
      <c r="H436" s="63"/>
      <c r="I436" s="7"/>
      <c r="J436" s="7"/>
      <c r="K436" s="7"/>
      <c r="L436" s="7"/>
      <c r="M436" s="7"/>
      <c r="N436" s="36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  <c r="MO436" s="3"/>
      <c r="MP436" s="3"/>
      <c r="MQ436" s="3"/>
      <c r="MR436" s="3"/>
      <c r="MS436" s="3"/>
      <c r="MT436" s="3"/>
      <c r="MU436" s="3"/>
      <c r="MV436" s="3"/>
      <c r="MW436" s="3"/>
      <c r="MX436" s="3"/>
      <c r="MY436" s="3"/>
      <c r="MZ436" s="3"/>
      <c r="NA436" s="3"/>
      <c r="NB436" s="3"/>
      <c r="NC436" s="3"/>
      <c r="ND436" s="3"/>
      <c r="NE436" s="3"/>
      <c r="NF436" s="3"/>
      <c r="NG436" s="3"/>
      <c r="NH436" s="3"/>
      <c r="NI436" s="3"/>
      <c r="NJ436" s="3"/>
      <c r="NK436" s="3"/>
      <c r="NL436" s="3"/>
      <c r="NM436" s="3"/>
      <c r="NN436" s="3"/>
      <c r="NO436" s="3"/>
      <c r="NP436" s="3"/>
      <c r="NQ436" s="3"/>
      <c r="NR436" s="3"/>
      <c r="NS436" s="3"/>
      <c r="NT436" s="3"/>
      <c r="NU436" s="3"/>
      <c r="NV436" s="3"/>
      <c r="NW436" s="3"/>
      <c r="NX436" s="3"/>
      <c r="NY436" s="3"/>
      <c r="NZ436" s="3"/>
      <c r="OA436" s="3"/>
      <c r="OB436" s="3"/>
      <c r="OC436" s="3"/>
      <c r="OD436" s="3"/>
      <c r="OE436" s="3"/>
      <c r="OF436" s="3"/>
      <c r="OG436" s="3"/>
      <c r="OH436" s="3"/>
      <c r="OI436" s="3"/>
      <c r="OJ436" s="3"/>
      <c r="OK436" s="3"/>
      <c r="OL436" s="3"/>
      <c r="OM436" s="3"/>
      <c r="ON436" s="3"/>
      <c r="OO436" s="3"/>
      <c r="OP436" s="3"/>
      <c r="OQ436" s="3"/>
      <c r="OR436" s="3"/>
      <c r="OS436" s="3"/>
      <c r="OT436" s="3"/>
      <c r="OU436" s="3"/>
      <c r="OV436" s="3"/>
      <c r="OW436" s="3"/>
      <c r="OX436" s="3"/>
      <c r="OY436" s="3"/>
      <c r="OZ436" s="3"/>
      <c r="PA436" s="3"/>
      <c r="PB436" s="3"/>
      <c r="PC436" s="3"/>
      <c r="PD436" s="3"/>
      <c r="PE436" s="3"/>
      <c r="PF436" s="3"/>
      <c r="PG436" s="3"/>
      <c r="PH436" s="3"/>
      <c r="PI436" s="3"/>
      <c r="PJ436" s="3"/>
      <c r="PK436" s="3"/>
      <c r="PL436" s="3"/>
      <c r="PM436" s="3"/>
      <c r="PN436" s="3"/>
      <c r="PO436" s="3"/>
      <c r="PP436" s="3"/>
      <c r="PQ436" s="3"/>
      <c r="PR436" s="3"/>
      <c r="PS436" s="3"/>
      <c r="PT436" s="3"/>
      <c r="PU436" s="3"/>
      <c r="PV436" s="3"/>
      <c r="PW436" s="3"/>
      <c r="PX436" s="3"/>
      <c r="PY436" s="3"/>
      <c r="PZ436" s="3"/>
      <c r="QA436" s="3"/>
      <c r="QB436" s="3"/>
      <c r="QC436" s="3"/>
      <c r="QD436" s="3"/>
      <c r="QE436" s="3"/>
      <c r="QF436" s="3"/>
      <c r="QG436" s="3"/>
      <c r="QH436" s="3"/>
      <c r="QI436" s="3"/>
      <c r="QJ436" s="3"/>
      <c r="QK436" s="3"/>
      <c r="QL436" s="3"/>
      <c r="QM436" s="3"/>
      <c r="QN436" s="3"/>
      <c r="QO436" s="3"/>
      <c r="QP436" s="3"/>
      <c r="QQ436" s="3"/>
      <c r="QR436" s="3"/>
      <c r="QS436" s="3"/>
      <c r="QT436" s="3"/>
      <c r="QU436" s="3"/>
      <c r="QV436" s="3"/>
      <c r="QW436" s="3"/>
      <c r="QX436" s="3"/>
      <c r="QY436" s="3"/>
      <c r="QZ436" s="3"/>
      <c r="RA436" s="3"/>
      <c r="RB436" s="3"/>
      <c r="RC436" s="3"/>
      <c r="RD436" s="3"/>
      <c r="RE436" s="3"/>
      <c r="RF436" s="3"/>
      <c r="RG436" s="3"/>
      <c r="RH436" s="3"/>
      <c r="RI436" s="3"/>
      <c r="RJ436" s="3"/>
      <c r="RK436" s="3"/>
      <c r="RL436" s="3"/>
      <c r="RM436" s="3"/>
      <c r="RN436" s="3"/>
      <c r="RO436" s="3"/>
      <c r="RP436" s="3"/>
      <c r="RQ436" s="3"/>
      <c r="RR436" s="3"/>
      <c r="RS436" s="3"/>
      <c r="RT436" s="3"/>
      <c r="RU436" s="3"/>
      <c r="RV436" s="3"/>
      <c r="RW436" s="3"/>
      <c r="RX436" s="3"/>
      <c r="RY436" s="3"/>
      <c r="RZ436" s="3"/>
      <c r="SA436" s="3"/>
      <c r="SB436" s="3"/>
      <c r="SC436" s="3"/>
      <c r="SD436" s="3"/>
      <c r="SE436" s="3"/>
      <c r="SF436" s="3"/>
      <c r="SG436" s="3"/>
      <c r="SH436" s="3"/>
      <c r="SI436" s="3"/>
      <c r="SJ436" s="3"/>
      <c r="SK436" s="3"/>
      <c r="SL436" s="3"/>
      <c r="SM436" s="3"/>
      <c r="SN436" s="3"/>
      <c r="SO436" s="3"/>
      <c r="SP436" s="3"/>
      <c r="SQ436" s="3"/>
      <c r="SR436" s="3"/>
      <c r="SS436" s="3"/>
      <c r="ST436" s="3"/>
      <c r="SU436" s="3"/>
      <c r="SV436" s="3"/>
      <c r="SW436" s="3"/>
      <c r="SX436" s="3"/>
      <c r="SY436" s="3"/>
      <c r="SZ436" s="3"/>
      <c r="TA436" s="3"/>
      <c r="TB436" s="3"/>
      <c r="TC436" s="3"/>
      <c r="TD436" s="3"/>
      <c r="TE436" s="3"/>
      <c r="TF436" s="3"/>
      <c r="TG436" s="3"/>
      <c r="TH436" s="3"/>
      <c r="TI436" s="3"/>
      <c r="TJ436" s="3"/>
      <c r="TK436" s="3"/>
      <c r="TL436" s="3"/>
      <c r="TM436" s="3"/>
      <c r="TN436" s="3"/>
      <c r="TO436" s="3"/>
      <c r="TP436" s="3"/>
      <c r="TQ436" s="3"/>
      <c r="TR436" s="3"/>
      <c r="TS436" s="3"/>
      <c r="TT436" s="3"/>
      <c r="TU436" s="3"/>
      <c r="TV436" s="3"/>
      <c r="TW436" s="3"/>
      <c r="TX436" s="3"/>
      <c r="TY436" s="3"/>
      <c r="TZ436" s="3"/>
      <c r="UA436" s="3"/>
      <c r="UB436" s="3"/>
      <c r="UC436" s="3"/>
      <c r="UD436" s="3"/>
      <c r="UE436" s="3"/>
      <c r="UF436" s="3"/>
      <c r="UG436" s="3"/>
      <c r="UH436" s="3"/>
      <c r="UI436" s="3"/>
      <c r="UJ436" s="3"/>
      <c r="UK436" s="3"/>
      <c r="UL436" s="3"/>
      <c r="UM436" s="3"/>
      <c r="UN436" s="3"/>
      <c r="UO436" s="3"/>
      <c r="UP436" s="3"/>
      <c r="UQ436" s="3"/>
      <c r="UR436" s="3"/>
      <c r="US436" s="3"/>
      <c r="UT436" s="3"/>
      <c r="UU436" s="3"/>
      <c r="UV436" s="3"/>
      <c r="UW436" s="3"/>
      <c r="UX436" s="3"/>
      <c r="UY436" s="3"/>
      <c r="UZ436" s="3"/>
      <c r="VA436" s="3"/>
      <c r="VB436" s="3"/>
      <c r="VC436" s="3"/>
      <c r="VD436" s="3"/>
      <c r="VE436" s="3"/>
      <c r="VF436" s="3"/>
      <c r="VG436" s="3"/>
      <c r="VH436" s="3"/>
      <c r="VI436" s="3"/>
      <c r="VJ436" s="3"/>
      <c r="VK436" s="3"/>
      <c r="VL436" s="3"/>
      <c r="VM436" s="3"/>
      <c r="VN436" s="3"/>
      <c r="VO436" s="3"/>
      <c r="VP436" s="3"/>
      <c r="VQ436" s="3"/>
      <c r="VR436" s="3"/>
      <c r="VS436" s="3"/>
      <c r="VT436" s="3"/>
      <c r="VU436" s="3"/>
      <c r="VV436" s="3"/>
      <c r="VW436" s="3"/>
      <c r="VX436" s="3"/>
      <c r="VY436" s="3"/>
      <c r="VZ436" s="3"/>
      <c r="WA436" s="3"/>
      <c r="WB436" s="3"/>
      <c r="WC436" s="3"/>
    </row>
    <row r="437" spans="1:601" ht="16" x14ac:dyDescent="0.45">
      <c r="A437" s="7"/>
      <c r="B437" s="7"/>
      <c r="C437" s="91"/>
      <c r="D437" s="25"/>
      <c r="E437" s="24"/>
      <c r="F437" s="7"/>
      <c r="G437" s="7"/>
      <c r="H437" s="63"/>
      <c r="I437" s="7"/>
      <c r="J437" s="7"/>
      <c r="K437" s="7"/>
      <c r="L437" s="7"/>
      <c r="M437" s="7"/>
      <c r="N437" s="36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  <c r="MO437" s="3"/>
      <c r="MP437" s="3"/>
      <c r="MQ437" s="3"/>
      <c r="MR437" s="3"/>
      <c r="MS437" s="3"/>
      <c r="MT437" s="3"/>
      <c r="MU437" s="3"/>
      <c r="MV437" s="3"/>
      <c r="MW437" s="3"/>
      <c r="MX437" s="3"/>
      <c r="MY437" s="3"/>
      <c r="MZ437" s="3"/>
      <c r="NA437" s="3"/>
      <c r="NB437" s="3"/>
      <c r="NC437" s="3"/>
      <c r="ND437" s="3"/>
      <c r="NE437" s="3"/>
      <c r="NF437" s="3"/>
      <c r="NG437" s="3"/>
      <c r="NH437" s="3"/>
      <c r="NI437" s="3"/>
      <c r="NJ437" s="3"/>
      <c r="NK437" s="3"/>
      <c r="NL437" s="3"/>
      <c r="NM437" s="3"/>
      <c r="NN437" s="3"/>
      <c r="NO437" s="3"/>
      <c r="NP437" s="3"/>
      <c r="NQ437" s="3"/>
      <c r="NR437" s="3"/>
      <c r="NS437" s="3"/>
      <c r="NT437" s="3"/>
      <c r="NU437" s="3"/>
      <c r="NV437" s="3"/>
      <c r="NW437" s="3"/>
      <c r="NX437" s="3"/>
      <c r="NY437" s="3"/>
      <c r="NZ437" s="3"/>
      <c r="OA437" s="3"/>
      <c r="OB437" s="3"/>
      <c r="OC437" s="3"/>
      <c r="OD437" s="3"/>
      <c r="OE437" s="3"/>
      <c r="OF437" s="3"/>
      <c r="OG437" s="3"/>
      <c r="OH437" s="3"/>
      <c r="OI437" s="3"/>
      <c r="OJ437" s="3"/>
      <c r="OK437" s="3"/>
      <c r="OL437" s="3"/>
      <c r="OM437" s="3"/>
      <c r="ON437" s="3"/>
      <c r="OO437" s="3"/>
      <c r="OP437" s="3"/>
      <c r="OQ437" s="3"/>
      <c r="OR437" s="3"/>
      <c r="OS437" s="3"/>
      <c r="OT437" s="3"/>
      <c r="OU437" s="3"/>
      <c r="OV437" s="3"/>
      <c r="OW437" s="3"/>
      <c r="OX437" s="3"/>
      <c r="OY437" s="3"/>
      <c r="OZ437" s="3"/>
      <c r="PA437" s="3"/>
      <c r="PB437" s="3"/>
      <c r="PC437" s="3"/>
      <c r="PD437" s="3"/>
      <c r="PE437" s="3"/>
      <c r="PF437" s="3"/>
      <c r="PG437" s="3"/>
      <c r="PH437" s="3"/>
      <c r="PI437" s="3"/>
      <c r="PJ437" s="3"/>
      <c r="PK437" s="3"/>
      <c r="PL437" s="3"/>
      <c r="PM437" s="3"/>
      <c r="PN437" s="3"/>
      <c r="PO437" s="3"/>
      <c r="PP437" s="3"/>
      <c r="PQ437" s="3"/>
      <c r="PR437" s="3"/>
      <c r="PS437" s="3"/>
      <c r="PT437" s="3"/>
      <c r="PU437" s="3"/>
      <c r="PV437" s="3"/>
      <c r="PW437" s="3"/>
      <c r="PX437" s="3"/>
      <c r="PY437" s="3"/>
      <c r="PZ437" s="3"/>
      <c r="QA437" s="3"/>
      <c r="QB437" s="3"/>
      <c r="QC437" s="3"/>
      <c r="QD437" s="3"/>
      <c r="QE437" s="3"/>
      <c r="QF437" s="3"/>
      <c r="QG437" s="3"/>
      <c r="QH437" s="3"/>
      <c r="QI437" s="3"/>
      <c r="QJ437" s="3"/>
      <c r="QK437" s="3"/>
      <c r="QL437" s="3"/>
      <c r="QM437" s="3"/>
      <c r="QN437" s="3"/>
      <c r="QO437" s="3"/>
      <c r="QP437" s="3"/>
      <c r="QQ437" s="3"/>
      <c r="QR437" s="3"/>
      <c r="QS437" s="3"/>
      <c r="QT437" s="3"/>
      <c r="QU437" s="3"/>
      <c r="QV437" s="3"/>
      <c r="QW437" s="3"/>
      <c r="QX437" s="3"/>
      <c r="QY437" s="3"/>
      <c r="QZ437" s="3"/>
      <c r="RA437" s="3"/>
      <c r="RB437" s="3"/>
      <c r="RC437" s="3"/>
      <c r="RD437" s="3"/>
      <c r="RE437" s="3"/>
      <c r="RF437" s="3"/>
      <c r="RG437" s="3"/>
      <c r="RH437" s="3"/>
      <c r="RI437" s="3"/>
      <c r="RJ437" s="3"/>
      <c r="RK437" s="3"/>
      <c r="RL437" s="3"/>
      <c r="RM437" s="3"/>
      <c r="RN437" s="3"/>
      <c r="RO437" s="3"/>
      <c r="RP437" s="3"/>
      <c r="RQ437" s="3"/>
      <c r="RR437" s="3"/>
      <c r="RS437" s="3"/>
      <c r="RT437" s="3"/>
      <c r="RU437" s="3"/>
      <c r="RV437" s="3"/>
      <c r="RW437" s="3"/>
      <c r="RX437" s="3"/>
      <c r="RY437" s="3"/>
      <c r="RZ437" s="3"/>
      <c r="SA437" s="3"/>
      <c r="SB437" s="3"/>
      <c r="SC437" s="3"/>
      <c r="SD437" s="3"/>
      <c r="SE437" s="3"/>
      <c r="SF437" s="3"/>
      <c r="SG437" s="3"/>
      <c r="SH437" s="3"/>
      <c r="SI437" s="3"/>
      <c r="SJ437" s="3"/>
      <c r="SK437" s="3"/>
      <c r="SL437" s="3"/>
      <c r="SM437" s="3"/>
      <c r="SN437" s="3"/>
      <c r="SO437" s="3"/>
      <c r="SP437" s="3"/>
      <c r="SQ437" s="3"/>
      <c r="SR437" s="3"/>
      <c r="SS437" s="3"/>
      <c r="ST437" s="3"/>
      <c r="SU437" s="3"/>
      <c r="SV437" s="3"/>
      <c r="SW437" s="3"/>
      <c r="SX437" s="3"/>
      <c r="SY437" s="3"/>
      <c r="SZ437" s="3"/>
      <c r="TA437" s="3"/>
      <c r="TB437" s="3"/>
      <c r="TC437" s="3"/>
      <c r="TD437" s="3"/>
      <c r="TE437" s="3"/>
      <c r="TF437" s="3"/>
      <c r="TG437" s="3"/>
      <c r="TH437" s="3"/>
      <c r="TI437" s="3"/>
      <c r="TJ437" s="3"/>
      <c r="TK437" s="3"/>
      <c r="TL437" s="3"/>
      <c r="TM437" s="3"/>
      <c r="TN437" s="3"/>
      <c r="TO437" s="3"/>
      <c r="TP437" s="3"/>
      <c r="TQ437" s="3"/>
      <c r="TR437" s="3"/>
      <c r="TS437" s="3"/>
      <c r="TT437" s="3"/>
      <c r="TU437" s="3"/>
      <c r="TV437" s="3"/>
      <c r="TW437" s="3"/>
      <c r="TX437" s="3"/>
      <c r="TY437" s="3"/>
      <c r="TZ437" s="3"/>
      <c r="UA437" s="3"/>
      <c r="UB437" s="3"/>
      <c r="UC437" s="3"/>
      <c r="UD437" s="3"/>
      <c r="UE437" s="3"/>
      <c r="UF437" s="3"/>
      <c r="UG437" s="3"/>
      <c r="UH437" s="3"/>
      <c r="UI437" s="3"/>
      <c r="UJ437" s="3"/>
      <c r="UK437" s="3"/>
      <c r="UL437" s="3"/>
      <c r="UM437" s="3"/>
      <c r="UN437" s="3"/>
      <c r="UO437" s="3"/>
      <c r="UP437" s="3"/>
      <c r="UQ437" s="3"/>
      <c r="UR437" s="3"/>
      <c r="US437" s="3"/>
      <c r="UT437" s="3"/>
      <c r="UU437" s="3"/>
      <c r="UV437" s="3"/>
      <c r="UW437" s="3"/>
      <c r="UX437" s="3"/>
      <c r="UY437" s="3"/>
      <c r="UZ437" s="3"/>
      <c r="VA437" s="3"/>
      <c r="VB437" s="3"/>
      <c r="VC437" s="3"/>
      <c r="VD437" s="3"/>
      <c r="VE437" s="3"/>
      <c r="VF437" s="3"/>
      <c r="VG437" s="3"/>
      <c r="VH437" s="3"/>
      <c r="VI437" s="3"/>
      <c r="VJ437" s="3"/>
      <c r="VK437" s="3"/>
      <c r="VL437" s="3"/>
      <c r="VM437" s="3"/>
      <c r="VN437" s="3"/>
      <c r="VO437" s="3"/>
      <c r="VP437" s="3"/>
      <c r="VQ437" s="3"/>
      <c r="VR437" s="3"/>
      <c r="VS437" s="3"/>
      <c r="VT437" s="3"/>
      <c r="VU437" s="3"/>
      <c r="VV437" s="3"/>
      <c r="VW437" s="3"/>
      <c r="VX437" s="3"/>
      <c r="VY437" s="3"/>
      <c r="VZ437" s="3"/>
      <c r="WA437" s="3"/>
      <c r="WB437" s="3"/>
      <c r="WC437" s="3"/>
    </row>
    <row r="438" spans="1:601" ht="16" x14ac:dyDescent="0.45">
      <c r="A438" s="6"/>
      <c r="B438" s="6"/>
      <c r="C438" s="34"/>
      <c r="D438" s="25"/>
      <c r="E438" s="24"/>
      <c r="F438" s="7"/>
      <c r="G438" s="7"/>
      <c r="H438" s="63"/>
      <c r="I438" s="7"/>
      <c r="J438" s="7"/>
      <c r="K438" s="7"/>
      <c r="L438" s="7"/>
      <c r="M438" s="7"/>
      <c r="N438" s="36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  <c r="MM438" s="3"/>
      <c r="MN438" s="3"/>
      <c r="MO438" s="3"/>
      <c r="MP438" s="3"/>
      <c r="MQ438" s="3"/>
      <c r="MR438" s="3"/>
      <c r="MS438" s="3"/>
      <c r="MT438" s="3"/>
      <c r="MU438" s="3"/>
      <c r="MV438" s="3"/>
      <c r="MW438" s="3"/>
      <c r="MX438" s="3"/>
      <c r="MY438" s="3"/>
      <c r="MZ438" s="3"/>
      <c r="NA438" s="3"/>
      <c r="NB438" s="3"/>
      <c r="NC438" s="3"/>
      <c r="ND438" s="3"/>
      <c r="NE438" s="3"/>
      <c r="NF438" s="3"/>
      <c r="NG438" s="3"/>
      <c r="NH438" s="3"/>
      <c r="NI438" s="3"/>
      <c r="NJ438" s="3"/>
      <c r="NK438" s="3"/>
      <c r="NL438" s="3"/>
      <c r="NM438" s="3"/>
      <c r="NN438" s="3"/>
      <c r="NO438" s="3"/>
      <c r="NP438" s="3"/>
      <c r="NQ438" s="3"/>
      <c r="NR438" s="3"/>
      <c r="NS438" s="3"/>
      <c r="NT438" s="3"/>
      <c r="NU438" s="3"/>
      <c r="NV438" s="3"/>
      <c r="NW438" s="3"/>
      <c r="NX438" s="3"/>
      <c r="NY438" s="3"/>
      <c r="NZ438" s="3"/>
      <c r="OA438" s="3"/>
      <c r="OB438" s="3"/>
      <c r="OC438" s="3"/>
      <c r="OD438" s="3"/>
      <c r="OE438" s="3"/>
      <c r="OF438" s="3"/>
      <c r="OG438" s="3"/>
      <c r="OH438" s="3"/>
      <c r="OI438" s="3"/>
      <c r="OJ438" s="3"/>
      <c r="OK438" s="3"/>
      <c r="OL438" s="3"/>
      <c r="OM438" s="3"/>
      <c r="ON438" s="3"/>
      <c r="OO438" s="3"/>
      <c r="OP438" s="3"/>
      <c r="OQ438" s="3"/>
      <c r="OR438" s="3"/>
      <c r="OS438" s="3"/>
      <c r="OT438" s="3"/>
      <c r="OU438" s="3"/>
      <c r="OV438" s="3"/>
      <c r="OW438" s="3"/>
      <c r="OX438" s="3"/>
      <c r="OY438" s="3"/>
      <c r="OZ438" s="3"/>
      <c r="PA438" s="3"/>
      <c r="PB438" s="3"/>
      <c r="PC438" s="3"/>
      <c r="PD438" s="3"/>
      <c r="PE438" s="3"/>
      <c r="PF438" s="3"/>
      <c r="PG438" s="3"/>
      <c r="PH438" s="3"/>
      <c r="PI438" s="3"/>
      <c r="PJ438" s="3"/>
      <c r="PK438" s="3"/>
      <c r="PL438" s="3"/>
      <c r="PM438" s="3"/>
      <c r="PN438" s="3"/>
      <c r="PO438" s="3"/>
      <c r="PP438" s="3"/>
      <c r="PQ438" s="3"/>
      <c r="PR438" s="3"/>
      <c r="PS438" s="3"/>
      <c r="PT438" s="3"/>
      <c r="PU438" s="3"/>
      <c r="PV438" s="3"/>
      <c r="PW438" s="3"/>
      <c r="PX438" s="3"/>
      <c r="PY438" s="3"/>
      <c r="PZ438" s="3"/>
      <c r="QA438" s="3"/>
      <c r="QB438" s="3"/>
      <c r="QC438" s="3"/>
      <c r="QD438" s="3"/>
      <c r="QE438" s="3"/>
      <c r="QF438" s="3"/>
      <c r="QG438" s="3"/>
      <c r="QH438" s="3"/>
      <c r="QI438" s="3"/>
      <c r="QJ438" s="3"/>
      <c r="QK438" s="3"/>
      <c r="QL438" s="3"/>
      <c r="QM438" s="3"/>
      <c r="QN438" s="3"/>
      <c r="QO438" s="3"/>
      <c r="QP438" s="3"/>
      <c r="QQ438" s="3"/>
      <c r="QR438" s="3"/>
      <c r="QS438" s="3"/>
      <c r="QT438" s="3"/>
      <c r="QU438" s="3"/>
      <c r="QV438" s="3"/>
      <c r="QW438" s="3"/>
      <c r="QX438" s="3"/>
      <c r="QY438" s="3"/>
      <c r="QZ438" s="3"/>
      <c r="RA438" s="3"/>
      <c r="RB438" s="3"/>
      <c r="RC438" s="3"/>
      <c r="RD438" s="3"/>
      <c r="RE438" s="3"/>
      <c r="RF438" s="3"/>
      <c r="RG438" s="3"/>
      <c r="RH438" s="3"/>
      <c r="RI438" s="3"/>
      <c r="RJ438" s="3"/>
      <c r="RK438" s="3"/>
      <c r="RL438" s="3"/>
      <c r="RM438" s="3"/>
      <c r="RN438" s="3"/>
      <c r="RO438" s="3"/>
      <c r="RP438" s="3"/>
      <c r="RQ438" s="3"/>
      <c r="RR438" s="3"/>
      <c r="RS438" s="3"/>
      <c r="RT438" s="3"/>
      <c r="RU438" s="3"/>
      <c r="RV438" s="3"/>
      <c r="RW438" s="3"/>
      <c r="RX438" s="3"/>
      <c r="RY438" s="3"/>
      <c r="RZ438" s="3"/>
      <c r="SA438" s="3"/>
      <c r="SB438" s="3"/>
      <c r="SC438" s="3"/>
      <c r="SD438" s="3"/>
      <c r="SE438" s="3"/>
      <c r="SF438" s="3"/>
      <c r="SG438" s="3"/>
      <c r="SH438" s="3"/>
      <c r="SI438" s="3"/>
      <c r="SJ438" s="3"/>
      <c r="SK438" s="3"/>
      <c r="SL438" s="3"/>
      <c r="SM438" s="3"/>
      <c r="SN438" s="3"/>
      <c r="SO438" s="3"/>
      <c r="SP438" s="3"/>
      <c r="SQ438" s="3"/>
      <c r="SR438" s="3"/>
      <c r="SS438" s="3"/>
      <c r="ST438" s="3"/>
      <c r="SU438" s="3"/>
      <c r="SV438" s="3"/>
      <c r="SW438" s="3"/>
      <c r="SX438" s="3"/>
      <c r="SY438" s="3"/>
      <c r="SZ438" s="3"/>
      <c r="TA438" s="3"/>
      <c r="TB438" s="3"/>
      <c r="TC438" s="3"/>
      <c r="TD438" s="3"/>
      <c r="TE438" s="3"/>
      <c r="TF438" s="3"/>
      <c r="TG438" s="3"/>
      <c r="TH438" s="3"/>
      <c r="TI438" s="3"/>
      <c r="TJ438" s="3"/>
      <c r="TK438" s="3"/>
      <c r="TL438" s="3"/>
      <c r="TM438" s="3"/>
      <c r="TN438" s="3"/>
      <c r="TO438" s="3"/>
      <c r="TP438" s="3"/>
      <c r="TQ438" s="3"/>
      <c r="TR438" s="3"/>
      <c r="TS438" s="3"/>
      <c r="TT438" s="3"/>
      <c r="TU438" s="3"/>
      <c r="TV438" s="3"/>
      <c r="TW438" s="3"/>
      <c r="TX438" s="3"/>
      <c r="TY438" s="3"/>
      <c r="TZ438" s="3"/>
      <c r="UA438" s="3"/>
      <c r="UB438" s="3"/>
      <c r="UC438" s="3"/>
      <c r="UD438" s="3"/>
      <c r="UE438" s="3"/>
      <c r="UF438" s="3"/>
      <c r="UG438" s="3"/>
      <c r="UH438" s="3"/>
      <c r="UI438" s="3"/>
      <c r="UJ438" s="3"/>
      <c r="UK438" s="3"/>
      <c r="UL438" s="3"/>
      <c r="UM438" s="3"/>
      <c r="UN438" s="3"/>
      <c r="UO438" s="3"/>
      <c r="UP438" s="3"/>
      <c r="UQ438" s="3"/>
      <c r="UR438" s="3"/>
      <c r="US438" s="3"/>
      <c r="UT438" s="3"/>
      <c r="UU438" s="3"/>
      <c r="UV438" s="3"/>
      <c r="UW438" s="3"/>
      <c r="UX438" s="3"/>
      <c r="UY438" s="3"/>
      <c r="UZ438" s="3"/>
      <c r="VA438" s="3"/>
      <c r="VB438" s="3"/>
      <c r="VC438" s="3"/>
      <c r="VD438" s="3"/>
      <c r="VE438" s="3"/>
      <c r="VF438" s="3"/>
      <c r="VG438" s="3"/>
      <c r="VH438" s="3"/>
      <c r="VI438" s="3"/>
      <c r="VJ438" s="3"/>
      <c r="VK438" s="3"/>
      <c r="VL438" s="3"/>
      <c r="VM438" s="3"/>
      <c r="VN438" s="3"/>
      <c r="VO438" s="3"/>
      <c r="VP438" s="3"/>
      <c r="VQ438" s="3"/>
      <c r="VR438" s="3"/>
      <c r="VS438" s="3"/>
      <c r="VT438" s="3"/>
      <c r="VU438" s="3"/>
      <c r="VV438" s="3"/>
      <c r="VW438" s="3"/>
      <c r="VX438" s="3"/>
      <c r="VY438" s="3"/>
      <c r="VZ438" s="3"/>
      <c r="WA438" s="3"/>
      <c r="WB438" s="3"/>
      <c r="WC438" s="3"/>
    </row>
    <row r="439" spans="1:601" ht="16" x14ac:dyDescent="0.45">
      <c r="A439" s="6"/>
      <c r="B439" s="6"/>
      <c r="C439" s="34"/>
      <c r="D439" s="25"/>
      <c r="E439" s="24"/>
      <c r="F439" s="7"/>
      <c r="G439" s="7"/>
      <c r="H439" s="63"/>
      <c r="I439" s="7"/>
      <c r="J439" s="7"/>
      <c r="K439" s="7"/>
      <c r="L439" s="7"/>
      <c r="M439" s="7"/>
      <c r="N439" s="36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/>
      <c r="LP439" s="3"/>
      <c r="LQ439" s="3"/>
      <c r="LR439" s="3"/>
      <c r="LS439" s="3"/>
      <c r="LT439" s="3"/>
      <c r="LU439" s="3"/>
      <c r="LV439" s="3"/>
      <c r="LW439" s="3"/>
      <c r="LX439" s="3"/>
      <c r="LY439" s="3"/>
      <c r="LZ439" s="3"/>
      <c r="MA439" s="3"/>
      <c r="MB439" s="3"/>
      <c r="MC439" s="3"/>
      <c r="MD439" s="3"/>
      <c r="ME439" s="3"/>
      <c r="MF439" s="3"/>
      <c r="MG439" s="3"/>
      <c r="MH439" s="3"/>
      <c r="MI439" s="3"/>
      <c r="MJ439" s="3"/>
      <c r="MK439" s="3"/>
      <c r="ML439" s="3"/>
      <c r="MM439" s="3"/>
      <c r="MN439" s="3"/>
      <c r="MO439" s="3"/>
      <c r="MP439" s="3"/>
      <c r="MQ439" s="3"/>
      <c r="MR439" s="3"/>
      <c r="MS439" s="3"/>
      <c r="MT439" s="3"/>
      <c r="MU439" s="3"/>
      <c r="MV439" s="3"/>
      <c r="MW439" s="3"/>
      <c r="MX439" s="3"/>
      <c r="MY439" s="3"/>
      <c r="MZ439" s="3"/>
      <c r="NA439" s="3"/>
      <c r="NB439" s="3"/>
      <c r="NC439" s="3"/>
      <c r="ND439" s="3"/>
      <c r="NE439" s="3"/>
      <c r="NF439" s="3"/>
      <c r="NG439" s="3"/>
      <c r="NH439" s="3"/>
      <c r="NI439" s="3"/>
      <c r="NJ439" s="3"/>
      <c r="NK439" s="3"/>
      <c r="NL439" s="3"/>
      <c r="NM439" s="3"/>
      <c r="NN439" s="3"/>
      <c r="NO439" s="3"/>
      <c r="NP439" s="3"/>
      <c r="NQ439" s="3"/>
      <c r="NR439" s="3"/>
      <c r="NS439" s="3"/>
      <c r="NT439" s="3"/>
      <c r="NU439" s="3"/>
      <c r="NV439" s="3"/>
      <c r="NW439" s="3"/>
      <c r="NX439" s="3"/>
      <c r="NY439" s="3"/>
      <c r="NZ439" s="3"/>
      <c r="OA439" s="3"/>
      <c r="OB439" s="3"/>
      <c r="OC439" s="3"/>
      <c r="OD439" s="3"/>
      <c r="OE439" s="3"/>
      <c r="OF439" s="3"/>
      <c r="OG439" s="3"/>
      <c r="OH439" s="3"/>
      <c r="OI439" s="3"/>
      <c r="OJ439" s="3"/>
      <c r="OK439" s="3"/>
      <c r="OL439" s="3"/>
      <c r="OM439" s="3"/>
      <c r="ON439" s="3"/>
      <c r="OO439" s="3"/>
      <c r="OP439" s="3"/>
      <c r="OQ439" s="3"/>
      <c r="OR439" s="3"/>
      <c r="OS439" s="3"/>
      <c r="OT439" s="3"/>
      <c r="OU439" s="3"/>
      <c r="OV439" s="3"/>
      <c r="OW439" s="3"/>
      <c r="OX439" s="3"/>
      <c r="OY439" s="3"/>
      <c r="OZ439" s="3"/>
      <c r="PA439" s="3"/>
      <c r="PB439" s="3"/>
      <c r="PC439" s="3"/>
      <c r="PD439" s="3"/>
      <c r="PE439" s="3"/>
      <c r="PF439" s="3"/>
      <c r="PG439" s="3"/>
      <c r="PH439" s="3"/>
      <c r="PI439" s="3"/>
      <c r="PJ439" s="3"/>
      <c r="PK439" s="3"/>
      <c r="PL439" s="3"/>
      <c r="PM439" s="3"/>
      <c r="PN439" s="3"/>
      <c r="PO439" s="3"/>
      <c r="PP439" s="3"/>
      <c r="PQ439" s="3"/>
      <c r="PR439" s="3"/>
      <c r="PS439" s="3"/>
      <c r="PT439" s="3"/>
      <c r="PU439" s="3"/>
      <c r="PV439" s="3"/>
      <c r="PW439" s="3"/>
      <c r="PX439" s="3"/>
      <c r="PY439" s="3"/>
      <c r="PZ439" s="3"/>
      <c r="QA439" s="3"/>
      <c r="QB439" s="3"/>
      <c r="QC439" s="3"/>
      <c r="QD439" s="3"/>
      <c r="QE439" s="3"/>
      <c r="QF439" s="3"/>
      <c r="QG439" s="3"/>
      <c r="QH439" s="3"/>
      <c r="QI439" s="3"/>
      <c r="QJ439" s="3"/>
      <c r="QK439" s="3"/>
      <c r="QL439" s="3"/>
      <c r="QM439" s="3"/>
      <c r="QN439" s="3"/>
      <c r="QO439" s="3"/>
      <c r="QP439" s="3"/>
      <c r="QQ439" s="3"/>
      <c r="QR439" s="3"/>
      <c r="QS439" s="3"/>
      <c r="QT439" s="3"/>
      <c r="QU439" s="3"/>
      <c r="QV439" s="3"/>
      <c r="QW439" s="3"/>
      <c r="QX439" s="3"/>
      <c r="QY439" s="3"/>
      <c r="QZ439" s="3"/>
      <c r="RA439" s="3"/>
      <c r="RB439" s="3"/>
      <c r="RC439" s="3"/>
      <c r="RD439" s="3"/>
      <c r="RE439" s="3"/>
      <c r="RF439" s="3"/>
      <c r="RG439" s="3"/>
      <c r="RH439" s="3"/>
      <c r="RI439" s="3"/>
      <c r="RJ439" s="3"/>
      <c r="RK439" s="3"/>
      <c r="RL439" s="3"/>
      <c r="RM439" s="3"/>
      <c r="RN439" s="3"/>
      <c r="RO439" s="3"/>
      <c r="RP439" s="3"/>
      <c r="RQ439" s="3"/>
      <c r="RR439" s="3"/>
      <c r="RS439" s="3"/>
      <c r="RT439" s="3"/>
      <c r="RU439" s="3"/>
      <c r="RV439" s="3"/>
      <c r="RW439" s="3"/>
      <c r="RX439" s="3"/>
      <c r="RY439" s="3"/>
      <c r="RZ439" s="3"/>
      <c r="SA439" s="3"/>
      <c r="SB439" s="3"/>
      <c r="SC439" s="3"/>
      <c r="SD439" s="3"/>
      <c r="SE439" s="3"/>
      <c r="SF439" s="3"/>
      <c r="SG439" s="3"/>
      <c r="SH439" s="3"/>
      <c r="SI439" s="3"/>
      <c r="SJ439" s="3"/>
      <c r="SK439" s="3"/>
      <c r="SL439" s="3"/>
      <c r="SM439" s="3"/>
      <c r="SN439" s="3"/>
      <c r="SO439" s="3"/>
      <c r="SP439" s="3"/>
      <c r="SQ439" s="3"/>
      <c r="SR439" s="3"/>
      <c r="SS439" s="3"/>
      <c r="ST439" s="3"/>
      <c r="SU439" s="3"/>
      <c r="SV439" s="3"/>
      <c r="SW439" s="3"/>
      <c r="SX439" s="3"/>
      <c r="SY439" s="3"/>
      <c r="SZ439" s="3"/>
      <c r="TA439" s="3"/>
      <c r="TB439" s="3"/>
      <c r="TC439" s="3"/>
      <c r="TD439" s="3"/>
      <c r="TE439" s="3"/>
      <c r="TF439" s="3"/>
      <c r="TG439" s="3"/>
      <c r="TH439" s="3"/>
      <c r="TI439" s="3"/>
      <c r="TJ439" s="3"/>
      <c r="TK439" s="3"/>
      <c r="TL439" s="3"/>
      <c r="TM439" s="3"/>
      <c r="TN439" s="3"/>
      <c r="TO439" s="3"/>
      <c r="TP439" s="3"/>
      <c r="TQ439" s="3"/>
      <c r="TR439" s="3"/>
      <c r="TS439" s="3"/>
      <c r="TT439" s="3"/>
      <c r="TU439" s="3"/>
      <c r="TV439" s="3"/>
      <c r="TW439" s="3"/>
      <c r="TX439" s="3"/>
      <c r="TY439" s="3"/>
      <c r="TZ439" s="3"/>
      <c r="UA439" s="3"/>
      <c r="UB439" s="3"/>
      <c r="UC439" s="3"/>
      <c r="UD439" s="3"/>
      <c r="UE439" s="3"/>
      <c r="UF439" s="3"/>
      <c r="UG439" s="3"/>
      <c r="UH439" s="3"/>
      <c r="UI439" s="3"/>
      <c r="UJ439" s="3"/>
      <c r="UK439" s="3"/>
      <c r="UL439" s="3"/>
      <c r="UM439" s="3"/>
      <c r="UN439" s="3"/>
      <c r="UO439" s="3"/>
      <c r="UP439" s="3"/>
      <c r="UQ439" s="3"/>
      <c r="UR439" s="3"/>
      <c r="US439" s="3"/>
      <c r="UT439" s="3"/>
      <c r="UU439" s="3"/>
      <c r="UV439" s="3"/>
      <c r="UW439" s="3"/>
      <c r="UX439" s="3"/>
      <c r="UY439" s="3"/>
      <c r="UZ439" s="3"/>
      <c r="VA439" s="3"/>
      <c r="VB439" s="3"/>
      <c r="VC439" s="3"/>
      <c r="VD439" s="3"/>
      <c r="VE439" s="3"/>
      <c r="VF439" s="3"/>
      <c r="VG439" s="3"/>
      <c r="VH439" s="3"/>
      <c r="VI439" s="3"/>
      <c r="VJ439" s="3"/>
      <c r="VK439" s="3"/>
      <c r="VL439" s="3"/>
      <c r="VM439" s="3"/>
      <c r="VN439" s="3"/>
      <c r="VO439" s="3"/>
      <c r="VP439" s="3"/>
      <c r="VQ439" s="3"/>
      <c r="VR439" s="3"/>
      <c r="VS439" s="3"/>
      <c r="VT439" s="3"/>
      <c r="VU439" s="3"/>
      <c r="VV439" s="3"/>
      <c r="VW439" s="3"/>
      <c r="VX439" s="3"/>
      <c r="VY439" s="3"/>
      <c r="VZ439" s="3"/>
      <c r="WA439" s="3"/>
      <c r="WB439" s="3"/>
      <c r="WC439" s="3"/>
    </row>
    <row r="440" spans="1:601" ht="16" x14ac:dyDescent="0.45">
      <c r="A440" s="6"/>
      <c r="B440" s="6"/>
      <c r="C440" s="34"/>
      <c r="D440" s="25"/>
      <c r="E440" s="24"/>
      <c r="F440" s="7"/>
      <c r="G440" s="7"/>
      <c r="H440" s="7"/>
      <c r="I440" s="7"/>
      <c r="J440" s="7"/>
      <c r="K440" s="7"/>
      <c r="L440" s="7"/>
      <c r="M440" s="7"/>
      <c r="N440" s="36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/>
      <c r="LP440" s="3"/>
      <c r="LQ440" s="3"/>
      <c r="LR440" s="3"/>
      <c r="LS440" s="3"/>
      <c r="LT440" s="3"/>
      <c r="LU440" s="3"/>
      <c r="LV440" s="3"/>
      <c r="LW440" s="3"/>
      <c r="LX440" s="3"/>
      <c r="LY440" s="3"/>
      <c r="LZ440" s="3"/>
      <c r="MA440" s="3"/>
      <c r="MB440" s="3"/>
      <c r="MC440" s="3"/>
      <c r="MD440" s="3"/>
      <c r="ME440" s="3"/>
      <c r="MF440" s="3"/>
      <c r="MG440" s="3"/>
      <c r="MH440" s="3"/>
      <c r="MI440" s="3"/>
      <c r="MJ440" s="3"/>
      <c r="MK440" s="3"/>
      <c r="ML440" s="3"/>
      <c r="MM440" s="3"/>
      <c r="MN440" s="3"/>
      <c r="MO440" s="3"/>
      <c r="MP440" s="3"/>
      <c r="MQ440" s="3"/>
      <c r="MR440" s="3"/>
      <c r="MS440" s="3"/>
      <c r="MT440" s="3"/>
      <c r="MU440" s="3"/>
      <c r="MV440" s="3"/>
      <c r="MW440" s="3"/>
      <c r="MX440" s="3"/>
      <c r="MY440" s="3"/>
      <c r="MZ440" s="3"/>
      <c r="NA440" s="3"/>
      <c r="NB440" s="3"/>
      <c r="NC440" s="3"/>
      <c r="ND440" s="3"/>
      <c r="NE440" s="3"/>
      <c r="NF440" s="3"/>
      <c r="NG440" s="3"/>
      <c r="NH440" s="3"/>
      <c r="NI440" s="3"/>
      <c r="NJ440" s="3"/>
      <c r="NK440" s="3"/>
      <c r="NL440" s="3"/>
      <c r="NM440" s="3"/>
      <c r="NN440" s="3"/>
      <c r="NO440" s="3"/>
      <c r="NP440" s="3"/>
      <c r="NQ440" s="3"/>
      <c r="NR440" s="3"/>
      <c r="NS440" s="3"/>
      <c r="NT440" s="3"/>
      <c r="NU440" s="3"/>
      <c r="NV440" s="3"/>
      <c r="NW440" s="3"/>
      <c r="NX440" s="3"/>
      <c r="NY440" s="3"/>
      <c r="NZ440" s="3"/>
      <c r="OA440" s="3"/>
      <c r="OB440" s="3"/>
      <c r="OC440" s="3"/>
      <c r="OD440" s="3"/>
      <c r="OE440" s="3"/>
      <c r="OF440" s="3"/>
      <c r="OG440" s="3"/>
      <c r="OH440" s="3"/>
      <c r="OI440" s="3"/>
      <c r="OJ440" s="3"/>
      <c r="OK440" s="3"/>
      <c r="OL440" s="3"/>
      <c r="OM440" s="3"/>
      <c r="ON440" s="3"/>
      <c r="OO440" s="3"/>
      <c r="OP440" s="3"/>
      <c r="OQ440" s="3"/>
      <c r="OR440" s="3"/>
      <c r="OS440" s="3"/>
      <c r="OT440" s="3"/>
      <c r="OU440" s="3"/>
      <c r="OV440" s="3"/>
      <c r="OW440" s="3"/>
      <c r="OX440" s="3"/>
      <c r="OY440" s="3"/>
      <c r="OZ440" s="3"/>
      <c r="PA440" s="3"/>
      <c r="PB440" s="3"/>
      <c r="PC440" s="3"/>
      <c r="PD440" s="3"/>
      <c r="PE440" s="3"/>
      <c r="PF440" s="3"/>
      <c r="PG440" s="3"/>
      <c r="PH440" s="3"/>
      <c r="PI440" s="3"/>
      <c r="PJ440" s="3"/>
      <c r="PK440" s="3"/>
      <c r="PL440" s="3"/>
      <c r="PM440" s="3"/>
      <c r="PN440" s="3"/>
      <c r="PO440" s="3"/>
      <c r="PP440" s="3"/>
      <c r="PQ440" s="3"/>
      <c r="PR440" s="3"/>
      <c r="PS440" s="3"/>
      <c r="PT440" s="3"/>
      <c r="PU440" s="3"/>
      <c r="PV440" s="3"/>
      <c r="PW440" s="3"/>
      <c r="PX440" s="3"/>
      <c r="PY440" s="3"/>
      <c r="PZ440" s="3"/>
      <c r="QA440" s="3"/>
      <c r="QB440" s="3"/>
      <c r="QC440" s="3"/>
      <c r="QD440" s="3"/>
      <c r="QE440" s="3"/>
      <c r="QF440" s="3"/>
      <c r="QG440" s="3"/>
      <c r="QH440" s="3"/>
      <c r="QI440" s="3"/>
      <c r="QJ440" s="3"/>
      <c r="QK440" s="3"/>
      <c r="QL440" s="3"/>
      <c r="QM440" s="3"/>
      <c r="QN440" s="3"/>
      <c r="QO440" s="3"/>
      <c r="QP440" s="3"/>
      <c r="QQ440" s="3"/>
      <c r="QR440" s="3"/>
      <c r="QS440" s="3"/>
      <c r="QT440" s="3"/>
      <c r="QU440" s="3"/>
      <c r="QV440" s="3"/>
      <c r="QW440" s="3"/>
      <c r="QX440" s="3"/>
      <c r="QY440" s="3"/>
      <c r="QZ440" s="3"/>
      <c r="RA440" s="3"/>
      <c r="RB440" s="3"/>
      <c r="RC440" s="3"/>
      <c r="RD440" s="3"/>
      <c r="RE440" s="3"/>
      <c r="RF440" s="3"/>
      <c r="RG440" s="3"/>
      <c r="RH440" s="3"/>
      <c r="RI440" s="3"/>
      <c r="RJ440" s="3"/>
      <c r="RK440" s="3"/>
      <c r="RL440" s="3"/>
      <c r="RM440" s="3"/>
      <c r="RN440" s="3"/>
      <c r="RO440" s="3"/>
      <c r="RP440" s="3"/>
      <c r="RQ440" s="3"/>
      <c r="RR440" s="3"/>
      <c r="RS440" s="3"/>
      <c r="RT440" s="3"/>
      <c r="RU440" s="3"/>
      <c r="RV440" s="3"/>
      <c r="RW440" s="3"/>
      <c r="RX440" s="3"/>
      <c r="RY440" s="3"/>
      <c r="RZ440" s="3"/>
      <c r="SA440" s="3"/>
      <c r="SB440" s="3"/>
      <c r="SC440" s="3"/>
      <c r="SD440" s="3"/>
      <c r="SE440" s="3"/>
      <c r="SF440" s="3"/>
      <c r="SG440" s="3"/>
      <c r="SH440" s="3"/>
      <c r="SI440" s="3"/>
      <c r="SJ440" s="3"/>
      <c r="SK440" s="3"/>
      <c r="SL440" s="3"/>
      <c r="SM440" s="3"/>
      <c r="SN440" s="3"/>
      <c r="SO440" s="3"/>
      <c r="SP440" s="3"/>
      <c r="SQ440" s="3"/>
      <c r="SR440" s="3"/>
      <c r="SS440" s="3"/>
      <c r="ST440" s="3"/>
      <c r="SU440" s="3"/>
      <c r="SV440" s="3"/>
      <c r="SW440" s="3"/>
      <c r="SX440" s="3"/>
      <c r="SY440" s="3"/>
      <c r="SZ440" s="3"/>
      <c r="TA440" s="3"/>
      <c r="TB440" s="3"/>
      <c r="TC440" s="3"/>
      <c r="TD440" s="3"/>
      <c r="TE440" s="3"/>
      <c r="TF440" s="3"/>
      <c r="TG440" s="3"/>
      <c r="TH440" s="3"/>
      <c r="TI440" s="3"/>
      <c r="TJ440" s="3"/>
      <c r="TK440" s="3"/>
      <c r="TL440" s="3"/>
      <c r="TM440" s="3"/>
      <c r="TN440" s="3"/>
      <c r="TO440" s="3"/>
      <c r="TP440" s="3"/>
      <c r="TQ440" s="3"/>
      <c r="TR440" s="3"/>
      <c r="TS440" s="3"/>
      <c r="TT440" s="3"/>
      <c r="TU440" s="3"/>
      <c r="TV440" s="3"/>
      <c r="TW440" s="3"/>
      <c r="TX440" s="3"/>
      <c r="TY440" s="3"/>
      <c r="TZ440" s="3"/>
      <c r="UA440" s="3"/>
      <c r="UB440" s="3"/>
      <c r="UC440" s="3"/>
      <c r="UD440" s="3"/>
      <c r="UE440" s="3"/>
      <c r="UF440" s="3"/>
      <c r="UG440" s="3"/>
      <c r="UH440" s="3"/>
      <c r="UI440" s="3"/>
      <c r="UJ440" s="3"/>
      <c r="UK440" s="3"/>
      <c r="UL440" s="3"/>
      <c r="UM440" s="3"/>
      <c r="UN440" s="3"/>
      <c r="UO440" s="3"/>
      <c r="UP440" s="3"/>
      <c r="UQ440" s="3"/>
      <c r="UR440" s="3"/>
      <c r="US440" s="3"/>
      <c r="UT440" s="3"/>
      <c r="UU440" s="3"/>
      <c r="UV440" s="3"/>
      <c r="UW440" s="3"/>
      <c r="UX440" s="3"/>
      <c r="UY440" s="3"/>
      <c r="UZ440" s="3"/>
      <c r="VA440" s="3"/>
      <c r="VB440" s="3"/>
      <c r="VC440" s="3"/>
      <c r="VD440" s="3"/>
      <c r="VE440" s="3"/>
      <c r="VF440" s="3"/>
      <c r="VG440" s="3"/>
      <c r="VH440" s="3"/>
      <c r="VI440" s="3"/>
      <c r="VJ440" s="3"/>
      <c r="VK440" s="3"/>
      <c r="VL440" s="3"/>
      <c r="VM440" s="3"/>
      <c r="VN440" s="3"/>
      <c r="VO440" s="3"/>
      <c r="VP440" s="3"/>
      <c r="VQ440" s="3"/>
      <c r="VR440" s="3"/>
      <c r="VS440" s="3"/>
      <c r="VT440" s="3"/>
      <c r="VU440" s="3"/>
      <c r="VV440" s="3"/>
      <c r="VW440" s="3"/>
      <c r="VX440" s="3"/>
      <c r="VY440" s="3"/>
      <c r="VZ440" s="3"/>
      <c r="WA440" s="3"/>
      <c r="WB440" s="3"/>
      <c r="WC440" s="3"/>
    </row>
    <row r="441" spans="1:601" ht="16" x14ac:dyDescent="0.45">
      <c r="A441" s="6"/>
      <c r="B441" s="6"/>
      <c r="C441" s="34"/>
      <c r="D441" s="7"/>
      <c r="E441" s="24"/>
      <c r="F441" s="7"/>
      <c r="G441" s="7"/>
      <c r="H441" s="7"/>
      <c r="I441" s="7"/>
      <c r="J441" s="7"/>
      <c r="K441" s="7"/>
      <c r="L441" s="7"/>
      <c r="M441" s="7"/>
      <c r="N441" s="36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/>
      <c r="LP441" s="3"/>
      <c r="LQ441" s="3"/>
      <c r="LR441" s="3"/>
      <c r="LS441" s="3"/>
      <c r="LT441" s="3"/>
      <c r="LU441" s="3"/>
      <c r="LV441" s="3"/>
      <c r="LW441" s="3"/>
      <c r="LX441" s="3"/>
      <c r="LY441" s="3"/>
      <c r="LZ441" s="3"/>
      <c r="MA441" s="3"/>
      <c r="MB441" s="3"/>
      <c r="MC441" s="3"/>
      <c r="MD441" s="3"/>
      <c r="ME441" s="3"/>
      <c r="MF441" s="3"/>
      <c r="MG441" s="3"/>
      <c r="MH441" s="3"/>
      <c r="MI441" s="3"/>
      <c r="MJ441" s="3"/>
      <c r="MK441" s="3"/>
      <c r="ML441" s="3"/>
      <c r="MM441" s="3"/>
      <c r="MN441" s="3"/>
      <c r="MO441" s="3"/>
      <c r="MP441" s="3"/>
      <c r="MQ441" s="3"/>
      <c r="MR441" s="3"/>
      <c r="MS441" s="3"/>
      <c r="MT441" s="3"/>
      <c r="MU441" s="3"/>
      <c r="MV441" s="3"/>
      <c r="MW441" s="3"/>
      <c r="MX441" s="3"/>
      <c r="MY441" s="3"/>
      <c r="MZ441" s="3"/>
      <c r="NA441" s="3"/>
      <c r="NB441" s="3"/>
      <c r="NC441" s="3"/>
      <c r="ND441" s="3"/>
      <c r="NE441" s="3"/>
      <c r="NF441" s="3"/>
      <c r="NG441" s="3"/>
      <c r="NH441" s="3"/>
      <c r="NI441" s="3"/>
      <c r="NJ441" s="3"/>
      <c r="NK441" s="3"/>
      <c r="NL441" s="3"/>
      <c r="NM441" s="3"/>
      <c r="NN441" s="3"/>
      <c r="NO441" s="3"/>
      <c r="NP441" s="3"/>
      <c r="NQ441" s="3"/>
      <c r="NR441" s="3"/>
      <c r="NS441" s="3"/>
      <c r="NT441" s="3"/>
      <c r="NU441" s="3"/>
      <c r="NV441" s="3"/>
      <c r="NW441" s="3"/>
      <c r="NX441" s="3"/>
      <c r="NY441" s="3"/>
      <c r="NZ441" s="3"/>
      <c r="OA441" s="3"/>
      <c r="OB441" s="3"/>
      <c r="OC441" s="3"/>
      <c r="OD441" s="3"/>
      <c r="OE441" s="3"/>
      <c r="OF441" s="3"/>
      <c r="OG441" s="3"/>
      <c r="OH441" s="3"/>
      <c r="OI441" s="3"/>
      <c r="OJ441" s="3"/>
      <c r="OK441" s="3"/>
      <c r="OL441" s="3"/>
      <c r="OM441" s="3"/>
      <c r="ON441" s="3"/>
      <c r="OO441" s="3"/>
      <c r="OP441" s="3"/>
      <c r="OQ441" s="3"/>
      <c r="OR441" s="3"/>
      <c r="OS441" s="3"/>
      <c r="OT441" s="3"/>
      <c r="OU441" s="3"/>
      <c r="OV441" s="3"/>
      <c r="OW441" s="3"/>
      <c r="OX441" s="3"/>
      <c r="OY441" s="3"/>
      <c r="OZ441" s="3"/>
      <c r="PA441" s="3"/>
      <c r="PB441" s="3"/>
      <c r="PC441" s="3"/>
      <c r="PD441" s="3"/>
      <c r="PE441" s="3"/>
      <c r="PF441" s="3"/>
      <c r="PG441" s="3"/>
      <c r="PH441" s="3"/>
      <c r="PI441" s="3"/>
      <c r="PJ441" s="3"/>
      <c r="PK441" s="3"/>
      <c r="PL441" s="3"/>
      <c r="PM441" s="3"/>
      <c r="PN441" s="3"/>
      <c r="PO441" s="3"/>
      <c r="PP441" s="3"/>
      <c r="PQ441" s="3"/>
      <c r="PR441" s="3"/>
      <c r="PS441" s="3"/>
      <c r="PT441" s="3"/>
      <c r="PU441" s="3"/>
      <c r="PV441" s="3"/>
      <c r="PW441" s="3"/>
      <c r="PX441" s="3"/>
      <c r="PY441" s="3"/>
      <c r="PZ441" s="3"/>
      <c r="QA441" s="3"/>
      <c r="QB441" s="3"/>
      <c r="QC441" s="3"/>
      <c r="QD441" s="3"/>
      <c r="QE441" s="3"/>
      <c r="QF441" s="3"/>
      <c r="QG441" s="3"/>
      <c r="QH441" s="3"/>
      <c r="QI441" s="3"/>
      <c r="QJ441" s="3"/>
      <c r="QK441" s="3"/>
      <c r="QL441" s="3"/>
      <c r="QM441" s="3"/>
      <c r="QN441" s="3"/>
      <c r="QO441" s="3"/>
      <c r="QP441" s="3"/>
      <c r="QQ441" s="3"/>
      <c r="QR441" s="3"/>
      <c r="QS441" s="3"/>
      <c r="QT441" s="3"/>
      <c r="QU441" s="3"/>
      <c r="QV441" s="3"/>
      <c r="QW441" s="3"/>
      <c r="QX441" s="3"/>
      <c r="QY441" s="3"/>
      <c r="QZ441" s="3"/>
      <c r="RA441" s="3"/>
      <c r="RB441" s="3"/>
      <c r="RC441" s="3"/>
      <c r="RD441" s="3"/>
      <c r="RE441" s="3"/>
      <c r="RF441" s="3"/>
      <c r="RG441" s="3"/>
      <c r="RH441" s="3"/>
      <c r="RI441" s="3"/>
      <c r="RJ441" s="3"/>
      <c r="RK441" s="3"/>
      <c r="RL441" s="3"/>
      <c r="RM441" s="3"/>
      <c r="RN441" s="3"/>
      <c r="RO441" s="3"/>
      <c r="RP441" s="3"/>
      <c r="RQ441" s="3"/>
      <c r="RR441" s="3"/>
      <c r="RS441" s="3"/>
      <c r="RT441" s="3"/>
      <c r="RU441" s="3"/>
      <c r="RV441" s="3"/>
      <c r="RW441" s="3"/>
      <c r="RX441" s="3"/>
      <c r="RY441" s="3"/>
      <c r="RZ441" s="3"/>
      <c r="SA441" s="3"/>
      <c r="SB441" s="3"/>
      <c r="SC441" s="3"/>
      <c r="SD441" s="3"/>
      <c r="SE441" s="3"/>
      <c r="SF441" s="3"/>
      <c r="SG441" s="3"/>
      <c r="SH441" s="3"/>
      <c r="SI441" s="3"/>
      <c r="SJ441" s="3"/>
      <c r="SK441" s="3"/>
      <c r="SL441" s="3"/>
      <c r="SM441" s="3"/>
      <c r="SN441" s="3"/>
      <c r="SO441" s="3"/>
      <c r="SP441" s="3"/>
      <c r="SQ441" s="3"/>
      <c r="SR441" s="3"/>
      <c r="SS441" s="3"/>
      <c r="ST441" s="3"/>
      <c r="SU441" s="3"/>
      <c r="SV441" s="3"/>
      <c r="SW441" s="3"/>
      <c r="SX441" s="3"/>
      <c r="SY441" s="3"/>
      <c r="SZ441" s="3"/>
      <c r="TA441" s="3"/>
      <c r="TB441" s="3"/>
      <c r="TC441" s="3"/>
      <c r="TD441" s="3"/>
      <c r="TE441" s="3"/>
      <c r="TF441" s="3"/>
      <c r="TG441" s="3"/>
      <c r="TH441" s="3"/>
      <c r="TI441" s="3"/>
      <c r="TJ441" s="3"/>
      <c r="TK441" s="3"/>
      <c r="TL441" s="3"/>
      <c r="TM441" s="3"/>
      <c r="TN441" s="3"/>
      <c r="TO441" s="3"/>
      <c r="TP441" s="3"/>
      <c r="TQ441" s="3"/>
      <c r="TR441" s="3"/>
      <c r="TS441" s="3"/>
      <c r="TT441" s="3"/>
      <c r="TU441" s="3"/>
      <c r="TV441" s="3"/>
      <c r="TW441" s="3"/>
      <c r="TX441" s="3"/>
      <c r="TY441" s="3"/>
      <c r="TZ441" s="3"/>
      <c r="UA441" s="3"/>
      <c r="UB441" s="3"/>
      <c r="UC441" s="3"/>
      <c r="UD441" s="3"/>
      <c r="UE441" s="3"/>
      <c r="UF441" s="3"/>
      <c r="UG441" s="3"/>
      <c r="UH441" s="3"/>
      <c r="UI441" s="3"/>
      <c r="UJ441" s="3"/>
      <c r="UK441" s="3"/>
      <c r="UL441" s="3"/>
      <c r="UM441" s="3"/>
      <c r="UN441" s="3"/>
      <c r="UO441" s="3"/>
      <c r="UP441" s="3"/>
      <c r="UQ441" s="3"/>
      <c r="UR441" s="3"/>
      <c r="US441" s="3"/>
      <c r="UT441" s="3"/>
      <c r="UU441" s="3"/>
      <c r="UV441" s="3"/>
      <c r="UW441" s="3"/>
      <c r="UX441" s="3"/>
      <c r="UY441" s="3"/>
      <c r="UZ441" s="3"/>
      <c r="VA441" s="3"/>
      <c r="VB441" s="3"/>
      <c r="VC441" s="3"/>
      <c r="VD441" s="3"/>
      <c r="VE441" s="3"/>
      <c r="VF441" s="3"/>
      <c r="VG441" s="3"/>
      <c r="VH441" s="3"/>
      <c r="VI441" s="3"/>
      <c r="VJ441" s="3"/>
      <c r="VK441" s="3"/>
      <c r="VL441" s="3"/>
      <c r="VM441" s="3"/>
      <c r="VN441" s="3"/>
      <c r="VO441" s="3"/>
      <c r="VP441" s="3"/>
      <c r="VQ441" s="3"/>
      <c r="VR441" s="3"/>
      <c r="VS441" s="3"/>
      <c r="VT441" s="3"/>
      <c r="VU441" s="3"/>
      <c r="VV441" s="3"/>
      <c r="VW441" s="3"/>
      <c r="VX441" s="3"/>
      <c r="VY441" s="3"/>
      <c r="VZ441" s="3"/>
      <c r="WA441" s="3"/>
      <c r="WB441" s="3"/>
      <c r="WC441" s="3"/>
    </row>
    <row r="442" spans="1:601" ht="16" x14ac:dyDescent="0.45">
      <c r="A442" s="6"/>
      <c r="B442" s="6"/>
      <c r="C442" s="34"/>
      <c r="D442" s="7"/>
      <c r="E442" s="24"/>
      <c r="F442" s="7"/>
      <c r="G442" s="7"/>
      <c r="H442" s="7"/>
      <c r="I442" s="7"/>
      <c r="J442" s="7"/>
      <c r="K442" s="7"/>
      <c r="L442" s="7"/>
      <c r="M442" s="7"/>
      <c r="N442" s="36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  <c r="MM442" s="3"/>
      <c r="MN442" s="3"/>
      <c r="MO442" s="3"/>
      <c r="MP442" s="3"/>
      <c r="MQ442" s="3"/>
      <c r="MR442" s="3"/>
      <c r="MS442" s="3"/>
      <c r="MT442" s="3"/>
      <c r="MU442" s="3"/>
      <c r="MV442" s="3"/>
      <c r="MW442" s="3"/>
      <c r="MX442" s="3"/>
      <c r="MY442" s="3"/>
      <c r="MZ442" s="3"/>
      <c r="NA442" s="3"/>
      <c r="NB442" s="3"/>
      <c r="NC442" s="3"/>
      <c r="ND442" s="3"/>
      <c r="NE442" s="3"/>
      <c r="NF442" s="3"/>
      <c r="NG442" s="3"/>
      <c r="NH442" s="3"/>
      <c r="NI442" s="3"/>
      <c r="NJ442" s="3"/>
      <c r="NK442" s="3"/>
      <c r="NL442" s="3"/>
      <c r="NM442" s="3"/>
      <c r="NN442" s="3"/>
      <c r="NO442" s="3"/>
      <c r="NP442" s="3"/>
      <c r="NQ442" s="3"/>
      <c r="NR442" s="3"/>
      <c r="NS442" s="3"/>
      <c r="NT442" s="3"/>
      <c r="NU442" s="3"/>
      <c r="NV442" s="3"/>
      <c r="NW442" s="3"/>
      <c r="NX442" s="3"/>
      <c r="NY442" s="3"/>
      <c r="NZ442" s="3"/>
      <c r="OA442" s="3"/>
      <c r="OB442" s="3"/>
      <c r="OC442" s="3"/>
      <c r="OD442" s="3"/>
      <c r="OE442" s="3"/>
      <c r="OF442" s="3"/>
      <c r="OG442" s="3"/>
      <c r="OH442" s="3"/>
      <c r="OI442" s="3"/>
      <c r="OJ442" s="3"/>
      <c r="OK442" s="3"/>
      <c r="OL442" s="3"/>
      <c r="OM442" s="3"/>
      <c r="ON442" s="3"/>
      <c r="OO442" s="3"/>
      <c r="OP442" s="3"/>
      <c r="OQ442" s="3"/>
      <c r="OR442" s="3"/>
      <c r="OS442" s="3"/>
      <c r="OT442" s="3"/>
      <c r="OU442" s="3"/>
      <c r="OV442" s="3"/>
      <c r="OW442" s="3"/>
      <c r="OX442" s="3"/>
      <c r="OY442" s="3"/>
      <c r="OZ442" s="3"/>
      <c r="PA442" s="3"/>
      <c r="PB442" s="3"/>
      <c r="PC442" s="3"/>
      <c r="PD442" s="3"/>
      <c r="PE442" s="3"/>
      <c r="PF442" s="3"/>
      <c r="PG442" s="3"/>
      <c r="PH442" s="3"/>
      <c r="PI442" s="3"/>
      <c r="PJ442" s="3"/>
      <c r="PK442" s="3"/>
      <c r="PL442" s="3"/>
      <c r="PM442" s="3"/>
      <c r="PN442" s="3"/>
      <c r="PO442" s="3"/>
      <c r="PP442" s="3"/>
      <c r="PQ442" s="3"/>
      <c r="PR442" s="3"/>
      <c r="PS442" s="3"/>
      <c r="PT442" s="3"/>
      <c r="PU442" s="3"/>
      <c r="PV442" s="3"/>
      <c r="PW442" s="3"/>
      <c r="PX442" s="3"/>
      <c r="PY442" s="3"/>
      <c r="PZ442" s="3"/>
      <c r="QA442" s="3"/>
      <c r="QB442" s="3"/>
      <c r="QC442" s="3"/>
      <c r="QD442" s="3"/>
      <c r="QE442" s="3"/>
      <c r="QF442" s="3"/>
      <c r="QG442" s="3"/>
      <c r="QH442" s="3"/>
      <c r="QI442" s="3"/>
      <c r="QJ442" s="3"/>
      <c r="QK442" s="3"/>
      <c r="QL442" s="3"/>
      <c r="QM442" s="3"/>
      <c r="QN442" s="3"/>
      <c r="QO442" s="3"/>
      <c r="QP442" s="3"/>
      <c r="QQ442" s="3"/>
      <c r="QR442" s="3"/>
      <c r="QS442" s="3"/>
      <c r="QT442" s="3"/>
      <c r="QU442" s="3"/>
      <c r="QV442" s="3"/>
      <c r="QW442" s="3"/>
      <c r="QX442" s="3"/>
      <c r="QY442" s="3"/>
      <c r="QZ442" s="3"/>
      <c r="RA442" s="3"/>
      <c r="RB442" s="3"/>
      <c r="RC442" s="3"/>
      <c r="RD442" s="3"/>
      <c r="RE442" s="3"/>
      <c r="RF442" s="3"/>
      <c r="RG442" s="3"/>
      <c r="RH442" s="3"/>
      <c r="RI442" s="3"/>
      <c r="RJ442" s="3"/>
      <c r="RK442" s="3"/>
      <c r="RL442" s="3"/>
      <c r="RM442" s="3"/>
      <c r="RN442" s="3"/>
      <c r="RO442" s="3"/>
      <c r="RP442" s="3"/>
      <c r="RQ442" s="3"/>
      <c r="RR442" s="3"/>
      <c r="RS442" s="3"/>
      <c r="RT442" s="3"/>
      <c r="RU442" s="3"/>
      <c r="RV442" s="3"/>
      <c r="RW442" s="3"/>
      <c r="RX442" s="3"/>
      <c r="RY442" s="3"/>
      <c r="RZ442" s="3"/>
      <c r="SA442" s="3"/>
      <c r="SB442" s="3"/>
      <c r="SC442" s="3"/>
      <c r="SD442" s="3"/>
      <c r="SE442" s="3"/>
      <c r="SF442" s="3"/>
      <c r="SG442" s="3"/>
      <c r="SH442" s="3"/>
      <c r="SI442" s="3"/>
      <c r="SJ442" s="3"/>
      <c r="SK442" s="3"/>
      <c r="SL442" s="3"/>
      <c r="SM442" s="3"/>
      <c r="SN442" s="3"/>
      <c r="SO442" s="3"/>
      <c r="SP442" s="3"/>
      <c r="SQ442" s="3"/>
      <c r="SR442" s="3"/>
      <c r="SS442" s="3"/>
      <c r="ST442" s="3"/>
      <c r="SU442" s="3"/>
      <c r="SV442" s="3"/>
      <c r="SW442" s="3"/>
      <c r="SX442" s="3"/>
      <c r="SY442" s="3"/>
      <c r="SZ442" s="3"/>
      <c r="TA442" s="3"/>
      <c r="TB442" s="3"/>
      <c r="TC442" s="3"/>
      <c r="TD442" s="3"/>
      <c r="TE442" s="3"/>
      <c r="TF442" s="3"/>
      <c r="TG442" s="3"/>
      <c r="TH442" s="3"/>
      <c r="TI442" s="3"/>
      <c r="TJ442" s="3"/>
      <c r="TK442" s="3"/>
      <c r="TL442" s="3"/>
      <c r="TM442" s="3"/>
      <c r="TN442" s="3"/>
      <c r="TO442" s="3"/>
      <c r="TP442" s="3"/>
      <c r="TQ442" s="3"/>
      <c r="TR442" s="3"/>
      <c r="TS442" s="3"/>
      <c r="TT442" s="3"/>
      <c r="TU442" s="3"/>
      <c r="TV442" s="3"/>
      <c r="TW442" s="3"/>
      <c r="TX442" s="3"/>
      <c r="TY442" s="3"/>
      <c r="TZ442" s="3"/>
      <c r="UA442" s="3"/>
      <c r="UB442" s="3"/>
      <c r="UC442" s="3"/>
      <c r="UD442" s="3"/>
      <c r="UE442" s="3"/>
      <c r="UF442" s="3"/>
      <c r="UG442" s="3"/>
      <c r="UH442" s="3"/>
      <c r="UI442" s="3"/>
      <c r="UJ442" s="3"/>
      <c r="UK442" s="3"/>
      <c r="UL442" s="3"/>
      <c r="UM442" s="3"/>
      <c r="UN442" s="3"/>
      <c r="UO442" s="3"/>
      <c r="UP442" s="3"/>
      <c r="UQ442" s="3"/>
      <c r="UR442" s="3"/>
      <c r="US442" s="3"/>
      <c r="UT442" s="3"/>
      <c r="UU442" s="3"/>
      <c r="UV442" s="3"/>
      <c r="UW442" s="3"/>
      <c r="UX442" s="3"/>
      <c r="UY442" s="3"/>
      <c r="UZ442" s="3"/>
      <c r="VA442" s="3"/>
      <c r="VB442" s="3"/>
      <c r="VC442" s="3"/>
      <c r="VD442" s="3"/>
      <c r="VE442" s="3"/>
      <c r="VF442" s="3"/>
      <c r="VG442" s="3"/>
      <c r="VH442" s="3"/>
      <c r="VI442" s="3"/>
      <c r="VJ442" s="3"/>
      <c r="VK442" s="3"/>
      <c r="VL442" s="3"/>
      <c r="VM442" s="3"/>
      <c r="VN442" s="3"/>
      <c r="VO442" s="3"/>
      <c r="VP442" s="3"/>
      <c r="VQ442" s="3"/>
      <c r="VR442" s="3"/>
      <c r="VS442" s="3"/>
      <c r="VT442" s="3"/>
      <c r="VU442" s="3"/>
      <c r="VV442" s="3"/>
      <c r="VW442" s="3"/>
      <c r="VX442" s="3"/>
      <c r="VY442" s="3"/>
      <c r="VZ442" s="3"/>
      <c r="WA442" s="3"/>
      <c r="WB442" s="3"/>
      <c r="WC442" s="3"/>
    </row>
    <row r="443" spans="1:601" ht="16" x14ac:dyDescent="0.45">
      <c r="A443" s="6"/>
      <c r="B443" s="6"/>
      <c r="C443" s="34"/>
      <c r="D443" s="7"/>
      <c r="E443" s="24"/>
      <c r="F443" s="7"/>
      <c r="G443" s="7"/>
      <c r="H443" s="7"/>
      <c r="I443" s="7"/>
      <c r="J443" s="7"/>
      <c r="K443" s="7"/>
      <c r="L443" s="7"/>
      <c r="M443" s="7"/>
      <c r="N443" s="36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  <c r="MM443" s="3"/>
      <c r="MN443" s="3"/>
      <c r="MO443" s="3"/>
      <c r="MP443" s="3"/>
      <c r="MQ443" s="3"/>
      <c r="MR443" s="3"/>
      <c r="MS443" s="3"/>
      <c r="MT443" s="3"/>
      <c r="MU443" s="3"/>
      <c r="MV443" s="3"/>
      <c r="MW443" s="3"/>
      <c r="MX443" s="3"/>
      <c r="MY443" s="3"/>
      <c r="MZ443" s="3"/>
      <c r="NA443" s="3"/>
      <c r="NB443" s="3"/>
      <c r="NC443" s="3"/>
      <c r="ND443" s="3"/>
      <c r="NE443" s="3"/>
      <c r="NF443" s="3"/>
      <c r="NG443" s="3"/>
      <c r="NH443" s="3"/>
      <c r="NI443" s="3"/>
      <c r="NJ443" s="3"/>
      <c r="NK443" s="3"/>
      <c r="NL443" s="3"/>
      <c r="NM443" s="3"/>
      <c r="NN443" s="3"/>
      <c r="NO443" s="3"/>
      <c r="NP443" s="3"/>
      <c r="NQ443" s="3"/>
      <c r="NR443" s="3"/>
      <c r="NS443" s="3"/>
      <c r="NT443" s="3"/>
      <c r="NU443" s="3"/>
      <c r="NV443" s="3"/>
      <c r="NW443" s="3"/>
      <c r="NX443" s="3"/>
      <c r="NY443" s="3"/>
      <c r="NZ443" s="3"/>
      <c r="OA443" s="3"/>
      <c r="OB443" s="3"/>
      <c r="OC443" s="3"/>
      <c r="OD443" s="3"/>
      <c r="OE443" s="3"/>
      <c r="OF443" s="3"/>
      <c r="OG443" s="3"/>
      <c r="OH443" s="3"/>
      <c r="OI443" s="3"/>
      <c r="OJ443" s="3"/>
      <c r="OK443" s="3"/>
      <c r="OL443" s="3"/>
      <c r="OM443" s="3"/>
      <c r="ON443" s="3"/>
      <c r="OO443" s="3"/>
      <c r="OP443" s="3"/>
      <c r="OQ443" s="3"/>
      <c r="OR443" s="3"/>
      <c r="OS443" s="3"/>
      <c r="OT443" s="3"/>
      <c r="OU443" s="3"/>
      <c r="OV443" s="3"/>
      <c r="OW443" s="3"/>
      <c r="OX443" s="3"/>
      <c r="OY443" s="3"/>
      <c r="OZ443" s="3"/>
      <c r="PA443" s="3"/>
      <c r="PB443" s="3"/>
      <c r="PC443" s="3"/>
      <c r="PD443" s="3"/>
      <c r="PE443" s="3"/>
      <c r="PF443" s="3"/>
      <c r="PG443" s="3"/>
      <c r="PH443" s="3"/>
      <c r="PI443" s="3"/>
      <c r="PJ443" s="3"/>
      <c r="PK443" s="3"/>
      <c r="PL443" s="3"/>
      <c r="PM443" s="3"/>
      <c r="PN443" s="3"/>
      <c r="PO443" s="3"/>
      <c r="PP443" s="3"/>
      <c r="PQ443" s="3"/>
      <c r="PR443" s="3"/>
      <c r="PS443" s="3"/>
      <c r="PT443" s="3"/>
      <c r="PU443" s="3"/>
      <c r="PV443" s="3"/>
      <c r="PW443" s="3"/>
      <c r="PX443" s="3"/>
      <c r="PY443" s="3"/>
      <c r="PZ443" s="3"/>
      <c r="QA443" s="3"/>
      <c r="QB443" s="3"/>
      <c r="QC443" s="3"/>
      <c r="QD443" s="3"/>
      <c r="QE443" s="3"/>
      <c r="QF443" s="3"/>
      <c r="QG443" s="3"/>
      <c r="QH443" s="3"/>
      <c r="QI443" s="3"/>
      <c r="QJ443" s="3"/>
      <c r="QK443" s="3"/>
      <c r="QL443" s="3"/>
      <c r="QM443" s="3"/>
      <c r="QN443" s="3"/>
      <c r="QO443" s="3"/>
      <c r="QP443" s="3"/>
      <c r="QQ443" s="3"/>
      <c r="QR443" s="3"/>
      <c r="QS443" s="3"/>
      <c r="QT443" s="3"/>
      <c r="QU443" s="3"/>
      <c r="QV443" s="3"/>
      <c r="QW443" s="3"/>
      <c r="QX443" s="3"/>
      <c r="QY443" s="3"/>
      <c r="QZ443" s="3"/>
      <c r="RA443" s="3"/>
      <c r="RB443" s="3"/>
      <c r="RC443" s="3"/>
      <c r="RD443" s="3"/>
      <c r="RE443" s="3"/>
      <c r="RF443" s="3"/>
      <c r="RG443" s="3"/>
      <c r="RH443" s="3"/>
      <c r="RI443" s="3"/>
      <c r="RJ443" s="3"/>
      <c r="RK443" s="3"/>
      <c r="RL443" s="3"/>
      <c r="RM443" s="3"/>
      <c r="RN443" s="3"/>
      <c r="RO443" s="3"/>
      <c r="RP443" s="3"/>
      <c r="RQ443" s="3"/>
      <c r="RR443" s="3"/>
      <c r="RS443" s="3"/>
      <c r="RT443" s="3"/>
      <c r="RU443" s="3"/>
      <c r="RV443" s="3"/>
      <c r="RW443" s="3"/>
      <c r="RX443" s="3"/>
      <c r="RY443" s="3"/>
      <c r="RZ443" s="3"/>
      <c r="SA443" s="3"/>
      <c r="SB443" s="3"/>
      <c r="SC443" s="3"/>
      <c r="SD443" s="3"/>
      <c r="SE443" s="3"/>
      <c r="SF443" s="3"/>
      <c r="SG443" s="3"/>
      <c r="SH443" s="3"/>
      <c r="SI443" s="3"/>
      <c r="SJ443" s="3"/>
      <c r="SK443" s="3"/>
      <c r="SL443" s="3"/>
      <c r="SM443" s="3"/>
      <c r="SN443" s="3"/>
      <c r="SO443" s="3"/>
      <c r="SP443" s="3"/>
      <c r="SQ443" s="3"/>
      <c r="SR443" s="3"/>
      <c r="SS443" s="3"/>
      <c r="ST443" s="3"/>
      <c r="SU443" s="3"/>
      <c r="SV443" s="3"/>
      <c r="SW443" s="3"/>
      <c r="SX443" s="3"/>
      <c r="SY443" s="3"/>
      <c r="SZ443" s="3"/>
      <c r="TA443" s="3"/>
      <c r="TB443" s="3"/>
      <c r="TC443" s="3"/>
      <c r="TD443" s="3"/>
      <c r="TE443" s="3"/>
      <c r="TF443" s="3"/>
      <c r="TG443" s="3"/>
      <c r="TH443" s="3"/>
      <c r="TI443" s="3"/>
      <c r="TJ443" s="3"/>
      <c r="TK443" s="3"/>
      <c r="TL443" s="3"/>
      <c r="TM443" s="3"/>
      <c r="TN443" s="3"/>
      <c r="TO443" s="3"/>
      <c r="TP443" s="3"/>
      <c r="TQ443" s="3"/>
      <c r="TR443" s="3"/>
      <c r="TS443" s="3"/>
      <c r="TT443" s="3"/>
      <c r="TU443" s="3"/>
      <c r="TV443" s="3"/>
      <c r="TW443" s="3"/>
      <c r="TX443" s="3"/>
      <c r="TY443" s="3"/>
      <c r="TZ443" s="3"/>
      <c r="UA443" s="3"/>
      <c r="UB443" s="3"/>
      <c r="UC443" s="3"/>
      <c r="UD443" s="3"/>
      <c r="UE443" s="3"/>
      <c r="UF443" s="3"/>
      <c r="UG443" s="3"/>
      <c r="UH443" s="3"/>
      <c r="UI443" s="3"/>
      <c r="UJ443" s="3"/>
      <c r="UK443" s="3"/>
      <c r="UL443" s="3"/>
      <c r="UM443" s="3"/>
      <c r="UN443" s="3"/>
      <c r="UO443" s="3"/>
      <c r="UP443" s="3"/>
      <c r="UQ443" s="3"/>
      <c r="UR443" s="3"/>
      <c r="US443" s="3"/>
      <c r="UT443" s="3"/>
      <c r="UU443" s="3"/>
      <c r="UV443" s="3"/>
      <c r="UW443" s="3"/>
      <c r="UX443" s="3"/>
      <c r="UY443" s="3"/>
      <c r="UZ443" s="3"/>
      <c r="VA443" s="3"/>
      <c r="VB443" s="3"/>
      <c r="VC443" s="3"/>
      <c r="VD443" s="3"/>
      <c r="VE443" s="3"/>
      <c r="VF443" s="3"/>
      <c r="VG443" s="3"/>
      <c r="VH443" s="3"/>
      <c r="VI443" s="3"/>
      <c r="VJ443" s="3"/>
      <c r="VK443" s="3"/>
      <c r="VL443" s="3"/>
      <c r="VM443" s="3"/>
      <c r="VN443" s="3"/>
      <c r="VO443" s="3"/>
      <c r="VP443" s="3"/>
      <c r="VQ443" s="3"/>
      <c r="VR443" s="3"/>
      <c r="VS443" s="3"/>
      <c r="VT443" s="3"/>
      <c r="VU443" s="3"/>
      <c r="VV443" s="3"/>
      <c r="VW443" s="3"/>
      <c r="VX443" s="3"/>
      <c r="VY443" s="3"/>
      <c r="VZ443" s="3"/>
      <c r="WA443" s="3"/>
      <c r="WB443" s="3"/>
      <c r="WC443" s="3"/>
    </row>
    <row r="444" spans="1:601" ht="16" x14ac:dyDescent="0.45">
      <c r="A444" s="6"/>
      <c r="B444" s="6"/>
      <c r="C444" s="34"/>
      <c r="D444" s="7"/>
      <c r="E444" s="24"/>
      <c r="F444" s="7"/>
      <c r="G444" s="7"/>
      <c r="H444" s="7"/>
      <c r="I444" s="7"/>
      <c r="J444" s="7"/>
      <c r="K444" s="7"/>
      <c r="L444" s="7"/>
      <c r="M444" s="7"/>
      <c r="N444" s="36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/>
      <c r="LP444" s="3"/>
      <c r="LQ444" s="3"/>
      <c r="LR444" s="3"/>
      <c r="LS444" s="3"/>
      <c r="LT444" s="3"/>
      <c r="LU444" s="3"/>
      <c r="LV444" s="3"/>
      <c r="LW444" s="3"/>
      <c r="LX444" s="3"/>
      <c r="LY444" s="3"/>
      <c r="LZ444" s="3"/>
      <c r="MA444" s="3"/>
      <c r="MB444" s="3"/>
      <c r="MC444" s="3"/>
      <c r="MD444" s="3"/>
      <c r="ME444" s="3"/>
      <c r="MF444" s="3"/>
      <c r="MG444" s="3"/>
      <c r="MH444" s="3"/>
      <c r="MI444" s="3"/>
      <c r="MJ444" s="3"/>
      <c r="MK444" s="3"/>
      <c r="ML444" s="3"/>
      <c r="MM444" s="3"/>
      <c r="MN444" s="3"/>
      <c r="MO444" s="3"/>
      <c r="MP444" s="3"/>
      <c r="MQ444" s="3"/>
      <c r="MR444" s="3"/>
      <c r="MS444" s="3"/>
      <c r="MT444" s="3"/>
      <c r="MU444" s="3"/>
      <c r="MV444" s="3"/>
      <c r="MW444" s="3"/>
      <c r="MX444" s="3"/>
      <c r="MY444" s="3"/>
      <c r="MZ444" s="3"/>
      <c r="NA444" s="3"/>
      <c r="NB444" s="3"/>
      <c r="NC444" s="3"/>
      <c r="ND444" s="3"/>
      <c r="NE444" s="3"/>
      <c r="NF444" s="3"/>
      <c r="NG444" s="3"/>
      <c r="NH444" s="3"/>
      <c r="NI444" s="3"/>
      <c r="NJ444" s="3"/>
      <c r="NK444" s="3"/>
      <c r="NL444" s="3"/>
      <c r="NM444" s="3"/>
      <c r="NN444" s="3"/>
      <c r="NO444" s="3"/>
      <c r="NP444" s="3"/>
      <c r="NQ444" s="3"/>
      <c r="NR444" s="3"/>
      <c r="NS444" s="3"/>
      <c r="NT444" s="3"/>
      <c r="NU444" s="3"/>
      <c r="NV444" s="3"/>
      <c r="NW444" s="3"/>
      <c r="NX444" s="3"/>
      <c r="NY444" s="3"/>
      <c r="NZ444" s="3"/>
      <c r="OA444" s="3"/>
      <c r="OB444" s="3"/>
      <c r="OC444" s="3"/>
      <c r="OD444" s="3"/>
      <c r="OE444" s="3"/>
      <c r="OF444" s="3"/>
      <c r="OG444" s="3"/>
      <c r="OH444" s="3"/>
      <c r="OI444" s="3"/>
      <c r="OJ444" s="3"/>
      <c r="OK444" s="3"/>
      <c r="OL444" s="3"/>
      <c r="OM444" s="3"/>
      <c r="ON444" s="3"/>
      <c r="OO444" s="3"/>
      <c r="OP444" s="3"/>
      <c r="OQ444" s="3"/>
      <c r="OR444" s="3"/>
      <c r="OS444" s="3"/>
      <c r="OT444" s="3"/>
      <c r="OU444" s="3"/>
      <c r="OV444" s="3"/>
      <c r="OW444" s="3"/>
      <c r="OX444" s="3"/>
      <c r="OY444" s="3"/>
      <c r="OZ444" s="3"/>
      <c r="PA444" s="3"/>
      <c r="PB444" s="3"/>
      <c r="PC444" s="3"/>
      <c r="PD444" s="3"/>
      <c r="PE444" s="3"/>
      <c r="PF444" s="3"/>
      <c r="PG444" s="3"/>
      <c r="PH444" s="3"/>
      <c r="PI444" s="3"/>
      <c r="PJ444" s="3"/>
      <c r="PK444" s="3"/>
      <c r="PL444" s="3"/>
      <c r="PM444" s="3"/>
      <c r="PN444" s="3"/>
      <c r="PO444" s="3"/>
      <c r="PP444" s="3"/>
      <c r="PQ444" s="3"/>
      <c r="PR444" s="3"/>
      <c r="PS444" s="3"/>
      <c r="PT444" s="3"/>
      <c r="PU444" s="3"/>
      <c r="PV444" s="3"/>
      <c r="PW444" s="3"/>
      <c r="PX444" s="3"/>
      <c r="PY444" s="3"/>
      <c r="PZ444" s="3"/>
      <c r="QA444" s="3"/>
      <c r="QB444" s="3"/>
      <c r="QC444" s="3"/>
      <c r="QD444" s="3"/>
      <c r="QE444" s="3"/>
      <c r="QF444" s="3"/>
      <c r="QG444" s="3"/>
      <c r="QH444" s="3"/>
      <c r="QI444" s="3"/>
      <c r="QJ444" s="3"/>
      <c r="QK444" s="3"/>
      <c r="QL444" s="3"/>
      <c r="QM444" s="3"/>
      <c r="QN444" s="3"/>
      <c r="QO444" s="3"/>
      <c r="QP444" s="3"/>
      <c r="QQ444" s="3"/>
      <c r="QR444" s="3"/>
      <c r="QS444" s="3"/>
      <c r="QT444" s="3"/>
      <c r="QU444" s="3"/>
      <c r="QV444" s="3"/>
      <c r="QW444" s="3"/>
      <c r="QX444" s="3"/>
      <c r="QY444" s="3"/>
      <c r="QZ444" s="3"/>
      <c r="RA444" s="3"/>
      <c r="RB444" s="3"/>
      <c r="RC444" s="3"/>
      <c r="RD444" s="3"/>
      <c r="RE444" s="3"/>
      <c r="RF444" s="3"/>
      <c r="RG444" s="3"/>
      <c r="RH444" s="3"/>
      <c r="RI444" s="3"/>
      <c r="RJ444" s="3"/>
      <c r="RK444" s="3"/>
      <c r="RL444" s="3"/>
      <c r="RM444" s="3"/>
      <c r="RN444" s="3"/>
      <c r="RO444" s="3"/>
      <c r="RP444" s="3"/>
      <c r="RQ444" s="3"/>
      <c r="RR444" s="3"/>
      <c r="RS444" s="3"/>
      <c r="RT444" s="3"/>
      <c r="RU444" s="3"/>
      <c r="RV444" s="3"/>
      <c r="RW444" s="3"/>
      <c r="RX444" s="3"/>
      <c r="RY444" s="3"/>
      <c r="RZ444" s="3"/>
      <c r="SA444" s="3"/>
      <c r="SB444" s="3"/>
      <c r="SC444" s="3"/>
      <c r="SD444" s="3"/>
      <c r="SE444" s="3"/>
      <c r="SF444" s="3"/>
      <c r="SG444" s="3"/>
      <c r="SH444" s="3"/>
      <c r="SI444" s="3"/>
      <c r="SJ444" s="3"/>
      <c r="SK444" s="3"/>
      <c r="SL444" s="3"/>
      <c r="SM444" s="3"/>
      <c r="SN444" s="3"/>
      <c r="SO444" s="3"/>
      <c r="SP444" s="3"/>
      <c r="SQ444" s="3"/>
      <c r="SR444" s="3"/>
      <c r="SS444" s="3"/>
      <c r="ST444" s="3"/>
      <c r="SU444" s="3"/>
      <c r="SV444" s="3"/>
      <c r="SW444" s="3"/>
      <c r="SX444" s="3"/>
      <c r="SY444" s="3"/>
      <c r="SZ444" s="3"/>
      <c r="TA444" s="3"/>
      <c r="TB444" s="3"/>
      <c r="TC444" s="3"/>
      <c r="TD444" s="3"/>
      <c r="TE444" s="3"/>
      <c r="TF444" s="3"/>
      <c r="TG444" s="3"/>
      <c r="TH444" s="3"/>
      <c r="TI444" s="3"/>
      <c r="TJ444" s="3"/>
      <c r="TK444" s="3"/>
      <c r="TL444" s="3"/>
      <c r="TM444" s="3"/>
      <c r="TN444" s="3"/>
      <c r="TO444" s="3"/>
      <c r="TP444" s="3"/>
      <c r="TQ444" s="3"/>
      <c r="TR444" s="3"/>
      <c r="TS444" s="3"/>
      <c r="TT444" s="3"/>
      <c r="TU444" s="3"/>
      <c r="TV444" s="3"/>
      <c r="TW444" s="3"/>
      <c r="TX444" s="3"/>
      <c r="TY444" s="3"/>
      <c r="TZ444" s="3"/>
      <c r="UA444" s="3"/>
      <c r="UB444" s="3"/>
      <c r="UC444" s="3"/>
      <c r="UD444" s="3"/>
      <c r="UE444" s="3"/>
      <c r="UF444" s="3"/>
      <c r="UG444" s="3"/>
      <c r="UH444" s="3"/>
      <c r="UI444" s="3"/>
      <c r="UJ444" s="3"/>
      <c r="UK444" s="3"/>
      <c r="UL444" s="3"/>
      <c r="UM444" s="3"/>
      <c r="UN444" s="3"/>
      <c r="UO444" s="3"/>
      <c r="UP444" s="3"/>
      <c r="UQ444" s="3"/>
      <c r="UR444" s="3"/>
      <c r="US444" s="3"/>
      <c r="UT444" s="3"/>
      <c r="UU444" s="3"/>
      <c r="UV444" s="3"/>
      <c r="UW444" s="3"/>
      <c r="UX444" s="3"/>
      <c r="UY444" s="3"/>
      <c r="UZ444" s="3"/>
      <c r="VA444" s="3"/>
      <c r="VB444" s="3"/>
      <c r="VC444" s="3"/>
      <c r="VD444" s="3"/>
      <c r="VE444" s="3"/>
      <c r="VF444" s="3"/>
      <c r="VG444" s="3"/>
      <c r="VH444" s="3"/>
      <c r="VI444" s="3"/>
      <c r="VJ444" s="3"/>
      <c r="VK444" s="3"/>
      <c r="VL444" s="3"/>
      <c r="VM444" s="3"/>
      <c r="VN444" s="3"/>
      <c r="VO444" s="3"/>
      <c r="VP444" s="3"/>
      <c r="VQ444" s="3"/>
      <c r="VR444" s="3"/>
      <c r="VS444" s="3"/>
      <c r="VT444" s="3"/>
      <c r="VU444" s="3"/>
      <c r="VV444" s="3"/>
      <c r="VW444" s="3"/>
      <c r="VX444" s="3"/>
      <c r="VY444" s="3"/>
      <c r="VZ444" s="3"/>
      <c r="WA444" s="3"/>
      <c r="WB444" s="3"/>
      <c r="WC444" s="3"/>
    </row>
    <row r="445" spans="1:601" ht="16" x14ac:dyDescent="0.45">
      <c r="A445" s="6"/>
      <c r="B445" s="6"/>
      <c r="C445" s="34"/>
      <c r="D445" s="7"/>
      <c r="E445" s="24"/>
      <c r="F445" s="7"/>
      <c r="G445" s="7"/>
      <c r="H445" s="7"/>
      <c r="I445" s="7"/>
      <c r="J445" s="7"/>
      <c r="K445" s="7"/>
      <c r="L445" s="7"/>
      <c r="M445" s="7"/>
      <c r="N445" s="36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  <c r="MO445" s="3"/>
      <c r="MP445" s="3"/>
      <c r="MQ445" s="3"/>
      <c r="MR445" s="3"/>
      <c r="MS445" s="3"/>
      <c r="MT445" s="3"/>
      <c r="MU445" s="3"/>
      <c r="MV445" s="3"/>
      <c r="MW445" s="3"/>
      <c r="MX445" s="3"/>
      <c r="MY445" s="3"/>
      <c r="MZ445" s="3"/>
      <c r="NA445" s="3"/>
      <c r="NB445" s="3"/>
      <c r="NC445" s="3"/>
      <c r="ND445" s="3"/>
      <c r="NE445" s="3"/>
      <c r="NF445" s="3"/>
      <c r="NG445" s="3"/>
      <c r="NH445" s="3"/>
      <c r="NI445" s="3"/>
      <c r="NJ445" s="3"/>
      <c r="NK445" s="3"/>
      <c r="NL445" s="3"/>
      <c r="NM445" s="3"/>
      <c r="NN445" s="3"/>
      <c r="NO445" s="3"/>
      <c r="NP445" s="3"/>
      <c r="NQ445" s="3"/>
      <c r="NR445" s="3"/>
      <c r="NS445" s="3"/>
      <c r="NT445" s="3"/>
      <c r="NU445" s="3"/>
      <c r="NV445" s="3"/>
      <c r="NW445" s="3"/>
      <c r="NX445" s="3"/>
      <c r="NY445" s="3"/>
      <c r="NZ445" s="3"/>
      <c r="OA445" s="3"/>
      <c r="OB445" s="3"/>
      <c r="OC445" s="3"/>
      <c r="OD445" s="3"/>
      <c r="OE445" s="3"/>
      <c r="OF445" s="3"/>
      <c r="OG445" s="3"/>
      <c r="OH445" s="3"/>
      <c r="OI445" s="3"/>
      <c r="OJ445" s="3"/>
      <c r="OK445" s="3"/>
      <c r="OL445" s="3"/>
      <c r="OM445" s="3"/>
      <c r="ON445" s="3"/>
      <c r="OO445" s="3"/>
      <c r="OP445" s="3"/>
      <c r="OQ445" s="3"/>
      <c r="OR445" s="3"/>
      <c r="OS445" s="3"/>
      <c r="OT445" s="3"/>
      <c r="OU445" s="3"/>
      <c r="OV445" s="3"/>
      <c r="OW445" s="3"/>
      <c r="OX445" s="3"/>
      <c r="OY445" s="3"/>
      <c r="OZ445" s="3"/>
      <c r="PA445" s="3"/>
      <c r="PB445" s="3"/>
      <c r="PC445" s="3"/>
      <c r="PD445" s="3"/>
      <c r="PE445" s="3"/>
      <c r="PF445" s="3"/>
      <c r="PG445" s="3"/>
      <c r="PH445" s="3"/>
      <c r="PI445" s="3"/>
      <c r="PJ445" s="3"/>
      <c r="PK445" s="3"/>
      <c r="PL445" s="3"/>
      <c r="PM445" s="3"/>
      <c r="PN445" s="3"/>
      <c r="PO445" s="3"/>
      <c r="PP445" s="3"/>
      <c r="PQ445" s="3"/>
      <c r="PR445" s="3"/>
      <c r="PS445" s="3"/>
      <c r="PT445" s="3"/>
      <c r="PU445" s="3"/>
      <c r="PV445" s="3"/>
      <c r="PW445" s="3"/>
      <c r="PX445" s="3"/>
      <c r="PY445" s="3"/>
      <c r="PZ445" s="3"/>
      <c r="QA445" s="3"/>
      <c r="QB445" s="3"/>
      <c r="QC445" s="3"/>
      <c r="QD445" s="3"/>
      <c r="QE445" s="3"/>
      <c r="QF445" s="3"/>
      <c r="QG445" s="3"/>
      <c r="QH445" s="3"/>
      <c r="QI445" s="3"/>
      <c r="QJ445" s="3"/>
      <c r="QK445" s="3"/>
      <c r="QL445" s="3"/>
      <c r="QM445" s="3"/>
      <c r="QN445" s="3"/>
      <c r="QO445" s="3"/>
      <c r="QP445" s="3"/>
      <c r="QQ445" s="3"/>
      <c r="QR445" s="3"/>
      <c r="QS445" s="3"/>
      <c r="QT445" s="3"/>
      <c r="QU445" s="3"/>
      <c r="QV445" s="3"/>
      <c r="QW445" s="3"/>
      <c r="QX445" s="3"/>
      <c r="QY445" s="3"/>
      <c r="QZ445" s="3"/>
      <c r="RA445" s="3"/>
      <c r="RB445" s="3"/>
      <c r="RC445" s="3"/>
      <c r="RD445" s="3"/>
      <c r="RE445" s="3"/>
      <c r="RF445" s="3"/>
      <c r="RG445" s="3"/>
      <c r="RH445" s="3"/>
      <c r="RI445" s="3"/>
      <c r="RJ445" s="3"/>
      <c r="RK445" s="3"/>
      <c r="RL445" s="3"/>
      <c r="RM445" s="3"/>
      <c r="RN445" s="3"/>
      <c r="RO445" s="3"/>
      <c r="RP445" s="3"/>
      <c r="RQ445" s="3"/>
      <c r="RR445" s="3"/>
      <c r="RS445" s="3"/>
      <c r="RT445" s="3"/>
      <c r="RU445" s="3"/>
      <c r="RV445" s="3"/>
      <c r="RW445" s="3"/>
      <c r="RX445" s="3"/>
      <c r="RY445" s="3"/>
      <c r="RZ445" s="3"/>
      <c r="SA445" s="3"/>
      <c r="SB445" s="3"/>
      <c r="SC445" s="3"/>
      <c r="SD445" s="3"/>
      <c r="SE445" s="3"/>
      <c r="SF445" s="3"/>
      <c r="SG445" s="3"/>
      <c r="SH445" s="3"/>
      <c r="SI445" s="3"/>
      <c r="SJ445" s="3"/>
      <c r="SK445" s="3"/>
      <c r="SL445" s="3"/>
      <c r="SM445" s="3"/>
      <c r="SN445" s="3"/>
      <c r="SO445" s="3"/>
      <c r="SP445" s="3"/>
      <c r="SQ445" s="3"/>
      <c r="SR445" s="3"/>
      <c r="SS445" s="3"/>
      <c r="ST445" s="3"/>
      <c r="SU445" s="3"/>
      <c r="SV445" s="3"/>
      <c r="SW445" s="3"/>
      <c r="SX445" s="3"/>
      <c r="SY445" s="3"/>
      <c r="SZ445" s="3"/>
      <c r="TA445" s="3"/>
      <c r="TB445" s="3"/>
      <c r="TC445" s="3"/>
      <c r="TD445" s="3"/>
      <c r="TE445" s="3"/>
      <c r="TF445" s="3"/>
      <c r="TG445" s="3"/>
      <c r="TH445" s="3"/>
      <c r="TI445" s="3"/>
      <c r="TJ445" s="3"/>
      <c r="TK445" s="3"/>
      <c r="TL445" s="3"/>
      <c r="TM445" s="3"/>
      <c r="TN445" s="3"/>
      <c r="TO445" s="3"/>
      <c r="TP445" s="3"/>
      <c r="TQ445" s="3"/>
      <c r="TR445" s="3"/>
      <c r="TS445" s="3"/>
      <c r="TT445" s="3"/>
      <c r="TU445" s="3"/>
      <c r="TV445" s="3"/>
      <c r="TW445" s="3"/>
      <c r="TX445" s="3"/>
      <c r="TY445" s="3"/>
      <c r="TZ445" s="3"/>
      <c r="UA445" s="3"/>
      <c r="UB445" s="3"/>
      <c r="UC445" s="3"/>
      <c r="UD445" s="3"/>
      <c r="UE445" s="3"/>
      <c r="UF445" s="3"/>
      <c r="UG445" s="3"/>
      <c r="UH445" s="3"/>
      <c r="UI445" s="3"/>
      <c r="UJ445" s="3"/>
      <c r="UK445" s="3"/>
      <c r="UL445" s="3"/>
      <c r="UM445" s="3"/>
      <c r="UN445" s="3"/>
      <c r="UO445" s="3"/>
      <c r="UP445" s="3"/>
      <c r="UQ445" s="3"/>
      <c r="UR445" s="3"/>
      <c r="US445" s="3"/>
      <c r="UT445" s="3"/>
      <c r="UU445" s="3"/>
      <c r="UV445" s="3"/>
      <c r="UW445" s="3"/>
      <c r="UX445" s="3"/>
      <c r="UY445" s="3"/>
      <c r="UZ445" s="3"/>
      <c r="VA445" s="3"/>
      <c r="VB445" s="3"/>
      <c r="VC445" s="3"/>
      <c r="VD445" s="3"/>
      <c r="VE445" s="3"/>
      <c r="VF445" s="3"/>
      <c r="VG445" s="3"/>
      <c r="VH445" s="3"/>
      <c r="VI445" s="3"/>
      <c r="VJ445" s="3"/>
      <c r="VK445" s="3"/>
      <c r="VL445" s="3"/>
      <c r="VM445" s="3"/>
      <c r="VN445" s="3"/>
      <c r="VO445" s="3"/>
      <c r="VP445" s="3"/>
      <c r="VQ445" s="3"/>
      <c r="VR445" s="3"/>
      <c r="VS445" s="3"/>
      <c r="VT445" s="3"/>
      <c r="VU445" s="3"/>
      <c r="VV445" s="3"/>
      <c r="VW445" s="3"/>
      <c r="VX445" s="3"/>
      <c r="VY445" s="3"/>
      <c r="VZ445" s="3"/>
      <c r="WA445" s="3"/>
      <c r="WB445" s="3"/>
      <c r="WC445" s="3"/>
    </row>
    <row r="446" spans="1:601" ht="16" x14ac:dyDescent="0.45">
      <c r="A446" s="6"/>
      <c r="B446" s="6"/>
      <c r="C446" s="34"/>
      <c r="D446" s="7"/>
      <c r="E446" s="24"/>
      <c r="F446" s="7"/>
      <c r="G446" s="7"/>
      <c r="H446" s="7"/>
      <c r="I446" s="7"/>
      <c r="J446" s="7"/>
      <c r="K446" s="7"/>
      <c r="L446" s="7"/>
      <c r="M446" s="7"/>
      <c r="N446" s="36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/>
      <c r="LP446" s="3"/>
      <c r="LQ446" s="3"/>
      <c r="LR446" s="3"/>
      <c r="LS446" s="3"/>
      <c r="LT446" s="3"/>
      <c r="LU446" s="3"/>
      <c r="LV446" s="3"/>
      <c r="LW446" s="3"/>
      <c r="LX446" s="3"/>
      <c r="LY446" s="3"/>
      <c r="LZ446" s="3"/>
      <c r="MA446" s="3"/>
      <c r="MB446" s="3"/>
      <c r="MC446" s="3"/>
      <c r="MD446" s="3"/>
      <c r="ME446" s="3"/>
      <c r="MF446" s="3"/>
      <c r="MG446" s="3"/>
      <c r="MH446" s="3"/>
      <c r="MI446" s="3"/>
      <c r="MJ446" s="3"/>
      <c r="MK446" s="3"/>
      <c r="ML446" s="3"/>
      <c r="MM446" s="3"/>
      <c r="MN446" s="3"/>
      <c r="MO446" s="3"/>
      <c r="MP446" s="3"/>
      <c r="MQ446" s="3"/>
      <c r="MR446" s="3"/>
      <c r="MS446" s="3"/>
      <c r="MT446" s="3"/>
      <c r="MU446" s="3"/>
      <c r="MV446" s="3"/>
      <c r="MW446" s="3"/>
      <c r="MX446" s="3"/>
      <c r="MY446" s="3"/>
      <c r="MZ446" s="3"/>
      <c r="NA446" s="3"/>
      <c r="NB446" s="3"/>
      <c r="NC446" s="3"/>
      <c r="ND446" s="3"/>
      <c r="NE446" s="3"/>
      <c r="NF446" s="3"/>
      <c r="NG446" s="3"/>
      <c r="NH446" s="3"/>
      <c r="NI446" s="3"/>
      <c r="NJ446" s="3"/>
      <c r="NK446" s="3"/>
      <c r="NL446" s="3"/>
      <c r="NM446" s="3"/>
      <c r="NN446" s="3"/>
      <c r="NO446" s="3"/>
      <c r="NP446" s="3"/>
      <c r="NQ446" s="3"/>
      <c r="NR446" s="3"/>
      <c r="NS446" s="3"/>
      <c r="NT446" s="3"/>
      <c r="NU446" s="3"/>
      <c r="NV446" s="3"/>
      <c r="NW446" s="3"/>
      <c r="NX446" s="3"/>
      <c r="NY446" s="3"/>
      <c r="NZ446" s="3"/>
      <c r="OA446" s="3"/>
      <c r="OB446" s="3"/>
      <c r="OC446" s="3"/>
      <c r="OD446" s="3"/>
      <c r="OE446" s="3"/>
      <c r="OF446" s="3"/>
      <c r="OG446" s="3"/>
      <c r="OH446" s="3"/>
      <c r="OI446" s="3"/>
      <c r="OJ446" s="3"/>
      <c r="OK446" s="3"/>
      <c r="OL446" s="3"/>
      <c r="OM446" s="3"/>
      <c r="ON446" s="3"/>
      <c r="OO446" s="3"/>
      <c r="OP446" s="3"/>
      <c r="OQ446" s="3"/>
      <c r="OR446" s="3"/>
      <c r="OS446" s="3"/>
      <c r="OT446" s="3"/>
      <c r="OU446" s="3"/>
      <c r="OV446" s="3"/>
      <c r="OW446" s="3"/>
      <c r="OX446" s="3"/>
      <c r="OY446" s="3"/>
      <c r="OZ446" s="3"/>
      <c r="PA446" s="3"/>
      <c r="PB446" s="3"/>
      <c r="PC446" s="3"/>
      <c r="PD446" s="3"/>
      <c r="PE446" s="3"/>
      <c r="PF446" s="3"/>
      <c r="PG446" s="3"/>
      <c r="PH446" s="3"/>
      <c r="PI446" s="3"/>
      <c r="PJ446" s="3"/>
      <c r="PK446" s="3"/>
      <c r="PL446" s="3"/>
      <c r="PM446" s="3"/>
      <c r="PN446" s="3"/>
      <c r="PO446" s="3"/>
      <c r="PP446" s="3"/>
      <c r="PQ446" s="3"/>
      <c r="PR446" s="3"/>
      <c r="PS446" s="3"/>
      <c r="PT446" s="3"/>
      <c r="PU446" s="3"/>
      <c r="PV446" s="3"/>
      <c r="PW446" s="3"/>
      <c r="PX446" s="3"/>
      <c r="PY446" s="3"/>
      <c r="PZ446" s="3"/>
      <c r="QA446" s="3"/>
      <c r="QB446" s="3"/>
      <c r="QC446" s="3"/>
      <c r="QD446" s="3"/>
      <c r="QE446" s="3"/>
      <c r="QF446" s="3"/>
      <c r="QG446" s="3"/>
      <c r="QH446" s="3"/>
      <c r="QI446" s="3"/>
      <c r="QJ446" s="3"/>
      <c r="QK446" s="3"/>
      <c r="QL446" s="3"/>
      <c r="QM446" s="3"/>
      <c r="QN446" s="3"/>
      <c r="QO446" s="3"/>
      <c r="QP446" s="3"/>
      <c r="QQ446" s="3"/>
      <c r="QR446" s="3"/>
      <c r="QS446" s="3"/>
      <c r="QT446" s="3"/>
      <c r="QU446" s="3"/>
      <c r="QV446" s="3"/>
      <c r="QW446" s="3"/>
      <c r="QX446" s="3"/>
      <c r="QY446" s="3"/>
      <c r="QZ446" s="3"/>
      <c r="RA446" s="3"/>
      <c r="RB446" s="3"/>
      <c r="RC446" s="3"/>
      <c r="RD446" s="3"/>
      <c r="RE446" s="3"/>
      <c r="RF446" s="3"/>
      <c r="RG446" s="3"/>
      <c r="RH446" s="3"/>
      <c r="RI446" s="3"/>
      <c r="RJ446" s="3"/>
      <c r="RK446" s="3"/>
      <c r="RL446" s="3"/>
      <c r="RM446" s="3"/>
      <c r="RN446" s="3"/>
      <c r="RO446" s="3"/>
      <c r="RP446" s="3"/>
      <c r="RQ446" s="3"/>
      <c r="RR446" s="3"/>
      <c r="RS446" s="3"/>
      <c r="RT446" s="3"/>
      <c r="RU446" s="3"/>
      <c r="RV446" s="3"/>
      <c r="RW446" s="3"/>
      <c r="RX446" s="3"/>
      <c r="RY446" s="3"/>
      <c r="RZ446" s="3"/>
      <c r="SA446" s="3"/>
      <c r="SB446" s="3"/>
      <c r="SC446" s="3"/>
      <c r="SD446" s="3"/>
      <c r="SE446" s="3"/>
      <c r="SF446" s="3"/>
      <c r="SG446" s="3"/>
      <c r="SH446" s="3"/>
      <c r="SI446" s="3"/>
      <c r="SJ446" s="3"/>
      <c r="SK446" s="3"/>
      <c r="SL446" s="3"/>
      <c r="SM446" s="3"/>
      <c r="SN446" s="3"/>
      <c r="SO446" s="3"/>
      <c r="SP446" s="3"/>
      <c r="SQ446" s="3"/>
      <c r="SR446" s="3"/>
      <c r="SS446" s="3"/>
      <c r="ST446" s="3"/>
      <c r="SU446" s="3"/>
      <c r="SV446" s="3"/>
      <c r="SW446" s="3"/>
      <c r="SX446" s="3"/>
      <c r="SY446" s="3"/>
      <c r="SZ446" s="3"/>
      <c r="TA446" s="3"/>
      <c r="TB446" s="3"/>
      <c r="TC446" s="3"/>
      <c r="TD446" s="3"/>
      <c r="TE446" s="3"/>
      <c r="TF446" s="3"/>
      <c r="TG446" s="3"/>
      <c r="TH446" s="3"/>
      <c r="TI446" s="3"/>
      <c r="TJ446" s="3"/>
      <c r="TK446" s="3"/>
      <c r="TL446" s="3"/>
      <c r="TM446" s="3"/>
      <c r="TN446" s="3"/>
      <c r="TO446" s="3"/>
      <c r="TP446" s="3"/>
      <c r="TQ446" s="3"/>
      <c r="TR446" s="3"/>
      <c r="TS446" s="3"/>
      <c r="TT446" s="3"/>
      <c r="TU446" s="3"/>
      <c r="TV446" s="3"/>
      <c r="TW446" s="3"/>
      <c r="TX446" s="3"/>
      <c r="TY446" s="3"/>
      <c r="TZ446" s="3"/>
      <c r="UA446" s="3"/>
      <c r="UB446" s="3"/>
      <c r="UC446" s="3"/>
      <c r="UD446" s="3"/>
      <c r="UE446" s="3"/>
      <c r="UF446" s="3"/>
      <c r="UG446" s="3"/>
      <c r="UH446" s="3"/>
      <c r="UI446" s="3"/>
      <c r="UJ446" s="3"/>
      <c r="UK446" s="3"/>
      <c r="UL446" s="3"/>
      <c r="UM446" s="3"/>
      <c r="UN446" s="3"/>
      <c r="UO446" s="3"/>
      <c r="UP446" s="3"/>
      <c r="UQ446" s="3"/>
      <c r="UR446" s="3"/>
      <c r="US446" s="3"/>
      <c r="UT446" s="3"/>
      <c r="UU446" s="3"/>
      <c r="UV446" s="3"/>
      <c r="UW446" s="3"/>
      <c r="UX446" s="3"/>
      <c r="UY446" s="3"/>
      <c r="UZ446" s="3"/>
      <c r="VA446" s="3"/>
      <c r="VB446" s="3"/>
      <c r="VC446" s="3"/>
      <c r="VD446" s="3"/>
      <c r="VE446" s="3"/>
      <c r="VF446" s="3"/>
      <c r="VG446" s="3"/>
      <c r="VH446" s="3"/>
      <c r="VI446" s="3"/>
      <c r="VJ446" s="3"/>
      <c r="VK446" s="3"/>
      <c r="VL446" s="3"/>
      <c r="VM446" s="3"/>
      <c r="VN446" s="3"/>
      <c r="VO446" s="3"/>
      <c r="VP446" s="3"/>
      <c r="VQ446" s="3"/>
      <c r="VR446" s="3"/>
      <c r="VS446" s="3"/>
      <c r="VT446" s="3"/>
      <c r="VU446" s="3"/>
      <c r="VV446" s="3"/>
      <c r="VW446" s="3"/>
      <c r="VX446" s="3"/>
      <c r="VY446" s="3"/>
      <c r="VZ446" s="3"/>
      <c r="WA446" s="3"/>
      <c r="WB446" s="3"/>
      <c r="WC446" s="3"/>
    </row>
    <row r="447" spans="1:601" ht="16" x14ac:dyDescent="0.45">
      <c r="A447" s="6"/>
      <c r="B447" s="6"/>
      <c r="C447" s="34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36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  <c r="MM447" s="3"/>
      <c r="MN447" s="3"/>
      <c r="MO447" s="3"/>
      <c r="MP447" s="3"/>
      <c r="MQ447" s="3"/>
      <c r="MR447" s="3"/>
      <c r="MS447" s="3"/>
      <c r="MT447" s="3"/>
      <c r="MU447" s="3"/>
      <c r="MV447" s="3"/>
      <c r="MW447" s="3"/>
      <c r="MX447" s="3"/>
      <c r="MY447" s="3"/>
      <c r="MZ447" s="3"/>
      <c r="NA447" s="3"/>
      <c r="NB447" s="3"/>
      <c r="NC447" s="3"/>
      <c r="ND447" s="3"/>
      <c r="NE447" s="3"/>
      <c r="NF447" s="3"/>
      <c r="NG447" s="3"/>
      <c r="NH447" s="3"/>
      <c r="NI447" s="3"/>
      <c r="NJ447" s="3"/>
      <c r="NK447" s="3"/>
      <c r="NL447" s="3"/>
      <c r="NM447" s="3"/>
      <c r="NN447" s="3"/>
      <c r="NO447" s="3"/>
      <c r="NP447" s="3"/>
      <c r="NQ447" s="3"/>
      <c r="NR447" s="3"/>
      <c r="NS447" s="3"/>
      <c r="NT447" s="3"/>
      <c r="NU447" s="3"/>
      <c r="NV447" s="3"/>
      <c r="NW447" s="3"/>
      <c r="NX447" s="3"/>
      <c r="NY447" s="3"/>
      <c r="NZ447" s="3"/>
      <c r="OA447" s="3"/>
      <c r="OB447" s="3"/>
      <c r="OC447" s="3"/>
      <c r="OD447" s="3"/>
      <c r="OE447" s="3"/>
      <c r="OF447" s="3"/>
      <c r="OG447" s="3"/>
      <c r="OH447" s="3"/>
      <c r="OI447" s="3"/>
      <c r="OJ447" s="3"/>
      <c r="OK447" s="3"/>
      <c r="OL447" s="3"/>
      <c r="OM447" s="3"/>
      <c r="ON447" s="3"/>
      <c r="OO447" s="3"/>
      <c r="OP447" s="3"/>
      <c r="OQ447" s="3"/>
      <c r="OR447" s="3"/>
      <c r="OS447" s="3"/>
      <c r="OT447" s="3"/>
      <c r="OU447" s="3"/>
      <c r="OV447" s="3"/>
      <c r="OW447" s="3"/>
      <c r="OX447" s="3"/>
      <c r="OY447" s="3"/>
      <c r="OZ447" s="3"/>
      <c r="PA447" s="3"/>
      <c r="PB447" s="3"/>
      <c r="PC447" s="3"/>
      <c r="PD447" s="3"/>
      <c r="PE447" s="3"/>
      <c r="PF447" s="3"/>
      <c r="PG447" s="3"/>
      <c r="PH447" s="3"/>
      <c r="PI447" s="3"/>
      <c r="PJ447" s="3"/>
      <c r="PK447" s="3"/>
      <c r="PL447" s="3"/>
      <c r="PM447" s="3"/>
      <c r="PN447" s="3"/>
      <c r="PO447" s="3"/>
      <c r="PP447" s="3"/>
      <c r="PQ447" s="3"/>
      <c r="PR447" s="3"/>
      <c r="PS447" s="3"/>
      <c r="PT447" s="3"/>
      <c r="PU447" s="3"/>
      <c r="PV447" s="3"/>
      <c r="PW447" s="3"/>
      <c r="PX447" s="3"/>
      <c r="PY447" s="3"/>
      <c r="PZ447" s="3"/>
      <c r="QA447" s="3"/>
      <c r="QB447" s="3"/>
      <c r="QC447" s="3"/>
      <c r="QD447" s="3"/>
      <c r="QE447" s="3"/>
      <c r="QF447" s="3"/>
      <c r="QG447" s="3"/>
      <c r="QH447" s="3"/>
      <c r="QI447" s="3"/>
      <c r="QJ447" s="3"/>
      <c r="QK447" s="3"/>
      <c r="QL447" s="3"/>
      <c r="QM447" s="3"/>
      <c r="QN447" s="3"/>
      <c r="QO447" s="3"/>
      <c r="QP447" s="3"/>
      <c r="QQ447" s="3"/>
      <c r="QR447" s="3"/>
      <c r="QS447" s="3"/>
      <c r="QT447" s="3"/>
      <c r="QU447" s="3"/>
      <c r="QV447" s="3"/>
      <c r="QW447" s="3"/>
      <c r="QX447" s="3"/>
      <c r="QY447" s="3"/>
      <c r="QZ447" s="3"/>
      <c r="RA447" s="3"/>
      <c r="RB447" s="3"/>
      <c r="RC447" s="3"/>
      <c r="RD447" s="3"/>
      <c r="RE447" s="3"/>
      <c r="RF447" s="3"/>
      <c r="RG447" s="3"/>
      <c r="RH447" s="3"/>
      <c r="RI447" s="3"/>
      <c r="RJ447" s="3"/>
      <c r="RK447" s="3"/>
      <c r="RL447" s="3"/>
      <c r="RM447" s="3"/>
      <c r="RN447" s="3"/>
      <c r="RO447" s="3"/>
      <c r="RP447" s="3"/>
      <c r="RQ447" s="3"/>
      <c r="RR447" s="3"/>
      <c r="RS447" s="3"/>
      <c r="RT447" s="3"/>
      <c r="RU447" s="3"/>
      <c r="RV447" s="3"/>
      <c r="RW447" s="3"/>
      <c r="RX447" s="3"/>
      <c r="RY447" s="3"/>
      <c r="RZ447" s="3"/>
      <c r="SA447" s="3"/>
      <c r="SB447" s="3"/>
      <c r="SC447" s="3"/>
      <c r="SD447" s="3"/>
      <c r="SE447" s="3"/>
      <c r="SF447" s="3"/>
      <c r="SG447" s="3"/>
      <c r="SH447" s="3"/>
      <c r="SI447" s="3"/>
      <c r="SJ447" s="3"/>
      <c r="SK447" s="3"/>
      <c r="SL447" s="3"/>
      <c r="SM447" s="3"/>
      <c r="SN447" s="3"/>
      <c r="SO447" s="3"/>
      <c r="SP447" s="3"/>
      <c r="SQ447" s="3"/>
      <c r="SR447" s="3"/>
      <c r="SS447" s="3"/>
      <c r="ST447" s="3"/>
      <c r="SU447" s="3"/>
      <c r="SV447" s="3"/>
      <c r="SW447" s="3"/>
      <c r="SX447" s="3"/>
      <c r="SY447" s="3"/>
      <c r="SZ447" s="3"/>
      <c r="TA447" s="3"/>
      <c r="TB447" s="3"/>
      <c r="TC447" s="3"/>
      <c r="TD447" s="3"/>
      <c r="TE447" s="3"/>
      <c r="TF447" s="3"/>
      <c r="TG447" s="3"/>
      <c r="TH447" s="3"/>
      <c r="TI447" s="3"/>
      <c r="TJ447" s="3"/>
      <c r="TK447" s="3"/>
      <c r="TL447" s="3"/>
      <c r="TM447" s="3"/>
      <c r="TN447" s="3"/>
      <c r="TO447" s="3"/>
      <c r="TP447" s="3"/>
      <c r="TQ447" s="3"/>
      <c r="TR447" s="3"/>
      <c r="TS447" s="3"/>
      <c r="TT447" s="3"/>
      <c r="TU447" s="3"/>
      <c r="TV447" s="3"/>
      <c r="TW447" s="3"/>
      <c r="TX447" s="3"/>
      <c r="TY447" s="3"/>
      <c r="TZ447" s="3"/>
      <c r="UA447" s="3"/>
      <c r="UB447" s="3"/>
      <c r="UC447" s="3"/>
      <c r="UD447" s="3"/>
      <c r="UE447" s="3"/>
      <c r="UF447" s="3"/>
      <c r="UG447" s="3"/>
      <c r="UH447" s="3"/>
      <c r="UI447" s="3"/>
      <c r="UJ447" s="3"/>
      <c r="UK447" s="3"/>
      <c r="UL447" s="3"/>
      <c r="UM447" s="3"/>
      <c r="UN447" s="3"/>
      <c r="UO447" s="3"/>
      <c r="UP447" s="3"/>
      <c r="UQ447" s="3"/>
      <c r="UR447" s="3"/>
      <c r="US447" s="3"/>
      <c r="UT447" s="3"/>
      <c r="UU447" s="3"/>
      <c r="UV447" s="3"/>
      <c r="UW447" s="3"/>
      <c r="UX447" s="3"/>
      <c r="UY447" s="3"/>
      <c r="UZ447" s="3"/>
      <c r="VA447" s="3"/>
      <c r="VB447" s="3"/>
      <c r="VC447" s="3"/>
      <c r="VD447" s="3"/>
      <c r="VE447" s="3"/>
      <c r="VF447" s="3"/>
      <c r="VG447" s="3"/>
      <c r="VH447" s="3"/>
      <c r="VI447" s="3"/>
      <c r="VJ447" s="3"/>
      <c r="VK447" s="3"/>
      <c r="VL447" s="3"/>
      <c r="VM447" s="3"/>
      <c r="VN447" s="3"/>
      <c r="VO447" s="3"/>
      <c r="VP447" s="3"/>
      <c r="VQ447" s="3"/>
      <c r="VR447" s="3"/>
      <c r="VS447" s="3"/>
      <c r="VT447" s="3"/>
      <c r="VU447" s="3"/>
      <c r="VV447" s="3"/>
      <c r="VW447" s="3"/>
      <c r="VX447" s="3"/>
      <c r="VY447" s="3"/>
      <c r="VZ447" s="3"/>
      <c r="WA447" s="3"/>
      <c r="WB447" s="3"/>
      <c r="WC447" s="3"/>
    </row>
    <row r="448" spans="1:601" ht="16" x14ac:dyDescent="0.45">
      <c r="A448" s="6"/>
      <c r="B448" s="6"/>
      <c r="C448" s="34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36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  <c r="MO448" s="3"/>
      <c r="MP448" s="3"/>
      <c r="MQ448" s="3"/>
      <c r="MR448" s="3"/>
      <c r="MS448" s="3"/>
      <c r="MT448" s="3"/>
      <c r="MU448" s="3"/>
      <c r="MV448" s="3"/>
      <c r="MW448" s="3"/>
      <c r="MX448" s="3"/>
      <c r="MY448" s="3"/>
      <c r="MZ448" s="3"/>
      <c r="NA448" s="3"/>
      <c r="NB448" s="3"/>
      <c r="NC448" s="3"/>
      <c r="ND448" s="3"/>
      <c r="NE448" s="3"/>
      <c r="NF448" s="3"/>
      <c r="NG448" s="3"/>
      <c r="NH448" s="3"/>
      <c r="NI448" s="3"/>
      <c r="NJ448" s="3"/>
      <c r="NK448" s="3"/>
      <c r="NL448" s="3"/>
      <c r="NM448" s="3"/>
      <c r="NN448" s="3"/>
      <c r="NO448" s="3"/>
      <c r="NP448" s="3"/>
      <c r="NQ448" s="3"/>
      <c r="NR448" s="3"/>
      <c r="NS448" s="3"/>
      <c r="NT448" s="3"/>
      <c r="NU448" s="3"/>
      <c r="NV448" s="3"/>
      <c r="NW448" s="3"/>
      <c r="NX448" s="3"/>
      <c r="NY448" s="3"/>
      <c r="NZ448" s="3"/>
      <c r="OA448" s="3"/>
      <c r="OB448" s="3"/>
      <c r="OC448" s="3"/>
      <c r="OD448" s="3"/>
      <c r="OE448" s="3"/>
      <c r="OF448" s="3"/>
      <c r="OG448" s="3"/>
      <c r="OH448" s="3"/>
      <c r="OI448" s="3"/>
      <c r="OJ448" s="3"/>
      <c r="OK448" s="3"/>
      <c r="OL448" s="3"/>
      <c r="OM448" s="3"/>
      <c r="ON448" s="3"/>
      <c r="OO448" s="3"/>
      <c r="OP448" s="3"/>
      <c r="OQ448" s="3"/>
      <c r="OR448" s="3"/>
      <c r="OS448" s="3"/>
      <c r="OT448" s="3"/>
      <c r="OU448" s="3"/>
      <c r="OV448" s="3"/>
      <c r="OW448" s="3"/>
      <c r="OX448" s="3"/>
      <c r="OY448" s="3"/>
      <c r="OZ448" s="3"/>
      <c r="PA448" s="3"/>
      <c r="PB448" s="3"/>
      <c r="PC448" s="3"/>
      <c r="PD448" s="3"/>
      <c r="PE448" s="3"/>
      <c r="PF448" s="3"/>
      <c r="PG448" s="3"/>
      <c r="PH448" s="3"/>
      <c r="PI448" s="3"/>
      <c r="PJ448" s="3"/>
      <c r="PK448" s="3"/>
      <c r="PL448" s="3"/>
      <c r="PM448" s="3"/>
      <c r="PN448" s="3"/>
      <c r="PO448" s="3"/>
      <c r="PP448" s="3"/>
      <c r="PQ448" s="3"/>
      <c r="PR448" s="3"/>
      <c r="PS448" s="3"/>
      <c r="PT448" s="3"/>
      <c r="PU448" s="3"/>
      <c r="PV448" s="3"/>
      <c r="PW448" s="3"/>
      <c r="PX448" s="3"/>
      <c r="PY448" s="3"/>
      <c r="PZ448" s="3"/>
      <c r="QA448" s="3"/>
      <c r="QB448" s="3"/>
      <c r="QC448" s="3"/>
      <c r="QD448" s="3"/>
      <c r="QE448" s="3"/>
      <c r="QF448" s="3"/>
      <c r="QG448" s="3"/>
      <c r="QH448" s="3"/>
      <c r="QI448" s="3"/>
      <c r="QJ448" s="3"/>
      <c r="QK448" s="3"/>
      <c r="QL448" s="3"/>
      <c r="QM448" s="3"/>
      <c r="QN448" s="3"/>
      <c r="QO448" s="3"/>
      <c r="QP448" s="3"/>
      <c r="QQ448" s="3"/>
      <c r="QR448" s="3"/>
      <c r="QS448" s="3"/>
      <c r="QT448" s="3"/>
      <c r="QU448" s="3"/>
      <c r="QV448" s="3"/>
      <c r="QW448" s="3"/>
      <c r="QX448" s="3"/>
      <c r="QY448" s="3"/>
      <c r="QZ448" s="3"/>
      <c r="RA448" s="3"/>
      <c r="RB448" s="3"/>
      <c r="RC448" s="3"/>
      <c r="RD448" s="3"/>
      <c r="RE448" s="3"/>
      <c r="RF448" s="3"/>
      <c r="RG448" s="3"/>
      <c r="RH448" s="3"/>
      <c r="RI448" s="3"/>
      <c r="RJ448" s="3"/>
      <c r="RK448" s="3"/>
      <c r="RL448" s="3"/>
      <c r="RM448" s="3"/>
      <c r="RN448" s="3"/>
      <c r="RO448" s="3"/>
      <c r="RP448" s="3"/>
      <c r="RQ448" s="3"/>
      <c r="RR448" s="3"/>
      <c r="RS448" s="3"/>
      <c r="RT448" s="3"/>
      <c r="RU448" s="3"/>
      <c r="RV448" s="3"/>
      <c r="RW448" s="3"/>
      <c r="RX448" s="3"/>
      <c r="RY448" s="3"/>
      <c r="RZ448" s="3"/>
      <c r="SA448" s="3"/>
      <c r="SB448" s="3"/>
      <c r="SC448" s="3"/>
      <c r="SD448" s="3"/>
      <c r="SE448" s="3"/>
      <c r="SF448" s="3"/>
      <c r="SG448" s="3"/>
      <c r="SH448" s="3"/>
      <c r="SI448" s="3"/>
      <c r="SJ448" s="3"/>
      <c r="SK448" s="3"/>
      <c r="SL448" s="3"/>
      <c r="SM448" s="3"/>
      <c r="SN448" s="3"/>
      <c r="SO448" s="3"/>
      <c r="SP448" s="3"/>
      <c r="SQ448" s="3"/>
      <c r="SR448" s="3"/>
      <c r="SS448" s="3"/>
      <c r="ST448" s="3"/>
      <c r="SU448" s="3"/>
      <c r="SV448" s="3"/>
      <c r="SW448" s="3"/>
      <c r="SX448" s="3"/>
      <c r="SY448" s="3"/>
      <c r="SZ448" s="3"/>
      <c r="TA448" s="3"/>
      <c r="TB448" s="3"/>
      <c r="TC448" s="3"/>
      <c r="TD448" s="3"/>
      <c r="TE448" s="3"/>
      <c r="TF448" s="3"/>
      <c r="TG448" s="3"/>
      <c r="TH448" s="3"/>
      <c r="TI448" s="3"/>
      <c r="TJ448" s="3"/>
      <c r="TK448" s="3"/>
      <c r="TL448" s="3"/>
      <c r="TM448" s="3"/>
      <c r="TN448" s="3"/>
      <c r="TO448" s="3"/>
      <c r="TP448" s="3"/>
      <c r="TQ448" s="3"/>
      <c r="TR448" s="3"/>
      <c r="TS448" s="3"/>
      <c r="TT448" s="3"/>
      <c r="TU448" s="3"/>
      <c r="TV448" s="3"/>
      <c r="TW448" s="3"/>
      <c r="TX448" s="3"/>
      <c r="TY448" s="3"/>
      <c r="TZ448" s="3"/>
      <c r="UA448" s="3"/>
      <c r="UB448" s="3"/>
      <c r="UC448" s="3"/>
      <c r="UD448" s="3"/>
      <c r="UE448" s="3"/>
      <c r="UF448" s="3"/>
      <c r="UG448" s="3"/>
      <c r="UH448" s="3"/>
      <c r="UI448" s="3"/>
      <c r="UJ448" s="3"/>
      <c r="UK448" s="3"/>
      <c r="UL448" s="3"/>
      <c r="UM448" s="3"/>
      <c r="UN448" s="3"/>
      <c r="UO448" s="3"/>
      <c r="UP448" s="3"/>
      <c r="UQ448" s="3"/>
      <c r="UR448" s="3"/>
      <c r="US448" s="3"/>
      <c r="UT448" s="3"/>
      <c r="UU448" s="3"/>
      <c r="UV448" s="3"/>
      <c r="UW448" s="3"/>
      <c r="UX448" s="3"/>
      <c r="UY448" s="3"/>
      <c r="UZ448" s="3"/>
      <c r="VA448" s="3"/>
      <c r="VB448" s="3"/>
      <c r="VC448" s="3"/>
      <c r="VD448" s="3"/>
      <c r="VE448" s="3"/>
      <c r="VF448" s="3"/>
      <c r="VG448" s="3"/>
      <c r="VH448" s="3"/>
      <c r="VI448" s="3"/>
      <c r="VJ448" s="3"/>
      <c r="VK448" s="3"/>
      <c r="VL448" s="3"/>
      <c r="VM448" s="3"/>
      <c r="VN448" s="3"/>
      <c r="VO448" s="3"/>
      <c r="VP448" s="3"/>
      <c r="VQ448" s="3"/>
      <c r="VR448" s="3"/>
      <c r="VS448" s="3"/>
      <c r="VT448" s="3"/>
      <c r="VU448" s="3"/>
      <c r="VV448" s="3"/>
      <c r="VW448" s="3"/>
      <c r="VX448" s="3"/>
      <c r="VY448" s="3"/>
      <c r="VZ448" s="3"/>
      <c r="WA448" s="3"/>
      <c r="WB448" s="3"/>
      <c r="WC448" s="3"/>
    </row>
    <row r="449" spans="1:601" ht="16" x14ac:dyDescent="0.45">
      <c r="A449" s="6"/>
      <c r="B449" s="6"/>
      <c r="C449" s="34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36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  <c r="MO449" s="3"/>
      <c r="MP449" s="3"/>
      <c r="MQ449" s="3"/>
      <c r="MR449" s="3"/>
      <c r="MS449" s="3"/>
      <c r="MT449" s="3"/>
      <c r="MU449" s="3"/>
      <c r="MV449" s="3"/>
      <c r="MW449" s="3"/>
      <c r="MX449" s="3"/>
      <c r="MY449" s="3"/>
      <c r="MZ449" s="3"/>
      <c r="NA449" s="3"/>
      <c r="NB449" s="3"/>
      <c r="NC449" s="3"/>
      <c r="ND449" s="3"/>
      <c r="NE449" s="3"/>
      <c r="NF449" s="3"/>
      <c r="NG449" s="3"/>
      <c r="NH449" s="3"/>
      <c r="NI449" s="3"/>
      <c r="NJ449" s="3"/>
      <c r="NK449" s="3"/>
      <c r="NL449" s="3"/>
      <c r="NM449" s="3"/>
      <c r="NN449" s="3"/>
      <c r="NO449" s="3"/>
      <c r="NP449" s="3"/>
      <c r="NQ449" s="3"/>
      <c r="NR449" s="3"/>
      <c r="NS449" s="3"/>
      <c r="NT449" s="3"/>
      <c r="NU449" s="3"/>
      <c r="NV449" s="3"/>
      <c r="NW449" s="3"/>
      <c r="NX449" s="3"/>
      <c r="NY449" s="3"/>
      <c r="NZ449" s="3"/>
      <c r="OA449" s="3"/>
      <c r="OB449" s="3"/>
      <c r="OC449" s="3"/>
      <c r="OD449" s="3"/>
      <c r="OE449" s="3"/>
      <c r="OF449" s="3"/>
      <c r="OG449" s="3"/>
      <c r="OH449" s="3"/>
      <c r="OI449" s="3"/>
      <c r="OJ449" s="3"/>
      <c r="OK449" s="3"/>
      <c r="OL449" s="3"/>
      <c r="OM449" s="3"/>
      <c r="ON449" s="3"/>
      <c r="OO449" s="3"/>
      <c r="OP449" s="3"/>
      <c r="OQ449" s="3"/>
      <c r="OR449" s="3"/>
      <c r="OS449" s="3"/>
      <c r="OT449" s="3"/>
      <c r="OU449" s="3"/>
      <c r="OV449" s="3"/>
      <c r="OW449" s="3"/>
      <c r="OX449" s="3"/>
      <c r="OY449" s="3"/>
      <c r="OZ449" s="3"/>
      <c r="PA449" s="3"/>
      <c r="PB449" s="3"/>
      <c r="PC449" s="3"/>
      <c r="PD449" s="3"/>
      <c r="PE449" s="3"/>
      <c r="PF449" s="3"/>
      <c r="PG449" s="3"/>
      <c r="PH449" s="3"/>
      <c r="PI449" s="3"/>
      <c r="PJ449" s="3"/>
      <c r="PK449" s="3"/>
      <c r="PL449" s="3"/>
      <c r="PM449" s="3"/>
      <c r="PN449" s="3"/>
      <c r="PO449" s="3"/>
      <c r="PP449" s="3"/>
      <c r="PQ449" s="3"/>
      <c r="PR449" s="3"/>
      <c r="PS449" s="3"/>
      <c r="PT449" s="3"/>
      <c r="PU449" s="3"/>
      <c r="PV449" s="3"/>
      <c r="PW449" s="3"/>
      <c r="PX449" s="3"/>
      <c r="PY449" s="3"/>
      <c r="PZ449" s="3"/>
      <c r="QA449" s="3"/>
      <c r="QB449" s="3"/>
      <c r="QC449" s="3"/>
      <c r="QD449" s="3"/>
      <c r="QE449" s="3"/>
      <c r="QF449" s="3"/>
      <c r="QG449" s="3"/>
      <c r="QH449" s="3"/>
      <c r="QI449" s="3"/>
      <c r="QJ449" s="3"/>
      <c r="QK449" s="3"/>
      <c r="QL449" s="3"/>
      <c r="QM449" s="3"/>
      <c r="QN449" s="3"/>
      <c r="QO449" s="3"/>
      <c r="QP449" s="3"/>
      <c r="QQ449" s="3"/>
      <c r="QR449" s="3"/>
      <c r="QS449" s="3"/>
      <c r="QT449" s="3"/>
      <c r="QU449" s="3"/>
      <c r="QV449" s="3"/>
      <c r="QW449" s="3"/>
      <c r="QX449" s="3"/>
      <c r="QY449" s="3"/>
      <c r="QZ449" s="3"/>
      <c r="RA449" s="3"/>
      <c r="RB449" s="3"/>
      <c r="RC449" s="3"/>
      <c r="RD449" s="3"/>
      <c r="RE449" s="3"/>
      <c r="RF449" s="3"/>
      <c r="RG449" s="3"/>
      <c r="RH449" s="3"/>
      <c r="RI449" s="3"/>
      <c r="RJ449" s="3"/>
      <c r="RK449" s="3"/>
      <c r="RL449" s="3"/>
      <c r="RM449" s="3"/>
      <c r="RN449" s="3"/>
      <c r="RO449" s="3"/>
      <c r="RP449" s="3"/>
      <c r="RQ449" s="3"/>
      <c r="RR449" s="3"/>
      <c r="RS449" s="3"/>
      <c r="RT449" s="3"/>
      <c r="RU449" s="3"/>
      <c r="RV449" s="3"/>
      <c r="RW449" s="3"/>
      <c r="RX449" s="3"/>
      <c r="RY449" s="3"/>
      <c r="RZ449" s="3"/>
      <c r="SA449" s="3"/>
      <c r="SB449" s="3"/>
      <c r="SC449" s="3"/>
      <c r="SD449" s="3"/>
      <c r="SE449" s="3"/>
      <c r="SF449" s="3"/>
      <c r="SG449" s="3"/>
      <c r="SH449" s="3"/>
      <c r="SI449" s="3"/>
      <c r="SJ449" s="3"/>
      <c r="SK449" s="3"/>
      <c r="SL449" s="3"/>
      <c r="SM449" s="3"/>
      <c r="SN449" s="3"/>
      <c r="SO449" s="3"/>
      <c r="SP449" s="3"/>
      <c r="SQ449" s="3"/>
      <c r="SR449" s="3"/>
      <c r="SS449" s="3"/>
      <c r="ST449" s="3"/>
      <c r="SU449" s="3"/>
      <c r="SV449" s="3"/>
      <c r="SW449" s="3"/>
      <c r="SX449" s="3"/>
      <c r="SY449" s="3"/>
      <c r="SZ449" s="3"/>
      <c r="TA449" s="3"/>
      <c r="TB449" s="3"/>
      <c r="TC449" s="3"/>
      <c r="TD449" s="3"/>
      <c r="TE449" s="3"/>
      <c r="TF449" s="3"/>
      <c r="TG449" s="3"/>
      <c r="TH449" s="3"/>
      <c r="TI449" s="3"/>
      <c r="TJ449" s="3"/>
      <c r="TK449" s="3"/>
      <c r="TL449" s="3"/>
      <c r="TM449" s="3"/>
      <c r="TN449" s="3"/>
      <c r="TO449" s="3"/>
      <c r="TP449" s="3"/>
      <c r="TQ449" s="3"/>
      <c r="TR449" s="3"/>
      <c r="TS449" s="3"/>
      <c r="TT449" s="3"/>
      <c r="TU449" s="3"/>
      <c r="TV449" s="3"/>
      <c r="TW449" s="3"/>
      <c r="TX449" s="3"/>
      <c r="TY449" s="3"/>
      <c r="TZ449" s="3"/>
      <c r="UA449" s="3"/>
      <c r="UB449" s="3"/>
      <c r="UC449" s="3"/>
      <c r="UD449" s="3"/>
      <c r="UE449" s="3"/>
      <c r="UF449" s="3"/>
      <c r="UG449" s="3"/>
      <c r="UH449" s="3"/>
      <c r="UI449" s="3"/>
      <c r="UJ449" s="3"/>
      <c r="UK449" s="3"/>
      <c r="UL449" s="3"/>
      <c r="UM449" s="3"/>
      <c r="UN449" s="3"/>
      <c r="UO449" s="3"/>
      <c r="UP449" s="3"/>
      <c r="UQ449" s="3"/>
      <c r="UR449" s="3"/>
      <c r="US449" s="3"/>
      <c r="UT449" s="3"/>
      <c r="UU449" s="3"/>
      <c r="UV449" s="3"/>
      <c r="UW449" s="3"/>
      <c r="UX449" s="3"/>
      <c r="UY449" s="3"/>
      <c r="UZ449" s="3"/>
      <c r="VA449" s="3"/>
      <c r="VB449" s="3"/>
      <c r="VC449" s="3"/>
      <c r="VD449" s="3"/>
      <c r="VE449" s="3"/>
      <c r="VF449" s="3"/>
      <c r="VG449" s="3"/>
      <c r="VH449" s="3"/>
      <c r="VI449" s="3"/>
      <c r="VJ449" s="3"/>
      <c r="VK449" s="3"/>
      <c r="VL449" s="3"/>
      <c r="VM449" s="3"/>
      <c r="VN449" s="3"/>
      <c r="VO449" s="3"/>
      <c r="VP449" s="3"/>
      <c r="VQ449" s="3"/>
      <c r="VR449" s="3"/>
      <c r="VS449" s="3"/>
      <c r="VT449" s="3"/>
      <c r="VU449" s="3"/>
      <c r="VV449" s="3"/>
      <c r="VW449" s="3"/>
      <c r="VX449" s="3"/>
      <c r="VY449" s="3"/>
      <c r="VZ449" s="3"/>
      <c r="WA449" s="3"/>
      <c r="WB449" s="3"/>
      <c r="WC449" s="3"/>
    </row>
    <row r="450" spans="1:601" ht="16" x14ac:dyDescent="0.45">
      <c r="A450" s="6"/>
      <c r="B450" s="6"/>
      <c r="C450" s="34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36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  <c r="MO450" s="3"/>
      <c r="MP450" s="3"/>
      <c r="MQ450" s="3"/>
      <c r="MR450" s="3"/>
      <c r="MS450" s="3"/>
      <c r="MT450" s="3"/>
      <c r="MU450" s="3"/>
      <c r="MV450" s="3"/>
      <c r="MW450" s="3"/>
      <c r="MX450" s="3"/>
      <c r="MY450" s="3"/>
      <c r="MZ450" s="3"/>
      <c r="NA450" s="3"/>
      <c r="NB450" s="3"/>
      <c r="NC450" s="3"/>
      <c r="ND450" s="3"/>
      <c r="NE450" s="3"/>
      <c r="NF450" s="3"/>
      <c r="NG450" s="3"/>
      <c r="NH450" s="3"/>
      <c r="NI450" s="3"/>
      <c r="NJ450" s="3"/>
      <c r="NK450" s="3"/>
      <c r="NL450" s="3"/>
      <c r="NM450" s="3"/>
      <c r="NN450" s="3"/>
      <c r="NO450" s="3"/>
      <c r="NP450" s="3"/>
      <c r="NQ450" s="3"/>
      <c r="NR450" s="3"/>
      <c r="NS450" s="3"/>
      <c r="NT450" s="3"/>
      <c r="NU450" s="3"/>
      <c r="NV450" s="3"/>
      <c r="NW450" s="3"/>
      <c r="NX450" s="3"/>
      <c r="NY450" s="3"/>
      <c r="NZ450" s="3"/>
      <c r="OA450" s="3"/>
      <c r="OB450" s="3"/>
      <c r="OC450" s="3"/>
      <c r="OD450" s="3"/>
      <c r="OE450" s="3"/>
      <c r="OF450" s="3"/>
      <c r="OG450" s="3"/>
      <c r="OH450" s="3"/>
      <c r="OI450" s="3"/>
      <c r="OJ450" s="3"/>
      <c r="OK450" s="3"/>
      <c r="OL450" s="3"/>
      <c r="OM450" s="3"/>
      <c r="ON450" s="3"/>
      <c r="OO450" s="3"/>
      <c r="OP450" s="3"/>
      <c r="OQ450" s="3"/>
      <c r="OR450" s="3"/>
      <c r="OS450" s="3"/>
      <c r="OT450" s="3"/>
      <c r="OU450" s="3"/>
      <c r="OV450" s="3"/>
      <c r="OW450" s="3"/>
      <c r="OX450" s="3"/>
      <c r="OY450" s="3"/>
      <c r="OZ450" s="3"/>
      <c r="PA450" s="3"/>
      <c r="PB450" s="3"/>
      <c r="PC450" s="3"/>
      <c r="PD450" s="3"/>
      <c r="PE450" s="3"/>
      <c r="PF450" s="3"/>
      <c r="PG450" s="3"/>
      <c r="PH450" s="3"/>
      <c r="PI450" s="3"/>
      <c r="PJ450" s="3"/>
      <c r="PK450" s="3"/>
      <c r="PL450" s="3"/>
      <c r="PM450" s="3"/>
      <c r="PN450" s="3"/>
      <c r="PO450" s="3"/>
      <c r="PP450" s="3"/>
      <c r="PQ450" s="3"/>
      <c r="PR450" s="3"/>
      <c r="PS450" s="3"/>
      <c r="PT450" s="3"/>
      <c r="PU450" s="3"/>
      <c r="PV450" s="3"/>
      <c r="PW450" s="3"/>
      <c r="PX450" s="3"/>
      <c r="PY450" s="3"/>
      <c r="PZ450" s="3"/>
      <c r="QA450" s="3"/>
      <c r="QB450" s="3"/>
      <c r="QC450" s="3"/>
      <c r="QD450" s="3"/>
      <c r="QE450" s="3"/>
      <c r="QF450" s="3"/>
      <c r="QG450" s="3"/>
      <c r="QH450" s="3"/>
      <c r="QI450" s="3"/>
      <c r="QJ450" s="3"/>
      <c r="QK450" s="3"/>
      <c r="QL450" s="3"/>
      <c r="QM450" s="3"/>
      <c r="QN450" s="3"/>
      <c r="QO450" s="3"/>
      <c r="QP450" s="3"/>
      <c r="QQ450" s="3"/>
      <c r="QR450" s="3"/>
      <c r="QS450" s="3"/>
      <c r="QT450" s="3"/>
      <c r="QU450" s="3"/>
      <c r="QV450" s="3"/>
      <c r="QW450" s="3"/>
      <c r="QX450" s="3"/>
      <c r="QY450" s="3"/>
      <c r="QZ450" s="3"/>
      <c r="RA450" s="3"/>
      <c r="RB450" s="3"/>
      <c r="RC450" s="3"/>
      <c r="RD450" s="3"/>
      <c r="RE450" s="3"/>
      <c r="RF450" s="3"/>
      <c r="RG450" s="3"/>
      <c r="RH450" s="3"/>
      <c r="RI450" s="3"/>
      <c r="RJ450" s="3"/>
      <c r="RK450" s="3"/>
      <c r="RL450" s="3"/>
      <c r="RM450" s="3"/>
      <c r="RN450" s="3"/>
      <c r="RO450" s="3"/>
      <c r="RP450" s="3"/>
      <c r="RQ450" s="3"/>
      <c r="RR450" s="3"/>
      <c r="RS450" s="3"/>
      <c r="RT450" s="3"/>
      <c r="RU450" s="3"/>
      <c r="RV450" s="3"/>
      <c r="RW450" s="3"/>
      <c r="RX450" s="3"/>
      <c r="RY450" s="3"/>
      <c r="RZ450" s="3"/>
      <c r="SA450" s="3"/>
      <c r="SB450" s="3"/>
      <c r="SC450" s="3"/>
      <c r="SD450" s="3"/>
      <c r="SE450" s="3"/>
      <c r="SF450" s="3"/>
      <c r="SG450" s="3"/>
      <c r="SH450" s="3"/>
      <c r="SI450" s="3"/>
      <c r="SJ450" s="3"/>
      <c r="SK450" s="3"/>
      <c r="SL450" s="3"/>
      <c r="SM450" s="3"/>
      <c r="SN450" s="3"/>
      <c r="SO450" s="3"/>
      <c r="SP450" s="3"/>
      <c r="SQ450" s="3"/>
      <c r="SR450" s="3"/>
      <c r="SS450" s="3"/>
      <c r="ST450" s="3"/>
      <c r="SU450" s="3"/>
      <c r="SV450" s="3"/>
      <c r="SW450" s="3"/>
      <c r="SX450" s="3"/>
      <c r="SY450" s="3"/>
      <c r="SZ450" s="3"/>
      <c r="TA450" s="3"/>
      <c r="TB450" s="3"/>
      <c r="TC450" s="3"/>
      <c r="TD450" s="3"/>
      <c r="TE450" s="3"/>
      <c r="TF450" s="3"/>
      <c r="TG450" s="3"/>
      <c r="TH450" s="3"/>
      <c r="TI450" s="3"/>
      <c r="TJ450" s="3"/>
      <c r="TK450" s="3"/>
      <c r="TL450" s="3"/>
      <c r="TM450" s="3"/>
      <c r="TN450" s="3"/>
      <c r="TO450" s="3"/>
      <c r="TP450" s="3"/>
      <c r="TQ450" s="3"/>
      <c r="TR450" s="3"/>
      <c r="TS450" s="3"/>
      <c r="TT450" s="3"/>
      <c r="TU450" s="3"/>
      <c r="TV450" s="3"/>
      <c r="TW450" s="3"/>
      <c r="TX450" s="3"/>
      <c r="TY450" s="3"/>
      <c r="TZ450" s="3"/>
      <c r="UA450" s="3"/>
      <c r="UB450" s="3"/>
      <c r="UC450" s="3"/>
      <c r="UD450" s="3"/>
      <c r="UE450" s="3"/>
      <c r="UF450" s="3"/>
      <c r="UG450" s="3"/>
      <c r="UH450" s="3"/>
      <c r="UI450" s="3"/>
      <c r="UJ450" s="3"/>
      <c r="UK450" s="3"/>
      <c r="UL450" s="3"/>
      <c r="UM450" s="3"/>
      <c r="UN450" s="3"/>
      <c r="UO450" s="3"/>
      <c r="UP450" s="3"/>
      <c r="UQ450" s="3"/>
      <c r="UR450" s="3"/>
      <c r="US450" s="3"/>
      <c r="UT450" s="3"/>
      <c r="UU450" s="3"/>
      <c r="UV450" s="3"/>
      <c r="UW450" s="3"/>
      <c r="UX450" s="3"/>
      <c r="UY450" s="3"/>
      <c r="UZ450" s="3"/>
      <c r="VA450" s="3"/>
      <c r="VB450" s="3"/>
      <c r="VC450" s="3"/>
      <c r="VD450" s="3"/>
      <c r="VE450" s="3"/>
      <c r="VF450" s="3"/>
      <c r="VG450" s="3"/>
      <c r="VH450" s="3"/>
      <c r="VI450" s="3"/>
      <c r="VJ450" s="3"/>
      <c r="VK450" s="3"/>
      <c r="VL450" s="3"/>
      <c r="VM450" s="3"/>
      <c r="VN450" s="3"/>
      <c r="VO450" s="3"/>
      <c r="VP450" s="3"/>
      <c r="VQ450" s="3"/>
      <c r="VR450" s="3"/>
      <c r="VS450" s="3"/>
      <c r="VT450" s="3"/>
      <c r="VU450" s="3"/>
      <c r="VV450" s="3"/>
      <c r="VW450" s="3"/>
      <c r="VX450" s="3"/>
      <c r="VY450" s="3"/>
      <c r="VZ450" s="3"/>
      <c r="WA450" s="3"/>
      <c r="WB450" s="3"/>
      <c r="WC450" s="3"/>
    </row>
    <row r="451" spans="1:601" ht="16" x14ac:dyDescent="0.45">
      <c r="A451" s="6"/>
      <c r="B451" s="6"/>
      <c r="C451" s="34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36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  <c r="MO451" s="3"/>
      <c r="MP451" s="3"/>
      <c r="MQ451" s="3"/>
      <c r="MR451" s="3"/>
      <c r="MS451" s="3"/>
      <c r="MT451" s="3"/>
      <c r="MU451" s="3"/>
      <c r="MV451" s="3"/>
      <c r="MW451" s="3"/>
      <c r="MX451" s="3"/>
      <c r="MY451" s="3"/>
      <c r="MZ451" s="3"/>
      <c r="NA451" s="3"/>
      <c r="NB451" s="3"/>
      <c r="NC451" s="3"/>
      <c r="ND451" s="3"/>
      <c r="NE451" s="3"/>
      <c r="NF451" s="3"/>
      <c r="NG451" s="3"/>
      <c r="NH451" s="3"/>
      <c r="NI451" s="3"/>
      <c r="NJ451" s="3"/>
      <c r="NK451" s="3"/>
      <c r="NL451" s="3"/>
      <c r="NM451" s="3"/>
      <c r="NN451" s="3"/>
      <c r="NO451" s="3"/>
      <c r="NP451" s="3"/>
      <c r="NQ451" s="3"/>
      <c r="NR451" s="3"/>
      <c r="NS451" s="3"/>
      <c r="NT451" s="3"/>
      <c r="NU451" s="3"/>
      <c r="NV451" s="3"/>
      <c r="NW451" s="3"/>
      <c r="NX451" s="3"/>
      <c r="NY451" s="3"/>
      <c r="NZ451" s="3"/>
      <c r="OA451" s="3"/>
      <c r="OB451" s="3"/>
      <c r="OC451" s="3"/>
      <c r="OD451" s="3"/>
      <c r="OE451" s="3"/>
      <c r="OF451" s="3"/>
      <c r="OG451" s="3"/>
      <c r="OH451" s="3"/>
      <c r="OI451" s="3"/>
      <c r="OJ451" s="3"/>
      <c r="OK451" s="3"/>
      <c r="OL451" s="3"/>
      <c r="OM451" s="3"/>
      <c r="ON451" s="3"/>
      <c r="OO451" s="3"/>
      <c r="OP451" s="3"/>
      <c r="OQ451" s="3"/>
      <c r="OR451" s="3"/>
      <c r="OS451" s="3"/>
      <c r="OT451" s="3"/>
      <c r="OU451" s="3"/>
      <c r="OV451" s="3"/>
      <c r="OW451" s="3"/>
      <c r="OX451" s="3"/>
      <c r="OY451" s="3"/>
      <c r="OZ451" s="3"/>
      <c r="PA451" s="3"/>
      <c r="PB451" s="3"/>
      <c r="PC451" s="3"/>
      <c r="PD451" s="3"/>
      <c r="PE451" s="3"/>
      <c r="PF451" s="3"/>
      <c r="PG451" s="3"/>
      <c r="PH451" s="3"/>
      <c r="PI451" s="3"/>
      <c r="PJ451" s="3"/>
      <c r="PK451" s="3"/>
      <c r="PL451" s="3"/>
      <c r="PM451" s="3"/>
      <c r="PN451" s="3"/>
      <c r="PO451" s="3"/>
      <c r="PP451" s="3"/>
      <c r="PQ451" s="3"/>
      <c r="PR451" s="3"/>
      <c r="PS451" s="3"/>
      <c r="PT451" s="3"/>
      <c r="PU451" s="3"/>
      <c r="PV451" s="3"/>
      <c r="PW451" s="3"/>
      <c r="PX451" s="3"/>
      <c r="PY451" s="3"/>
      <c r="PZ451" s="3"/>
      <c r="QA451" s="3"/>
      <c r="QB451" s="3"/>
      <c r="QC451" s="3"/>
      <c r="QD451" s="3"/>
      <c r="QE451" s="3"/>
      <c r="QF451" s="3"/>
      <c r="QG451" s="3"/>
      <c r="QH451" s="3"/>
      <c r="QI451" s="3"/>
      <c r="QJ451" s="3"/>
      <c r="QK451" s="3"/>
      <c r="QL451" s="3"/>
      <c r="QM451" s="3"/>
      <c r="QN451" s="3"/>
      <c r="QO451" s="3"/>
      <c r="QP451" s="3"/>
      <c r="QQ451" s="3"/>
      <c r="QR451" s="3"/>
      <c r="QS451" s="3"/>
      <c r="QT451" s="3"/>
      <c r="QU451" s="3"/>
      <c r="QV451" s="3"/>
      <c r="QW451" s="3"/>
      <c r="QX451" s="3"/>
      <c r="QY451" s="3"/>
      <c r="QZ451" s="3"/>
      <c r="RA451" s="3"/>
      <c r="RB451" s="3"/>
      <c r="RC451" s="3"/>
      <c r="RD451" s="3"/>
      <c r="RE451" s="3"/>
      <c r="RF451" s="3"/>
      <c r="RG451" s="3"/>
      <c r="RH451" s="3"/>
      <c r="RI451" s="3"/>
      <c r="RJ451" s="3"/>
      <c r="RK451" s="3"/>
      <c r="RL451" s="3"/>
      <c r="RM451" s="3"/>
      <c r="RN451" s="3"/>
      <c r="RO451" s="3"/>
      <c r="RP451" s="3"/>
      <c r="RQ451" s="3"/>
      <c r="RR451" s="3"/>
      <c r="RS451" s="3"/>
      <c r="RT451" s="3"/>
      <c r="RU451" s="3"/>
      <c r="RV451" s="3"/>
      <c r="RW451" s="3"/>
      <c r="RX451" s="3"/>
      <c r="RY451" s="3"/>
      <c r="RZ451" s="3"/>
      <c r="SA451" s="3"/>
      <c r="SB451" s="3"/>
      <c r="SC451" s="3"/>
      <c r="SD451" s="3"/>
      <c r="SE451" s="3"/>
      <c r="SF451" s="3"/>
      <c r="SG451" s="3"/>
      <c r="SH451" s="3"/>
      <c r="SI451" s="3"/>
      <c r="SJ451" s="3"/>
      <c r="SK451" s="3"/>
      <c r="SL451" s="3"/>
      <c r="SM451" s="3"/>
      <c r="SN451" s="3"/>
      <c r="SO451" s="3"/>
      <c r="SP451" s="3"/>
      <c r="SQ451" s="3"/>
      <c r="SR451" s="3"/>
      <c r="SS451" s="3"/>
      <c r="ST451" s="3"/>
      <c r="SU451" s="3"/>
      <c r="SV451" s="3"/>
      <c r="SW451" s="3"/>
      <c r="SX451" s="3"/>
      <c r="SY451" s="3"/>
      <c r="SZ451" s="3"/>
      <c r="TA451" s="3"/>
      <c r="TB451" s="3"/>
      <c r="TC451" s="3"/>
      <c r="TD451" s="3"/>
      <c r="TE451" s="3"/>
      <c r="TF451" s="3"/>
      <c r="TG451" s="3"/>
      <c r="TH451" s="3"/>
      <c r="TI451" s="3"/>
      <c r="TJ451" s="3"/>
      <c r="TK451" s="3"/>
      <c r="TL451" s="3"/>
      <c r="TM451" s="3"/>
      <c r="TN451" s="3"/>
      <c r="TO451" s="3"/>
      <c r="TP451" s="3"/>
      <c r="TQ451" s="3"/>
      <c r="TR451" s="3"/>
      <c r="TS451" s="3"/>
      <c r="TT451" s="3"/>
      <c r="TU451" s="3"/>
      <c r="TV451" s="3"/>
      <c r="TW451" s="3"/>
      <c r="TX451" s="3"/>
      <c r="TY451" s="3"/>
      <c r="TZ451" s="3"/>
      <c r="UA451" s="3"/>
      <c r="UB451" s="3"/>
      <c r="UC451" s="3"/>
      <c r="UD451" s="3"/>
      <c r="UE451" s="3"/>
      <c r="UF451" s="3"/>
      <c r="UG451" s="3"/>
      <c r="UH451" s="3"/>
      <c r="UI451" s="3"/>
      <c r="UJ451" s="3"/>
      <c r="UK451" s="3"/>
      <c r="UL451" s="3"/>
      <c r="UM451" s="3"/>
      <c r="UN451" s="3"/>
      <c r="UO451" s="3"/>
      <c r="UP451" s="3"/>
      <c r="UQ451" s="3"/>
      <c r="UR451" s="3"/>
      <c r="US451" s="3"/>
      <c r="UT451" s="3"/>
      <c r="UU451" s="3"/>
      <c r="UV451" s="3"/>
      <c r="UW451" s="3"/>
      <c r="UX451" s="3"/>
      <c r="UY451" s="3"/>
      <c r="UZ451" s="3"/>
      <c r="VA451" s="3"/>
      <c r="VB451" s="3"/>
      <c r="VC451" s="3"/>
      <c r="VD451" s="3"/>
      <c r="VE451" s="3"/>
      <c r="VF451" s="3"/>
      <c r="VG451" s="3"/>
      <c r="VH451" s="3"/>
      <c r="VI451" s="3"/>
      <c r="VJ451" s="3"/>
      <c r="VK451" s="3"/>
      <c r="VL451" s="3"/>
      <c r="VM451" s="3"/>
      <c r="VN451" s="3"/>
      <c r="VO451" s="3"/>
      <c r="VP451" s="3"/>
      <c r="VQ451" s="3"/>
      <c r="VR451" s="3"/>
      <c r="VS451" s="3"/>
      <c r="VT451" s="3"/>
      <c r="VU451" s="3"/>
      <c r="VV451" s="3"/>
      <c r="VW451" s="3"/>
      <c r="VX451" s="3"/>
      <c r="VY451" s="3"/>
      <c r="VZ451" s="3"/>
      <c r="WA451" s="3"/>
      <c r="WB451" s="3"/>
      <c r="WC451" s="3"/>
    </row>
    <row r="452" spans="1:601" ht="16" x14ac:dyDescent="0.45">
      <c r="A452" s="6"/>
      <c r="B452" s="6"/>
      <c r="C452" s="34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36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  <c r="MO452" s="3"/>
      <c r="MP452" s="3"/>
      <c r="MQ452" s="3"/>
      <c r="MR452" s="3"/>
      <c r="MS452" s="3"/>
      <c r="MT452" s="3"/>
      <c r="MU452" s="3"/>
      <c r="MV452" s="3"/>
      <c r="MW452" s="3"/>
      <c r="MX452" s="3"/>
      <c r="MY452" s="3"/>
      <c r="MZ452" s="3"/>
      <c r="NA452" s="3"/>
      <c r="NB452" s="3"/>
      <c r="NC452" s="3"/>
      <c r="ND452" s="3"/>
      <c r="NE452" s="3"/>
      <c r="NF452" s="3"/>
      <c r="NG452" s="3"/>
      <c r="NH452" s="3"/>
      <c r="NI452" s="3"/>
      <c r="NJ452" s="3"/>
      <c r="NK452" s="3"/>
      <c r="NL452" s="3"/>
      <c r="NM452" s="3"/>
      <c r="NN452" s="3"/>
      <c r="NO452" s="3"/>
      <c r="NP452" s="3"/>
      <c r="NQ452" s="3"/>
      <c r="NR452" s="3"/>
      <c r="NS452" s="3"/>
      <c r="NT452" s="3"/>
      <c r="NU452" s="3"/>
      <c r="NV452" s="3"/>
      <c r="NW452" s="3"/>
      <c r="NX452" s="3"/>
      <c r="NY452" s="3"/>
      <c r="NZ452" s="3"/>
      <c r="OA452" s="3"/>
      <c r="OB452" s="3"/>
      <c r="OC452" s="3"/>
      <c r="OD452" s="3"/>
      <c r="OE452" s="3"/>
      <c r="OF452" s="3"/>
      <c r="OG452" s="3"/>
      <c r="OH452" s="3"/>
      <c r="OI452" s="3"/>
      <c r="OJ452" s="3"/>
      <c r="OK452" s="3"/>
      <c r="OL452" s="3"/>
      <c r="OM452" s="3"/>
      <c r="ON452" s="3"/>
      <c r="OO452" s="3"/>
      <c r="OP452" s="3"/>
      <c r="OQ452" s="3"/>
      <c r="OR452" s="3"/>
      <c r="OS452" s="3"/>
      <c r="OT452" s="3"/>
      <c r="OU452" s="3"/>
      <c r="OV452" s="3"/>
      <c r="OW452" s="3"/>
      <c r="OX452" s="3"/>
      <c r="OY452" s="3"/>
      <c r="OZ452" s="3"/>
      <c r="PA452" s="3"/>
      <c r="PB452" s="3"/>
      <c r="PC452" s="3"/>
      <c r="PD452" s="3"/>
      <c r="PE452" s="3"/>
      <c r="PF452" s="3"/>
      <c r="PG452" s="3"/>
      <c r="PH452" s="3"/>
      <c r="PI452" s="3"/>
      <c r="PJ452" s="3"/>
      <c r="PK452" s="3"/>
      <c r="PL452" s="3"/>
      <c r="PM452" s="3"/>
      <c r="PN452" s="3"/>
      <c r="PO452" s="3"/>
      <c r="PP452" s="3"/>
      <c r="PQ452" s="3"/>
      <c r="PR452" s="3"/>
      <c r="PS452" s="3"/>
      <c r="PT452" s="3"/>
      <c r="PU452" s="3"/>
      <c r="PV452" s="3"/>
      <c r="PW452" s="3"/>
      <c r="PX452" s="3"/>
      <c r="PY452" s="3"/>
      <c r="PZ452" s="3"/>
      <c r="QA452" s="3"/>
      <c r="QB452" s="3"/>
      <c r="QC452" s="3"/>
      <c r="QD452" s="3"/>
      <c r="QE452" s="3"/>
      <c r="QF452" s="3"/>
      <c r="QG452" s="3"/>
      <c r="QH452" s="3"/>
      <c r="QI452" s="3"/>
      <c r="QJ452" s="3"/>
      <c r="QK452" s="3"/>
      <c r="QL452" s="3"/>
      <c r="QM452" s="3"/>
      <c r="QN452" s="3"/>
      <c r="QO452" s="3"/>
      <c r="QP452" s="3"/>
      <c r="QQ452" s="3"/>
      <c r="QR452" s="3"/>
      <c r="QS452" s="3"/>
      <c r="QT452" s="3"/>
      <c r="QU452" s="3"/>
      <c r="QV452" s="3"/>
      <c r="QW452" s="3"/>
      <c r="QX452" s="3"/>
      <c r="QY452" s="3"/>
      <c r="QZ452" s="3"/>
      <c r="RA452" s="3"/>
      <c r="RB452" s="3"/>
      <c r="RC452" s="3"/>
      <c r="RD452" s="3"/>
      <c r="RE452" s="3"/>
      <c r="RF452" s="3"/>
      <c r="RG452" s="3"/>
      <c r="RH452" s="3"/>
      <c r="RI452" s="3"/>
      <c r="RJ452" s="3"/>
      <c r="RK452" s="3"/>
      <c r="RL452" s="3"/>
      <c r="RM452" s="3"/>
      <c r="RN452" s="3"/>
      <c r="RO452" s="3"/>
      <c r="RP452" s="3"/>
      <c r="RQ452" s="3"/>
      <c r="RR452" s="3"/>
      <c r="RS452" s="3"/>
      <c r="RT452" s="3"/>
      <c r="RU452" s="3"/>
      <c r="RV452" s="3"/>
      <c r="RW452" s="3"/>
      <c r="RX452" s="3"/>
      <c r="RY452" s="3"/>
      <c r="RZ452" s="3"/>
      <c r="SA452" s="3"/>
      <c r="SB452" s="3"/>
      <c r="SC452" s="3"/>
      <c r="SD452" s="3"/>
      <c r="SE452" s="3"/>
      <c r="SF452" s="3"/>
      <c r="SG452" s="3"/>
      <c r="SH452" s="3"/>
      <c r="SI452" s="3"/>
      <c r="SJ452" s="3"/>
      <c r="SK452" s="3"/>
      <c r="SL452" s="3"/>
      <c r="SM452" s="3"/>
      <c r="SN452" s="3"/>
      <c r="SO452" s="3"/>
      <c r="SP452" s="3"/>
      <c r="SQ452" s="3"/>
      <c r="SR452" s="3"/>
      <c r="SS452" s="3"/>
      <c r="ST452" s="3"/>
      <c r="SU452" s="3"/>
      <c r="SV452" s="3"/>
      <c r="SW452" s="3"/>
      <c r="SX452" s="3"/>
      <c r="SY452" s="3"/>
      <c r="SZ452" s="3"/>
      <c r="TA452" s="3"/>
      <c r="TB452" s="3"/>
      <c r="TC452" s="3"/>
      <c r="TD452" s="3"/>
      <c r="TE452" s="3"/>
      <c r="TF452" s="3"/>
      <c r="TG452" s="3"/>
      <c r="TH452" s="3"/>
      <c r="TI452" s="3"/>
      <c r="TJ452" s="3"/>
      <c r="TK452" s="3"/>
      <c r="TL452" s="3"/>
      <c r="TM452" s="3"/>
      <c r="TN452" s="3"/>
      <c r="TO452" s="3"/>
      <c r="TP452" s="3"/>
      <c r="TQ452" s="3"/>
      <c r="TR452" s="3"/>
      <c r="TS452" s="3"/>
      <c r="TT452" s="3"/>
      <c r="TU452" s="3"/>
      <c r="TV452" s="3"/>
      <c r="TW452" s="3"/>
      <c r="TX452" s="3"/>
      <c r="TY452" s="3"/>
      <c r="TZ452" s="3"/>
      <c r="UA452" s="3"/>
      <c r="UB452" s="3"/>
      <c r="UC452" s="3"/>
      <c r="UD452" s="3"/>
      <c r="UE452" s="3"/>
      <c r="UF452" s="3"/>
      <c r="UG452" s="3"/>
      <c r="UH452" s="3"/>
      <c r="UI452" s="3"/>
      <c r="UJ452" s="3"/>
      <c r="UK452" s="3"/>
      <c r="UL452" s="3"/>
      <c r="UM452" s="3"/>
      <c r="UN452" s="3"/>
      <c r="UO452" s="3"/>
      <c r="UP452" s="3"/>
      <c r="UQ452" s="3"/>
      <c r="UR452" s="3"/>
      <c r="US452" s="3"/>
      <c r="UT452" s="3"/>
      <c r="UU452" s="3"/>
      <c r="UV452" s="3"/>
      <c r="UW452" s="3"/>
      <c r="UX452" s="3"/>
      <c r="UY452" s="3"/>
      <c r="UZ452" s="3"/>
      <c r="VA452" s="3"/>
      <c r="VB452" s="3"/>
      <c r="VC452" s="3"/>
      <c r="VD452" s="3"/>
      <c r="VE452" s="3"/>
      <c r="VF452" s="3"/>
      <c r="VG452" s="3"/>
      <c r="VH452" s="3"/>
      <c r="VI452" s="3"/>
      <c r="VJ452" s="3"/>
      <c r="VK452" s="3"/>
      <c r="VL452" s="3"/>
      <c r="VM452" s="3"/>
      <c r="VN452" s="3"/>
      <c r="VO452" s="3"/>
      <c r="VP452" s="3"/>
      <c r="VQ452" s="3"/>
      <c r="VR452" s="3"/>
      <c r="VS452" s="3"/>
      <c r="VT452" s="3"/>
      <c r="VU452" s="3"/>
      <c r="VV452" s="3"/>
      <c r="VW452" s="3"/>
      <c r="VX452" s="3"/>
      <c r="VY452" s="3"/>
      <c r="VZ452" s="3"/>
      <c r="WA452" s="3"/>
      <c r="WB452" s="3"/>
      <c r="WC452" s="3"/>
    </row>
    <row r="453" spans="1:601" ht="16" x14ac:dyDescent="0.45">
      <c r="A453" s="6"/>
      <c r="B453" s="6"/>
      <c r="C453" s="34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36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3"/>
      <c r="NJ453" s="3"/>
      <c r="NK453" s="3"/>
      <c r="NL453" s="3"/>
      <c r="NM453" s="3"/>
      <c r="NN453" s="3"/>
      <c r="NO453" s="3"/>
      <c r="NP453" s="3"/>
      <c r="NQ453" s="3"/>
      <c r="NR453" s="3"/>
      <c r="NS453" s="3"/>
      <c r="NT453" s="3"/>
      <c r="NU453" s="3"/>
      <c r="NV453" s="3"/>
      <c r="NW453" s="3"/>
      <c r="NX453" s="3"/>
      <c r="NY453" s="3"/>
      <c r="NZ453" s="3"/>
      <c r="OA453" s="3"/>
      <c r="OB453" s="3"/>
      <c r="OC453" s="3"/>
      <c r="OD453" s="3"/>
      <c r="OE453" s="3"/>
      <c r="OF453" s="3"/>
      <c r="OG453" s="3"/>
      <c r="OH453" s="3"/>
      <c r="OI453" s="3"/>
      <c r="OJ453" s="3"/>
      <c r="OK453" s="3"/>
      <c r="OL453" s="3"/>
      <c r="OM453" s="3"/>
      <c r="ON453" s="3"/>
      <c r="OO453" s="3"/>
      <c r="OP453" s="3"/>
      <c r="OQ453" s="3"/>
      <c r="OR453" s="3"/>
      <c r="OS453" s="3"/>
      <c r="OT453" s="3"/>
      <c r="OU453" s="3"/>
      <c r="OV453" s="3"/>
      <c r="OW453" s="3"/>
      <c r="OX453" s="3"/>
      <c r="OY453" s="3"/>
      <c r="OZ453" s="3"/>
      <c r="PA453" s="3"/>
      <c r="PB453" s="3"/>
      <c r="PC453" s="3"/>
      <c r="PD453" s="3"/>
      <c r="PE453" s="3"/>
      <c r="PF453" s="3"/>
      <c r="PG453" s="3"/>
      <c r="PH453" s="3"/>
      <c r="PI453" s="3"/>
      <c r="PJ453" s="3"/>
      <c r="PK453" s="3"/>
      <c r="PL453" s="3"/>
      <c r="PM453" s="3"/>
      <c r="PN453" s="3"/>
      <c r="PO453" s="3"/>
      <c r="PP453" s="3"/>
      <c r="PQ453" s="3"/>
      <c r="PR453" s="3"/>
      <c r="PS453" s="3"/>
      <c r="PT453" s="3"/>
      <c r="PU453" s="3"/>
      <c r="PV453" s="3"/>
      <c r="PW453" s="3"/>
      <c r="PX453" s="3"/>
      <c r="PY453" s="3"/>
      <c r="PZ453" s="3"/>
      <c r="QA453" s="3"/>
      <c r="QB453" s="3"/>
      <c r="QC453" s="3"/>
      <c r="QD453" s="3"/>
      <c r="QE453" s="3"/>
      <c r="QF453" s="3"/>
      <c r="QG453" s="3"/>
      <c r="QH453" s="3"/>
      <c r="QI453" s="3"/>
      <c r="QJ453" s="3"/>
      <c r="QK453" s="3"/>
      <c r="QL453" s="3"/>
      <c r="QM453" s="3"/>
      <c r="QN453" s="3"/>
      <c r="QO453" s="3"/>
      <c r="QP453" s="3"/>
      <c r="QQ453" s="3"/>
      <c r="QR453" s="3"/>
      <c r="QS453" s="3"/>
      <c r="QT453" s="3"/>
      <c r="QU453" s="3"/>
      <c r="QV453" s="3"/>
      <c r="QW453" s="3"/>
      <c r="QX453" s="3"/>
      <c r="QY453" s="3"/>
      <c r="QZ453" s="3"/>
      <c r="RA453" s="3"/>
      <c r="RB453" s="3"/>
      <c r="RC453" s="3"/>
      <c r="RD453" s="3"/>
      <c r="RE453" s="3"/>
      <c r="RF453" s="3"/>
      <c r="RG453" s="3"/>
      <c r="RH453" s="3"/>
      <c r="RI453" s="3"/>
      <c r="RJ453" s="3"/>
      <c r="RK453" s="3"/>
      <c r="RL453" s="3"/>
      <c r="RM453" s="3"/>
      <c r="RN453" s="3"/>
      <c r="RO453" s="3"/>
      <c r="RP453" s="3"/>
      <c r="RQ453" s="3"/>
      <c r="RR453" s="3"/>
      <c r="RS453" s="3"/>
      <c r="RT453" s="3"/>
      <c r="RU453" s="3"/>
      <c r="RV453" s="3"/>
      <c r="RW453" s="3"/>
      <c r="RX453" s="3"/>
      <c r="RY453" s="3"/>
      <c r="RZ453" s="3"/>
      <c r="SA453" s="3"/>
      <c r="SB453" s="3"/>
      <c r="SC453" s="3"/>
      <c r="SD453" s="3"/>
      <c r="SE453" s="3"/>
      <c r="SF453" s="3"/>
      <c r="SG453" s="3"/>
      <c r="SH453" s="3"/>
      <c r="SI453" s="3"/>
      <c r="SJ453" s="3"/>
      <c r="SK453" s="3"/>
      <c r="SL453" s="3"/>
      <c r="SM453" s="3"/>
      <c r="SN453" s="3"/>
      <c r="SO453" s="3"/>
      <c r="SP453" s="3"/>
      <c r="SQ453" s="3"/>
      <c r="SR453" s="3"/>
      <c r="SS453" s="3"/>
      <c r="ST453" s="3"/>
      <c r="SU453" s="3"/>
      <c r="SV453" s="3"/>
      <c r="SW453" s="3"/>
      <c r="SX453" s="3"/>
      <c r="SY453" s="3"/>
      <c r="SZ453" s="3"/>
      <c r="TA453" s="3"/>
      <c r="TB453" s="3"/>
      <c r="TC453" s="3"/>
      <c r="TD453" s="3"/>
      <c r="TE453" s="3"/>
      <c r="TF453" s="3"/>
      <c r="TG453" s="3"/>
      <c r="TH453" s="3"/>
      <c r="TI453" s="3"/>
      <c r="TJ453" s="3"/>
      <c r="TK453" s="3"/>
      <c r="TL453" s="3"/>
      <c r="TM453" s="3"/>
      <c r="TN453" s="3"/>
      <c r="TO453" s="3"/>
      <c r="TP453" s="3"/>
      <c r="TQ453" s="3"/>
      <c r="TR453" s="3"/>
      <c r="TS453" s="3"/>
      <c r="TT453" s="3"/>
      <c r="TU453" s="3"/>
      <c r="TV453" s="3"/>
      <c r="TW453" s="3"/>
      <c r="TX453" s="3"/>
      <c r="TY453" s="3"/>
      <c r="TZ453" s="3"/>
      <c r="UA453" s="3"/>
      <c r="UB453" s="3"/>
      <c r="UC453" s="3"/>
      <c r="UD453" s="3"/>
      <c r="UE453" s="3"/>
      <c r="UF453" s="3"/>
      <c r="UG453" s="3"/>
      <c r="UH453" s="3"/>
      <c r="UI453" s="3"/>
      <c r="UJ453" s="3"/>
      <c r="UK453" s="3"/>
      <c r="UL453" s="3"/>
      <c r="UM453" s="3"/>
      <c r="UN453" s="3"/>
      <c r="UO453" s="3"/>
      <c r="UP453" s="3"/>
      <c r="UQ453" s="3"/>
      <c r="UR453" s="3"/>
      <c r="US453" s="3"/>
      <c r="UT453" s="3"/>
      <c r="UU453" s="3"/>
      <c r="UV453" s="3"/>
      <c r="UW453" s="3"/>
      <c r="UX453" s="3"/>
      <c r="UY453" s="3"/>
      <c r="UZ453" s="3"/>
      <c r="VA453" s="3"/>
      <c r="VB453" s="3"/>
      <c r="VC453" s="3"/>
      <c r="VD453" s="3"/>
      <c r="VE453" s="3"/>
      <c r="VF453" s="3"/>
      <c r="VG453" s="3"/>
      <c r="VH453" s="3"/>
      <c r="VI453" s="3"/>
      <c r="VJ453" s="3"/>
      <c r="VK453" s="3"/>
      <c r="VL453" s="3"/>
      <c r="VM453" s="3"/>
      <c r="VN453" s="3"/>
      <c r="VO453" s="3"/>
      <c r="VP453" s="3"/>
      <c r="VQ453" s="3"/>
      <c r="VR453" s="3"/>
      <c r="VS453" s="3"/>
      <c r="VT453" s="3"/>
      <c r="VU453" s="3"/>
      <c r="VV453" s="3"/>
      <c r="VW453" s="3"/>
      <c r="VX453" s="3"/>
      <c r="VY453" s="3"/>
      <c r="VZ453" s="3"/>
      <c r="WA453" s="3"/>
      <c r="WB453" s="3"/>
      <c r="WC453" s="3"/>
    </row>
    <row r="454" spans="1:601" ht="16" x14ac:dyDescent="0.45">
      <c r="A454" s="6"/>
      <c r="B454" s="6"/>
      <c r="C454" s="34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36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3"/>
      <c r="NJ454" s="3"/>
      <c r="NK454" s="3"/>
      <c r="NL454" s="3"/>
      <c r="NM454" s="3"/>
      <c r="NN454" s="3"/>
      <c r="NO454" s="3"/>
      <c r="NP454" s="3"/>
      <c r="NQ454" s="3"/>
      <c r="NR454" s="3"/>
      <c r="NS454" s="3"/>
      <c r="NT454" s="3"/>
      <c r="NU454" s="3"/>
      <c r="NV454" s="3"/>
      <c r="NW454" s="3"/>
      <c r="NX454" s="3"/>
      <c r="NY454" s="3"/>
      <c r="NZ454" s="3"/>
      <c r="OA454" s="3"/>
      <c r="OB454" s="3"/>
      <c r="OC454" s="3"/>
      <c r="OD454" s="3"/>
      <c r="OE454" s="3"/>
      <c r="OF454" s="3"/>
      <c r="OG454" s="3"/>
      <c r="OH454" s="3"/>
      <c r="OI454" s="3"/>
      <c r="OJ454" s="3"/>
      <c r="OK454" s="3"/>
      <c r="OL454" s="3"/>
      <c r="OM454" s="3"/>
      <c r="ON454" s="3"/>
      <c r="OO454" s="3"/>
      <c r="OP454" s="3"/>
      <c r="OQ454" s="3"/>
      <c r="OR454" s="3"/>
      <c r="OS454" s="3"/>
      <c r="OT454" s="3"/>
      <c r="OU454" s="3"/>
      <c r="OV454" s="3"/>
      <c r="OW454" s="3"/>
      <c r="OX454" s="3"/>
      <c r="OY454" s="3"/>
      <c r="OZ454" s="3"/>
      <c r="PA454" s="3"/>
      <c r="PB454" s="3"/>
      <c r="PC454" s="3"/>
      <c r="PD454" s="3"/>
      <c r="PE454" s="3"/>
      <c r="PF454" s="3"/>
      <c r="PG454" s="3"/>
      <c r="PH454" s="3"/>
      <c r="PI454" s="3"/>
      <c r="PJ454" s="3"/>
      <c r="PK454" s="3"/>
      <c r="PL454" s="3"/>
      <c r="PM454" s="3"/>
      <c r="PN454" s="3"/>
      <c r="PO454" s="3"/>
      <c r="PP454" s="3"/>
      <c r="PQ454" s="3"/>
      <c r="PR454" s="3"/>
      <c r="PS454" s="3"/>
      <c r="PT454" s="3"/>
      <c r="PU454" s="3"/>
      <c r="PV454" s="3"/>
      <c r="PW454" s="3"/>
      <c r="PX454" s="3"/>
      <c r="PY454" s="3"/>
      <c r="PZ454" s="3"/>
      <c r="QA454" s="3"/>
      <c r="QB454" s="3"/>
      <c r="QC454" s="3"/>
      <c r="QD454" s="3"/>
      <c r="QE454" s="3"/>
      <c r="QF454" s="3"/>
      <c r="QG454" s="3"/>
      <c r="QH454" s="3"/>
      <c r="QI454" s="3"/>
      <c r="QJ454" s="3"/>
      <c r="QK454" s="3"/>
      <c r="QL454" s="3"/>
      <c r="QM454" s="3"/>
      <c r="QN454" s="3"/>
      <c r="QO454" s="3"/>
      <c r="QP454" s="3"/>
      <c r="QQ454" s="3"/>
      <c r="QR454" s="3"/>
      <c r="QS454" s="3"/>
      <c r="QT454" s="3"/>
      <c r="QU454" s="3"/>
      <c r="QV454" s="3"/>
      <c r="QW454" s="3"/>
      <c r="QX454" s="3"/>
      <c r="QY454" s="3"/>
      <c r="QZ454" s="3"/>
      <c r="RA454" s="3"/>
      <c r="RB454" s="3"/>
      <c r="RC454" s="3"/>
      <c r="RD454" s="3"/>
      <c r="RE454" s="3"/>
      <c r="RF454" s="3"/>
      <c r="RG454" s="3"/>
      <c r="RH454" s="3"/>
      <c r="RI454" s="3"/>
      <c r="RJ454" s="3"/>
      <c r="RK454" s="3"/>
      <c r="RL454" s="3"/>
      <c r="RM454" s="3"/>
      <c r="RN454" s="3"/>
      <c r="RO454" s="3"/>
      <c r="RP454" s="3"/>
      <c r="RQ454" s="3"/>
      <c r="RR454" s="3"/>
      <c r="RS454" s="3"/>
      <c r="RT454" s="3"/>
      <c r="RU454" s="3"/>
      <c r="RV454" s="3"/>
      <c r="RW454" s="3"/>
      <c r="RX454" s="3"/>
      <c r="RY454" s="3"/>
      <c r="RZ454" s="3"/>
      <c r="SA454" s="3"/>
      <c r="SB454" s="3"/>
      <c r="SC454" s="3"/>
      <c r="SD454" s="3"/>
      <c r="SE454" s="3"/>
      <c r="SF454" s="3"/>
      <c r="SG454" s="3"/>
      <c r="SH454" s="3"/>
      <c r="SI454" s="3"/>
      <c r="SJ454" s="3"/>
      <c r="SK454" s="3"/>
      <c r="SL454" s="3"/>
      <c r="SM454" s="3"/>
      <c r="SN454" s="3"/>
      <c r="SO454" s="3"/>
      <c r="SP454" s="3"/>
      <c r="SQ454" s="3"/>
      <c r="SR454" s="3"/>
      <c r="SS454" s="3"/>
      <c r="ST454" s="3"/>
      <c r="SU454" s="3"/>
      <c r="SV454" s="3"/>
      <c r="SW454" s="3"/>
      <c r="SX454" s="3"/>
      <c r="SY454" s="3"/>
      <c r="SZ454" s="3"/>
      <c r="TA454" s="3"/>
      <c r="TB454" s="3"/>
      <c r="TC454" s="3"/>
      <c r="TD454" s="3"/>
      <c r="TE454" s="3"/>
      <c r="TF454" s="3"/>
      <c r="TG454" s="3"/>
      <c r="TH454" s="3"/>
      <c r="TI454" s="3"/>
      <c r="TJ454" s="3"/>
      <c r="TK454" s="3"/>
      <c r="TL454" s="3"/>
      <c r="TM454" s="3"/>
      <c r="TN454" s="3"/>
      <c r="TO454" s="3"/>
      <c r="TP454" s="3"/>
      <c r="TQ454" s="3"/>
      <c r="TR454" s="3"/>
      <c r="TS454" s="3"/>
      <c r="TT454" s="3"/>
      <c r="TU454" s="3"/>
      <c r="TV454" s="3"/>
      <c r="TW454" s="3"/>
      <c r="TX454" s="3"/>
      <c r="TY454" s="3"/>
      <c r="TZ454" s="3"/>
      <c r="UA454" s="3"/>
      <c r="UB454" s="3"/>
      <c r="UC454" s="3"/>
      <c r="UD454" s="3"/>
      <c r="UE454" s="3"/>
      <c r="UF454" s="3"/>
      <c r="UG454" s="3"/>
      <c r="UH454" s="3"/>
      <c r="UI454" s="3"/>
      <c r="UJ454" s="3"/>
      <c r="UK454" s="3"/>
      <c r="UL454" s="3"/>
      <c r="UM454" s="3"/>
      <c r="UN454" s="3"/>
      <c r="UO454" s="3"/>
      <c r="UP454" s="3"/>
      <c r="UQ454" s="3"/>
      <c r="UR454" s="3"/>
      <c r="US454" s="3"/>
      <c r="UT454" s="3"/>
      <c r="UU454" s="3"/>
      <c r="UV454" s="3"/>
      <c r="UW454" s="3"/>
      <c r="UX454" s="3"/>
      <c r="UY454" s="3"/>
      <c r="UZ454" s="3"/>
      <c r="VA454" s="3"/>
      <c r="VB454" s="3"/>
      <c r="VC454" s="3"/>
      <c r="VD454" s="3"/>
      <c r="VE454" s="3"/>
      <c r="VF454" s="3"/>
      <c r="VG454" s="3"/>
      <c r="VH454" s="3"/>
      <c r="VI454" s="3"/>
      <c r="VJ454" s="3"/>
      <c r="VK454" s="3"/>
      <c r="VL454" s="3"/>
      <c r="VM454" s="3"/>
      <c r="VN454" s="3"/>
      <c r="VO454" s="3"/>
      <c r="VP454" s="3"/>
      <c r="VQ454" s="3"/>
      <c r="VR454" s="3"/>
      <c r="VS454" s="3"/>
      <c r="VT454" s="3"/>
      <c r="VU454" s="3"/>
      <c r="VV454" s="3"/>
      <c r="VW454" s="3"/>
      <c r="VX454" s="3"/>
      <c r="VY454" s="3"/>
      <c r="VZ454" s="3"/>
      <c r="WA454" s="3"/>
      <c r="WB454" s="3"/>
      <c r="WC454" s="3"/>
    </row>
    <row r="455" spans="1:601" ht="16" x14ac:dyDescent="0.45">
      <c r="A455" s="6"/>
      <c r="B455" s="6"/>
      <c r="C455" s="34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36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3"/>
      <c r="NJ455" s="3"/>
      <c r="NK455" s="3"/>
      <c r="NL455" s="3"/>
      <c r="NM455" s="3"/>
      <c r="NN455" s="3"/>
      <c r="NO455" s="3"/>
      <c r="NP455" s="3"/>
      <c r="NQ455" s="3"/>
      <c r="NR455" s="3"/>
      <c r="NS455" s="3"/>
      <c r="NT455" s="3"/>
      <c r="NU455" s="3"/>
      <c r="NV455" s="3"/>
      <c r="NW455" s="3"/>
      <c r="NX455" s="3"/>
      <c r="NY455" s="3"/>
      <c r="NZ455" s="3"/>
      <c r="OA455" s="3"/>
      <c r="OB455" s="3"/>
      <c r="OC455" s="3"/>
      <c r="OD455" s="3"/>
      <c r="OE455" s="3"/>
      <c r="OF455" s="3"/>
      <c r="OG455" s="3"/>
      <c r="OH455" s="3"/>
      <c r="OI455" s="3"/>
      <c r="OJ455" s="3"/>
      <c r="OK455" s="3"/>
      <c r="OL455" s="3"/>
      <c r="OM455" s="3"/>
      <c r="ON455" s="3"/>
      <c r="OO455" s="3"/>
      <c r="OP455" s="3"/>
      <c r="OQ455" s="3"/>
      <c r="OR455" s="3"/>
      <c r="OS455" s="3"/>
      <c r="OT455" s="3"/>
      <c r="OU455" s="3"/>
      <c r="OV455" s="3"/>
      <c r="OW455" s="3"/>
      <c r="OX455" s="3"/>
      <c r="OY455" s="3"/>
      <c r="OZ455" s="3"/>
      <c r="PA455" s="3"/>
      <c r="PB455" s="3"/>
      <c r="PC455" s="3"/>
      <c r="PD455" s="3"/>
      <c r="PE455" s="3"/>
      <c r="PF455" s="3"/>
      <c r="PG455" s="3"/>
      <c r="PH455" s="3"/>
      <c r="PI455" s="3"/>
      <c r="PJ455" s="3"/>
      <c r="PK455" s="3"/>
      <c r="PL455" s="3"/>
      <c r="PM455" s="3"/>
      <c r="PN455" s="3"/>
      <c r="PO455" s="3"/>
      <c r="PP455" s="3"/>
      <c r="PQ455" s="3"/>
      <c r="PR455" s="3"/>
      <c r="PS455" s="3"/>
      <c r="PT455" s="3"/>
      <c r="PU455" s="3"/>
      <c r="PV455" s="3"/>
      <c r="PW455" s="3"/>
      <c r="PX455" s="3"/>
      <c r="PY455" s="3"/>
      <c r="PZ455" s="3"/>
      <c r="QA455" s="3"/>
      <c r="QB455" s="3"/>
      <c r="QC455" s="3"/>
      <c r="QD455" s="3"/>
      <c r="QE455" s="3"/>
      <c r="QF455" s="3"/>
      <c r="QG455" s="3"/>
      <c r="QH455" s="3"/>
      <c r="QI455" s="3"/>
      <c r="QJ455" s="3"/>
      <c r="QK455" s="3"/>
      <c r="QL455" s="3"/>
      <c r="QM455" s="3"/>
      <c r="QN455" s="3"/>
      <c r="QO455" s="3"/>
      <c r="QP455" s="3"/>
      <c r="QQ455" s="3"/>
      <c r="QR455" s="3"/>
      <c r="QS455" s="3"/>
      <c r="QT455" s="3"/>
      <c r="QU455" s="3"/>
      <c r="QV455" s="3"/>
      <c r="QW455" s="3"/>
      <c r="QX455" s="3"/>
      <c r="QY455" s="3"/>
      <c r="QZ455" s="3"/>
      <c r="RA455" s="3"/>
      <c r="RB455" s="3"/>
      <c r="RC455" s="3"/>
      <c r="RD455" s="3"/>
      <c r="RE455" s="3"/>
      <c r="RF455" s="3"/>
      <c r="RG455" s="3"/>
      <c r="RH455" s="3"/>
      <c r="RI455" s="3"/>
      <c r="RJ455" s="3"/>
      <c r="RK455" s="3"/>
      <c r="RL455" s="3"/>
      <c r="RM455" s="3"/>
      <c r="RN455" s="3"/>
      <c r="RO455" s="3"/>
      <c r="RP455" s="3"/>
      <c r="RQ455" s="3"/>
      <c r="RR455" s="3"/>
      <c r="RS455" s="3"/>
      <c r="RT455" s="3"/>
      <c r="RU455" s="3"/>
      <c r="RV455" s="3"/>
      <c r="RW455" s="3"/>
      <c r="RX455" s="3"/>
      <c r="RY455" s="3"/>
      <c r="RZ455" s="3"/>
      <c r="SA455" s="3"/>
      <c r="SB455" s="3"/>
      <c r="SC455" s="3"/>
      <c r="SD455" s="3"/>
      <c r="SE455" s="3"/>
      <c r="SF455" s="3"/>
      <c r="SG455" s="3"/>
      <c r="SH455" s="3"/>
      <c r="SI455" s="3"/>
      <c r="SJ455" s="3"/>
      <c r="SK455" s="3"/>
      <c r="SL455" s="3"/>
      <c r="SM455" s="3"/>
      <c r="SN455" s="3"/>
      <c r="SO455" s="3"/>
      <c r="SP455" s="3"/>
      <c r="SQ455" s="3"/>
      <c r="SR455" s="3"/>
      <c r="SS455" s="3"/>
      <c r="ST455" s="3"/>
      <c r="SU455" s="3"/>
      <c r="SV455" s="3"/>
      <c r="SW455" s="3"/>
      <c r="SX455" s="3"/>
      <c r="SY455" s="3"/>
      <c r="SZ455" s="3"/>
      <c r="TA455" s="3"/>
      <c r="TB455" s="3"/>
      <c r="TC455" s="3"/>
      <c r="TD455" s="3"/>
      <c r="TE455" s="3"/>
      <c r="TF455" s="3"/>
      <c r="TG455" s="3"/>
      <c r="TH455" s="3"/>
      <c r="TI455" s="3"/>
      <c r="TJ455" s="3"/>
      <c r="TK455" s="3"/>
      <c r="TL455" s="3"/>
      <c r="TM455" s="3"/>
      <c r="TN455" s="3"/>
      <c r="TO455" s="3"/>
      <c r="TP455" s="3"/>
      <c r="TQ455" s="3"/>
      <c r="TR455" s="3"/>
      <c r="TS455" s="3"/>
      <c r="TT455" s="3"/>
      <c r="TU455" s="3"/>
      <c r="TV455" s="3"/>
      <c r="TW455" s="3"/>
      <c r="TX455" s="3"/>
      <c r="TY455" s="3"/>
      <c r="TZ455" s="3"/>
      <c r="UA455" s="3"/>
      <c r="UB455" s="3"/>
      <c r="UC455" s="3"/>
      <c r="UD455" s="3"/>
      <c r="UE455" s="3"/>
      <c r="UF455" s="3"/>
      <c r="UG455" s="3"/>
      <c r="UH455" s="3"/>
      <c r="UI455" s="3"/>
      <c r="UJ455" s="3"/>
      <c r="UK455" s="3"/>
      <c r="UL455" s="3"/>
      <c r="UM455" s="3"/>
      <c r="UN455" s="3"/>
      <c r="UO455" s="3"/>
      <c r="UP455" s="3"/>
      <c r="UQ455" s="3"/>
      <c r="UR455" s="3"/>
      <c r="US455" s="3"/>
      <c r="UT455" s="3"/>
      <c r="UU455" s="3"/>
      <c r="UV455" s="3"/>
      <c r="UW455" s="3"/>
      <c r="UX455" s="3"/>
      <c r="UY455" s="3"/>
      <c r="UZ455" s="3"/>
      <c r="VA455" s="3"/>
      <c r="VB455" s="3"/>
      <c r="VC455" s="3"/>
      <c r="VD455" s="3"/>
      <c r="VE455" s="3"/>
      <c r="VF455" s="3"/>
      <c r="VG455" s="3"/>
      <c r="VH455" s="3"/>
      <c r="VI455" s="3"/>
      <c r="VJ455" s="3"/>
      <c r="VK455" s="3"/>
      <c r="VL455" s="3"/>
      <c r="VM455" s="3"/>
      <c r="VN455" s="3"/>
      <c r="VO455" s="3"/>
      <c r="VP455" s="3"/>
      <c r="VQ455" s="3"/>
      <c r="VR455" s="3"/>
      <c r="VS455" s="3"/>
      <c r="VT455" s="3"/>
      <c r="VU455" s="3"/>
      <c r="VV455" s="3"/>
      <c r="VW455" s="3"/>
      <c r="VX455" s="3"/>
      <c r="VY455" s="3"/>
      <c r="VZ455" s="3"/>
      <c r="WA455" s="3"/>
      <c r="WB455" s="3"/>
      <c r="WC455" s="3"/>
    </row>
    <row r="456" spans="1:601" ht="16" x14ac:dyDescent="0.45">
      <c r="A456" s="6"/>
      <c r="B456" s="6"/>
      <c r="C456" s="34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36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  <c r="MO456" s="3"/>
      <c r="MP456" s="3"/>
      <c r="MQ456" s="3"/>
      <c r="MR456" s="3"/>
      <c r="MS456" s="3"/>
      <c r="MT456" s="3"/>
      <c r="MU456" s="3"/>
      <c r="MV456" s="3"/>
      <c r="MW456" s="3"/>
      <c r="MX456" s="3"/>
      <c r="MY456" s="3"/>
      <c r="MZ456" s="3"/>
      <c r="NA456" s="3"/>
      <c r="NB456" s="3"/>
      <c r="NC456" s="3"/>
      <c r="ND456" s="3"/>
      <c r="NE456" s="3"/>
      <c r="NF456" s="3"/>
      <c r="NG456" s="3"/>
      <c r="NH456" s="3"/>
      <c r="NI456" s="3"/>
      <c r="NJ456" s="3"/>
      <c r="NK456" s="3"/>
      <c r="NL456" s="3"/>
      <c r="NM456" s="3"/>
      <c r="NN456" s="3"/>
      <c r="NO456" s="3"/>
      <c r="NP456" s="3"/>
      <c r="NQ456" s="3"/>
      <c r="NR456" s="3"/>
      <c r="NS456" s="3"/>
      <c r="NT456" s="3"/>
      <c r="NU456" s="3"/>
      <c r="NV456" s="3"/>
      <c r="NW456" s="3"/>
      <c r="NX456" s="3"/>
      <c r="NY456" s="3"/>
      <c r="NZ456" s="3"/>
      <c r="OA456" s="3"/>
      <c r="OB456" s="3"/>
      <c r="OC456" s="3"/>
      <c r="OD456" s="3"/>
      <c r="OE456" s="3"/>
      <c r="OF456" s="3"/>
      <c r="OG456" s="3"/>
      <c r="OH456" s="3"/>
      <c r="OI456" s="3"/>
      <c r="OJ456" s="3"/>
      <c r="OK456" s="3"/>
      <c r="OL456" s="3"/>
      <c r="OM456" s="3"/>
      <c r="ON456" s="3"/>
      <c r="OO456" s="3"/>
      <c r="OP456" s="3"/>
      <c r="OQ456" s="3"/>
      <c r="OR456" s="3"/>
      <c r="OS456" s="3"/>
      <c r="OT456" s="3"/>
      <c r="OU456" s="3"/>
      <c r="OV456" s="3"/>
      <c r="OW456" s="3"/>
      <c r="OX456" s="3"/>
      <c r="OY456" s="3"/>
      <c r="OZ456" s="3"/>
      <c r="PA456" s="3"/>
      <c r="PB456" s="3"/>
      <c r="PC456" s="3"/>
      <c r="PD456" s="3"/>
      <c r="PE456" s="3"/>
      <c r="PF456" s="3"/>
      <c r="PG456" s="3"/>
      <c r="PH456" s="3"/>
      <c r="PI456" s="3"/>
      <c r="PJ456" s="3"/>
      <c r="PK456" s="3"/>
      <c r="PL456" s="3"/>
      <c r="PM456" s="3"/>
      <c r="PN456" s="3"/>
      <c r="PO456" s="3"/>
      <c r="PP456" s="3"/>
      <c r="PQ456" s="3"/>
      <c r="PR456" s="3"/>
      <c r="PS456" s="3"/>
      <c r="PT456" s="3"/>
      <c r="PU456" s="3"/>
      <c r="PV456" s="3"/>
      <c r="PW456" s="3"/>
      <c r="PX456" s="3"/>
      <c r="PY456" s="3"/>
      <c r="PZ456" s="3"/>
      <c r="QA456" s="3"/>
      <c r="QB456" s="3"/>
      <c r="QC456" s="3"/>
      <c r="QD456" s="3"/>
      <c r="QE456" s="3"/>
      <c r="QF456" s="3"/>
      <c r="QG456" s="3"/>
      <c r="QH456" s="3"/>
      <c r="QI456" s="3"/>
      <c r="QJ456" s="3"/>
      <c r="QK456" s="3"/>
      <c r="QL456" s="3"/>
      <c r="QM456" s="3"/>
      <c r="QN456" s="3"/>
      <c r="QO456" s="3"/>
      <c r="QP456" s="3"/>
      <c r="QQ456" s="3"/>
      <c r="QR456" s="3"/>
      <c r="QS456" s="3"/>
      <c r="QT456" s="3"/>
      <c r="QU456" s="3"/>
      <c r="QV456" s="3"/>
      <c r="QW456" s="3"/>
      <c r="QX456" s="3"/>
      <c r="QY456" s="3"/>
      <c r="QZ456" s="3"/>
      <c r="RA456" s="3"/>
      <c r="RB456" s="3"/>
      <c r="RC456" s="3"/>
      <c r="RD456" s="3"/>
      <c r="RE456" s="3"/>
      <c r="RF456" s="3"/>
      <c r="RG456" s="3"/>
      <c r="RH456" s="3"/>
      <c r="RI456" s="3"/>
      <c r="RJ456" s="3"/>
      <c r="RK456" s="3"/>
      <c r="RL456" s="3"/>
      <c r="RM456" s="3"/>
      <c r="RN456" s="3"/>
      <c r="RO456" s="3"/>
      <c r="RP456" s="3"/>
      <c r="RQ456" s="3"/>
      <c r="RR456" s="3"/>
      <c r="RS456" s="3"/>
      <c r="RT456" s="3"/>
      <c r="RU456" s="3"/>
      <c r="RV456" s="3"/>
      <c r="RW456" s="3"/>
      <c r="RX456" s="3"/>
      <c r="RY456" s="3"/>
      <c r="RZ456" s="3"/>
      <c r="SA456" s="3"/>
      <c r="SB456" s="3"/>
      <c r="SC456" s="3"/>
      <c r="SD456" s="3"/>
      <c r="SE456" s="3"/>
      <c r="SF456" s="3"/>
      <c r="SG456" s="3"/>
      <c r="SH456" s="3"/>
      <c r="SI456" s="3"/>
      <c r="SJ456" s="3"/>
      <c r="SK456" s="3"/>
      <c r="SL456" s="3"/>
      <c r="SM456" s="3"/>
      <c r="SN456" s="3"/>
      <c r="SO456" s="3"/>
      <c r="SP456" s="3"/>
      <c r="SQ456" s="3"/>
      <c r="SR456" s="3"/>
      <c r="SS456" s="3"/>
      <c r="ST456" s="3"/>
      <c r="SU456" s="3"/>
      <c r="SV456" s="3"/>
      <c r="SW456" s="3"/>
      <c r="SX456" s="3"/>
      <c r="SY456" s="3"/>
      <c r="SZ456" s="3"/>
      <c r="TA456" s="3"/>
      <c r="TB456" s="3"/>
      <c r="TC456" s="3"/>
      <c r="TD456" s="3"/>
      <c r="TE456" s="3"/>
      <c r="TF456" s="3"/>
      <c r="TG456" s="3"/>
      <c r="TH456" s="3"/>
      <c r="TI456" s="3"/>
      <c r="TJ456" s="3"/>
      <c r="TK456" s="3"/>
      <c r="TL456" s="3"/>
      <c r="TM456" s="3"/>
      <c r="TN456" s="3"/>
      <c r="TO456" s="3"/>
      <c r="TP456" s="3"/>
      <c r="TQ456" s="3"/>
      <c r="TR456" s="3"/>
      <c r="TS456" s="3"/>
      <c r="TT456" s="3"/>
      <c r="TU456" s="3"/>
      <c r="TV456" s="3"/>
      <c r="TW456" s="3"/>
      <c r="TX456" s="3"/>
      <c r="TY456" s="3"/>
      <c r="TZ456" s="3"/>
      <c r="UA456" s="3"/>
      <c r="UB456" s="3"/>
      <c r="UC456" s="3"/>
      <c r="UD456" s="3"/>
      <c r="UE456" s="3"/>
      <c r="UF456" s="3"/>
      <c r="UG456" s="3"/>
      <c r="UH456" s="3"/>
      <c r="UI456" s="3"/>
      <c r="UJ456" s="3"/>
      <c r="UK456" s="3"/>
      <c r="UL456" s="3"/>
      <c r="UM456" s="3"/>
      <c r="UN456" s="3"/>
      <c r="UO456" s="3"/>
      <c r="UP456" s="3"/>
      <c r="UQ456" s="3"/>
      <c r="UR456" s="3"/>
      <c r="US456" s="3"/>
      <c r="UT456" s="3"/>
      <c r="UU456" s="3"/>
      <c r="UV456" s="3"/>
      <c r="UW456" s="3"/>
      <c r="UX456" s="3"/>
      <c r="UY456" s="3"/>
      <c r="UZ456" s="3"/>
      <c r="VA456" s="3"/>
      <c r="VB456" s="3"/>
      <c r="VC456" s="3"/>
      <c r="VD456" s="3"/>
      <c r="VE456" s="3"/>
      <c r="VF456" s="3"/>
      <c r="VG456" s="3"/>
      <c r="VH456" s="3"/>
      <c r="VI456" s="3"/>
      <c r="VJ456" s="3"/>
      <c r="VK456" s="3"/>
      <c r="VL456" s="3"/>
      <c r="VM456" s="3"/>
      <c r="VN456" s="3"/>
      <c r="VO456" s="3"/>
      <c r="VP456" s="3"/>
      <c r="VQ456" s="3"/>
      <c r="VR456" s="3"/>
      <c r="VS456" s="3"/>
      <c r="VT456" s="3"/>
      <c r="VU456" s="3"/>
      <c r="VV456" s="3"/>
      <c r="VW456" s="3"/>
      <c r="VX456" s="3"/>
      <c r="VY456" s="3"/>
      <c r="VZ456" s="3"/>
      <c r="WA456" s="3"/>
      <c r="WB456" s="3"/>
      <c r="WC456" s="3"/>
    </row>
    <row r="457" spans="1:601" ht="16" x14ac:dyDescent="0.45">
      <c r="A457" s="6"/>
      <c r="B457" s="6"/>
      <c r="C457" s="34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36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  <c r="MO457" s="3"/>
      <c r="MP457" s="3"/>
      <c r="MQ457" s="3"/>
      <c r="MR457" s="3"/>
      <c r="MS457" s="3"/>
      <c r="MT457" s="3"/>
      <c r="MU457" s="3"/>
      <c r="MV457" s="3"/>
      <c r="MW457" s="3"/>
      <c r="MX457" s="3"/>
      <c r="MY457" s="3"/>
      <c r="MZ457" s="3"/>
      <c r="NA457" s="3"/>
      <c r="NB457" s="3"/>
      <c r="NC457" s="3"/>
      <c r="ND457" s="3"/>
      <c r="NE457" s="3"/>
      <c r="NF457" s="3"/>
      <c r="NG457" s="3"/>
      <c r="NH457" s="3"/>
      <c r="NI457" s="3"/>
      <c r="NJ457" s="3"/>
      <c r="NK457" s="3"/>
      <c r="NL457" s="3"/>
      <c r="NM457" s="3"/>
      <c r="NN457" s="3"/>
      <c r="NO457" s="3"/>
      <c r="NP457" s="3"/>
      <c r="NQ457" s="3"/>
      <c r="NR457" s="3"/>
      <c r="NS457" s="3"/>
      <c r="NT457" s="3"/>
      <c r="NU457" s="3"/>
      <c r="NV457" s="3"/>
      <c r="NW457" s="3"/>
      <c r="NX457" s="3"/>
      <c r="NY457" s="3"/>
      <c r="NZ457" s="3"/>
      <c r="OA457" s="3"/>
      <c r="OB457" s="3"/>
      <c r="OC457" s="3"/>
      <c r="OD457" s="3"/>
      <c r="OE457" s="3"/>
      <c r="OF457" s="3"/>
      <c r="OG457" s="3"/>
      <c r="OH457" s="3"/>
      <c r="OI457" s="3"/>
      <c r="OJ457" s="3"/>
      <c r="OK457" s="3"/>
      <c r="OL457" s="3"/>
      <c r="OM457" s="3"/>
      <c r="ON457" s="3"/>
      <c r="OO457" s="3"/>
      <c r="OP457" s="3"/>
      <c r="OQ457" s="3"/>
      <c r="OR457" s="3"/>
      <c r="OS457" s="3"/>
      <c r="OT457" s="3"/>
      <c r="OU457" s="3"/>
      <c r="OV457" s="3"/>
      <c r="OW457" s="3"/>
      <c r="OX457" s="3"/>
      <c r="OY457" s="3"/>
      <c r="OZ457" s="3"/>
      <c r="PA457" s="3"/>
      <c r="PB457" s="3"/>
      <c r="PC457" s="3"/>
      <c r="PD457" s="3"/>
      <c r="PE457" s="3"/>
      <c r="PF457" s="3"/>
      <c r="PG457" s="3"/>
      <c r="PH457" s="3"/>
      <c r="PI457" s="3"/>
      <c r="PJ457" s="3"/>
      <c r="PK457" s="3"/>
      <c r="PL457" s="3"/>
      <c r="PM457" s="3"/>
      <c r="PN457" s="3"/>
      <c r="PO457" s="3"/>
      <c r="PP457" s="3"/>
      <c r="PQ457" s="3"/>
      <c r="PR457" s="3"/>
      <c r="PS457" s="3"/>
      <c r="PT457" s="3"/>
      <c r="PU457" s="3"/>
      <c r="PV457" s="3"/>
      <c r="PW457" s="3"/>
      <c r="PX457" s="3"/>
      <c r="PY457" s="3"/>
      <c r="PZ457" s="3"/>
      <c r="QA457" s="3"/>
      <c r="QB457" s="3"/>
      <c r="QC457" s="3"/>
      <c r="QD457" s="3"/>
      <c r="QE457" s="3"/>
      <c r="QF457" s="3"/>
      <c r="QG457" s="3"/>
      <c r="QH457" s="3"/>
      <c r="QI457" s="3"/>
      <c r="QJ457" s="3"/>
      <c r="QK457" s="3"/>
      <c r="QL457" s="3"/>
      <c r="QM457" s="3"/>
      <c r="QN457" s="3"/>
      <c r="QO457" s="3"/>
      <c r="QP457" s="3"/>
      <c r="QQ457" s="3"/>
      <c r="QR457" s="3"/>
      <c r="QS457" s="3"/>
      <c r="QT457" s="3"/>
      <c r="QU457" s="3"/>
      <c r="QV457" s="3"/>
      <c r="QW457" s="3"/>
      <c r="QX457" s="3"/>
      <c r="QY457" s="3"/>
      <c r="QZ457" s="3"/>
      <c r="RA457" s="3"/>
      <c r="RB457" s="3"/>
      <c r="RC457" s="3"/>
      <c r="RD457" s="3"/>
      <c r="RE457" s="3"/>
      <c r="RF457" s="3"/>
      <c r="RG457" s="3"/>
      <c r="RH457" s="3"/>
      <c r="RI457" s="3"/>
      <c r="RJ457" s="3"/>
      <c r="RK457" s="3"/>
      <c r="RL457" s="3"/>
      <c r="RM457" s="3"/>
      <c r="RN457" s="3"/>
      <c r="RO457" s="3"/>
      <c r="RP457" s="3"/>
      <c r="RQ457" s="3"/>
      <c r="RR457" s="3"/>
      <c r="RS457" s="3"/>
      <c r="RT457" s="3"/>
      <c r="RU457" s="3"/>
      <c r="RV457" s="3"/>
      <c r="RW457" s="3"/>
      <c r="RX457" s="3"/>
      <c r="RY457" s="3"/>
      <c r="RZ457" s="3"/>
      <c r="SA457" s="3"/>
      <c r="SB457" s="3"/>
      <c r="SC457" s="3"/>
      <c r="SD457" s="3"/>
      <c r="SE457" s="3"/>
      <c r="SF457" s="3"/>
      <c r="SG457" s="3"/>
      <c r="SH457" s="3"/>
      <c r="SI457" s="3"/>
      <c r="SJ457" s="3"/>
      <c r="SK457" s="3"/>
      <c r="SL457" s="3"/>
      <c r="SM457" s="3"/>
      <c r="SN457" s="3"/>
      <c r="SO457" s="3"/>
      <c r="SP457" s="3"/>
      <c r="SQ457" s="3"/>
      <c r="SR457" s="3"/>
      <c r="SS457" s="3"/>
      <c r="ST457" s="3"/>
      <c r="SU457" s="3"/>
      <c r="SV457" s="3"/>
      <c r="SW457" s="3"/>
      <c r="SX457" s="3"/>
      <c r="SY457" s="3"/>
      <c r="SZ457" s="3"/>
      <c r="TA457" s="3"/>
      <c r="TB457" s="3"/>
      <c r="TC457" s="3"/>
      <c r="TD457" s="3"/>
      <c r="TE457" s="3"/>
      <c r="TF457" s="3"/>
      <c r="TG457" s="3"/>
      <c r="TH457" s="3"/>
      <c r="TI457" s="3"/>
      <c r="TJ457" s="3"/>
      <c r="TK457" s="3"/>
      <c r="TL457" s="3"/>
      <c r="TM457" s="3"/>
      <c r="TN457" s="3"/>
      <c r="TO457" s="3"/>
      <c r="TP457" s="3"/>
      <c r="TQ457" s="3"/>
      <c r="TR457" s="3"/>
      <c r="TS457" s="3"/>
      <c r="TT457" s="3"/>
      <c r="TU457" s="3"/>
      <c r="TV457" s="3"/>
      <c r="TW457" s="3"/>
      <c r="TX457" s="3"/>
      <c r="TY457" s="3"/>
      <c r="TZ457" s="3"/>
      <c r="UA457" s="3"/>
      <c r="UB457" s="3"/>
      <c r="UC457" s="3"/>
      <c r="UD457" s="3"/>
      <c r="UE457" s="3"/>
      <c r="UF457" s="3"/>
      <c r="UG457" s="3"/>
      <c r="UH457" s="3"/>
      <c r="UI457" s="3"/>
      <c r="UJ457" s="3"/>
      <c r="UK457" s="3"/>
      <c r="UL457" s="3"/>
      <c r="UM457" s="3"/>
      <c r="UN457" s="3"/>
      <c r="UO457" s="3"/>
      <c r="UP457" s="3"/>
      <c r="UQ457" s="3"/>
      <c r="UR457" s="3"/>
      <c r="US457" s="3"/>
      <c r="UT457" s="3"/>
      <c r="UU457" s="3"/>
      <c r="UV457" s="3"/>
      <c r="UW457" s="3"/>
      <c r="UX457" s="3"/>
      <c r="UY457" s="3"/>
      <c r="UZ457" s="3"/>
      <c r="VA457" s="3"/>
      <c r="VB457" s="3"/>
      <c r="VC457" s="3"/>
      <c r="VD457" s="3"/>
      <c r="VE457" s="3"/>
      <c r="VF457" s="3"/>
      <c r="VG457" s="3"/>
      <c r="VH457" s="3"/>
      <c r="VI457" s="3"/>
      <c r="VJ457" s="3"/>
      <c r="VK457" s="3"/>
      <c r="VL457" s="3"/>
      <c r="VM457" s="3"/>
      <c r="VN457" s="3"/>
      <c r="VO457" s="3"/>
      <c r="VP457" s="3"/>
      <c r="VQ457" s="3"/>
      <c r="VR457" s="3"/>
      <c r="VS457" s="3"/>
      <c r="VT457" s="3"/>
      <c r="VU457" s="3"/>
      <c r="VV457" s="3"/>
      <c r="VW457" s="3"/>
      <c r="VX457" s="3"/>
      <c r="VY457" s="3"/>
      <c r="VZ457" s="3"/>
      <c r="WA457" s="3"/>
      <c r="WB457" s="3"/>
      <c r="WC457" s="3"/>
    </row>
    <row r="458" spans="1:601" ht="16" x14ac:dyDescent="0.45">
      <c r="A458" s="6"/>
      <c r="B458" s="6"/>
      <c r="C458" s="34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36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  <c r="MO458" s="3"/>
      <c r="MP458" s="3"/>
      <c r="MQ458" s="3"/>
      <c r="MR458" s="3"/>
      <c r="MS458" s="3"/>
      <c r="MT458" s="3"/>
      <c r="MU458" s="3"/>
      <c r="MV458" s="3"/>
      <c r="MW458" s="3"/>
      <c r="MX458" s="3"/>
      <c r="MY458" s="3"/>
      <c r="MZ458" s="3"/>
      <c r="NA458" s="3"/>
      <c r="NB458" s="3"/>
      <c r="NC458" s="3"/>
      <c r="ND458" s="3"/>
      <c r="NE458" s="3"/>
      <c r="NF458" s="3"/>
      <c r="NG458" s="3"/>
      <c r="NH458" s="3"/>
      <c r="NI458" s="3"/>
      <c r="NJ458" s="3"/>
      <c r="NK458" s="3"/>
      <c r="NL458" s="3"/>
      <c r="NM458" s="3"/>
      <c r="NN458" s="3"/>
      <c r="NO458" s="3"/>
      <c r="NP458" s="3"/>
      <c r="NQ458" s="3"/>
      <c r="NR458" s="3"/>
      <c r="NS458" s="3"/>
      <c r="NT458" s="3"/>
      <c r="NU458" s="3"/>
      <c r="NV458" s="3"/>
      <c r="NW458" s="3"/>
      <c r="NX458" s="3"/>
      <c r="NY458" s="3"/>
      <c r="NZ458" s="3"/>
      <c r="OA458" s="3"/>
      <c r="OB458" s="3"/>
      <c r="OC458" s="3"/>
      <c r="OD458" s="3"/>
      <c r="OE458" s="3"/>
      <c r="OF458" s="3"/>
      <c r="OG458" s="3"/>
      <c r="OH458" s="3"/>
      <c r="OI458" s="3"/>
      <c r="OJ458" s="3"/>
      <c r="OK458" s="3"/>
      <c r="OL458" s="3"/>
      <c r="OM458" s="3"/>
      <c r="ON458" s="3"/>
      <c r="OO458" s="3"/>
      <c r="OP458" s="3"/>
      <c r="OQ458" s="3"/>
      <c r="OR458" s="3"/>
      <c r="OS458" s="3"/>
      <c r="OT458" s="3"/>
      <c r="OU458" s="3"/>
      <c r="OV458" s="3"/>
      <c r="OW458" s="3"/>
      <c r="OX458" s="3"/>
      <c r="OY458" s="3"/>
      <c r="OZ458" s="3"/>
      <c r="PA458" s="3"/>
      <c r="PB458" s="3"/>
      <c r="PC458" s="3"/>
      <c r="PD458" s="3"/>
      <c r="PE458" s="3"/>
      <c r="PF458" s="3"/>
      <c r="PG458" s="3"/>
      <c r="PH458" s="3"/>
      <c r="PI458" s="3"/>
      <c r="PJ458" s="3"/>
      <c r="PK458" s="3"/>
      <c r="PL458" s="3"/>
      <c r="PM458" s="3"/>
      <c r="PN458" s="3"/>
      <c r="PO458" s="3"/>
      <c r="PP458" s="3"/>
      <c r="PQ458" s="3"/>
      <c r="PR458" s="3"/>
      <c r="PS458" s="3"/>
      <c r="PT458" s="3"/>
      <c r="PU458" s="3"/>
      <c r="PV458" s="3"/>
      <c r="PW458" s="3"/>
      <c r="PX458" s="3"/>
      <c r="PY458" s="3"/>
      <c r="PZ458" s="3"/>
      <c r="QA458" s="3"/>
      <c r="QB458" s="3"/>
      <c r="QC458" s="3"/>
      <c r="QD458" s="3"/>
      <c r="QE458" s="3"/>
      <c r="QF458" s="3"/>
      <c r="QG458" s="3"/>
      <c r="QH458" s="3"/>
      <c r="QI458" s="3"/>
      <c r="QJ458" s="3"/>
      <c r="QK458" s="3"/>
      <c r="QL458" s="3"/>
      <c r="QM458" s="3"/>
      <c r="QN458" s="3"/>
      <c r="QO458" s="3"/>
      <c r="QP458" s="3"/>
      <c r="QQ458" s="3"/>
      <c r="QR458" s="3"/>
      <c r="QS458" s="3"/>
      <c r="QT458" s="3"/>
      <c r="QU458" s="3"/>
      <c r="QV458" s="3"/>
      <c r="QW458" s="3"/>
      <c r="QX458" s="3"/>
      <c r="QY458" s="3"/>
      <c r="QZ458" s="3"/>
      <c r="RA458" s="3"/>
      <c r="RB458" s="3"/>
      <c r="RC458" s="3"/>
      <c r="RD458" s="3"/>
      <c r="RE458" s="3"/>
      <c r="RF458" s="3"/>
      <c r="RG458" s="3"/>
      <c r="RH458" s="3"/>
      <c r="RI458" s="3"/>
      <c r="RJ458" s="3"/>
      <c r="RK458" s="3"/>
      <c r="RL458" s="3"/>
      <c r="RM458" s="3"/>
      <c r="RN458" s="3"/>
      <c r="RO458" s="3"/>
      <c r="RP458" s="3"/>
      <c r="RQ458" s="3"/>
      <c r="RR458" s="3"/>
      <c r="RS458" s="3"/>
      <c r="RT458" s="3"/>
      <c r="RU458" s="3"/>
      <c r="RV458" s="3"/>
      <c r="RW458" s="3"/>
      <c r="RX458" s="3"/>
      <c r="RY458" s="3"/>
      <c r="RZ458" s="3"/>
      <c r="SA458" s="3"/>
      <c r="SB458" s="3"/>
      <c r="SC458" s="3"/>
      <c r="SD458" s="3"/>
      <c r="SE458" s="3"/>
      <c r="SF458" s="3"/>
      <c r="SG458" s="3"/>
      <c r="SH458" s="3"/>
      <c r="SI458" s="3"/>
      <c r="SJ458" s="3"/>
      <c r="SK458" s="3"/>
      <c r="SL458" s="3"/>
      <c r="SM458" s="3"/>
      <c r="SN458" s="3"/>
      <c r="SO458" s="3"/>
      <c r="SP458" s="3"/>
      <c r="SQ458" s="3"/>
      <c r="SR458" s="3"/>
      <c r="SS458" s="3"/>
      <c r="ST458" s="3"/>
      <c r="SU458" s="3"/>
      <c r="SV458" s="3"/>
      <c r="SW458" s="3"/>
      <c r="SX458" s="3"/>
      <c r="SY458" s="3"/>
      <c r="SZ458" s="3"/>
      <c r="TA458" s="3"/>
      <c r="TB458" s="3"/>
      <c r="TC458" s="3"/>
      <c r="TD458" s="3"/>
      <c r="TE458" s="3"/>
      <c r="TF458" s="3"/>
      <c r="TG458" s="3"/>
      <c r="TH458" s="3"/>
      <c r="TI458" s="3"/>
      <c r="TJ458" s="3"/>
      <c r="TK458" s="3"/>
      <c r="TL458" s="3"/>
      <c r="TM458" s="3"/>
      <c r="TN458" s="3"/>
      <c r="TO458" s="3"/>
      <c r="TP458" s="3"/>
      <c r="TQ458" s="3"/>
      <c r="TR458" s="3"/>
      <c r="TS458" s="3"/>
      <c r="TT458" s="3"/>
      <c r="TU458" s="3"/>
      <c r="TV458" s="3"/>
      <c r="TW458" s="3"/>
      <c r="TX458" s="3"/>
      <c r="TY458" s="3"/>
      <c r="TZ458" s="3"/>
      <c r="UA458" s="3"/>
      <c r="UB458" s="3"/>
      <c r="UC458" s="3"/>
      <c r="UD458" s="3"/>
      <c r="UE458" s="3"/>
      <c r="UF458" s="3"/>
      <c r="UG458" s="3"/>
      <c r="UH458" s="3"/>
      <c r="UI458" s="3"/>
      <c r="UJ458" s="3"/>
      <c r="UK458" s="3"/>
      <c r="UL458" s="3"/>
      <c r="UM458" s="3"/>
      <c r="UN458" s="3"/>
      <c r="UO458" s="3"/>
      <c r="UP458" s="3"/>
      <c r="UQ458" s="3"/>
      <c r="UR458" s="3"/>
      <c r="US458" s="3"/>
      <c r="UT458" s="3"/>
      <c r="UU458" s="3"/>
      <c r="UV458" s="3"/>
      <c r="UW458" s="3"/>
      <c r="UX458" s="3"/>
      <c r="UY458" s="3"/>
      <c r="UZ458" s="3"/>
      <c r="VA458" s="3"/>
      <c r="VB458" s="3"/>
      <c r="VC458" s="3"/>
      <c r="VD458" s="3"/>
      <c r="VE458" s="3"/>
      <c r="VF458" s="3"/>
      <c r="VG458" s="3"/>
      <c r="VH458" s="3"/>
      <c r="VI458" s="3"/>
      <c r="VJ458" s="3"/>
      <c r="VK458" s="3"/>
      <c r="VL458" s="3"/>
      <c r="VM458" s="3"/>
      <c r="VN458" s="3"/>
      <c r="VO458" s="3"/>
      <c r="VP458" s="3"/>
      <c r="VQ458" s="3"/>
      <c r="VR458" s="3"/>
      <c r="VS458" s="3"/>
      <c r="VT458" s="3"/>
      <c r="VU458" s="3"/>
      <c r="VV458" s="3"/>
      <c r="VW458" s="3"/>
      <c r="VX458" s="3"/>
      <c r="VY458" s="3"/>
      <c r="VZ458" s="3"/>
      <c r="WA458" s="3"/>
      <c r="WB458" s="3"/>
      <c r="WC458" s="3"/>
    </row>
    <row r="459" spans="1:601" ht="16" x14ac:dyDescent="0.45">
      <c r="A459" s="6"/>
      <c r="B459" s="6"/>
      <c r="C459" s="34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36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  <c r="MO459" s="3"/>
      <c r="MP459" s="3"/>
      <c r="MQ459" s="3"/>
      <c r="MR459" s="3"/>
      <c r="MS459" s="3"/>
      <c r="MT459" s="3"/>
      <c r="MU459" s="3"/>
      <c r="MV459" s="3"/>
      <c r="MW459" s="3"/>
      <c r="MX459" s="3"/>
      <c r="MY459" s="3"/>
      <c r="MZ459" s="3"/>
      <c r="NA459" s="3"/>
      <c r="NB459" s="3"/>
      <c r="NC459" s="3"/>
      <c r="ND459" s="3"/>
      <c r="NE459" s="3"/>
      <c r="NF459" s="3"/>
      <c r="NG459" s="3"/>
      <c r="NH459" s="3"/>
      <c r="NI459" s="3"/>
      <c r="NJ459" s="3"/>
      <c r="NK459" s="3"/>
      <c r="NL459" s="3"/>
      <c r="NM459" s="3"/>
      <c r="NN459" s="3"/>
      <c r="NO459" s="3"/>
      <c r="NP459" s="3"/>
      <c r="NQ459" s="3"/>
      <c r="NR459" s="3"/>
      <c r="NS459" s="3"/>
      <c r="NT459" s="3"/>
      <c r="NU459" s="3"/>
      <c r="NV459" s="3"/>
      <c r="NW459" s="3"/>
      <c r="NX459" s="3"/>
      <c r="NY459" s="3"/>
      <c r="NZ459" s="3"/>
      <c r="OA459" s="3"/>
      <c r="OB459" s="3"/>
      <c r="OC459" s="3"/>
      <c r="OD459" s="3"/>
      <c r="OE459" s="3"/>
      <c r="OF459" s="3"/>
      <c r="OG459" s="3"/>
      <c r="OH459" s="3"/>
      <c r="OI459" s="3"/>
      <c r="OJ459" s="3"/>
      <c r="OK459" s="3"/>
      <c r="OL459" s="3"/>
      <c r="OM459" s="3"/>
      <c r="ON459" s="3"/>
      <c r="OO459" s="3"/>
      <c r="OP459" s="3"/>
      <c r="OQ459" s="3"/>
      <c r="OR459" s="3"/>
      <c r="OS459" s="3"/>
      <c r="OT459" s="3"/>
      <c r="OU459" s="3"/>
      <c r="OV459" s="3"/>
      <c r="OW459" s="3"/>
      <c r="OX459" s="3"/>
      <c r="OY459" s="3"/>
      <c r="OZ459" s="3"/>
      <c r="PA459" s="3"/>
      <c r="PB459" s="3"/>
      <c r="PC459" s="3"/>
      <c r="PD459" s="3"/>
      <c r="PE459" s="3"/>
      <c r="PF459" s="3"/>
      <c r="PG459" s="3"/>
      <c r="PH459" s="3"/>
      <c r="PI459" s="3"/>
      <c r="PJ459" s="3"/>
      <c r="PK459" s="3"/>
      <c r="PL459" s="3"/>
      <c r="PM459" s="3"/>
      <c r="PN459" s="3"/>
      <c r="PO459" s="3"/>
      <c r="PP459" s="3"/>
      <c r="PQ459" s="3"/>
      <c r="PR459" s="3"/>
      <c r="PS459" s="3"/>
      <c r="PT459" s="3"/>
      <c r="PU459" s="3"/>
      <c r="PV459" s="3"/>
      <c r="PW459" s="3"/>
      <c r="PX459" s="3"/>
      <c r="PY459" s="3"/>
      <c r="PZ459" s="3"/>
      <c r="QA459" s="3"/>
      <c r="QB459" s="3"/>
      <c r="QC459" s="3"/>
      <c r="QD459" s="3"/>
      <c r="QE459" s="3"/>
      <c r="QF459" s="3"/>
      <c r="QG459" s="3"/>
      <c r="QH459" s="3"/>
      <c r="QI459" s="3"/>
      <c r="QJ459" s="3"/>
      <c r="QK459" s="3"/>
      <c r="QL459" s="3"/>
      <c r="QM459" s="3"/>
      <c r="QN459" s="3"/>
      <c r="QO459" s="3"/>
      <c r="QP459" s="3"/>
      <c r="QQ459" s="3"/>
      <c r="QR459" s="3"/>
      <c r="QS459" s="3"/>
      <c r="QT459" s="3"/>
      <c r="QU459" s="3"/>
      <c r="QV459" s="3"/>
      <c r="QW459" s="3"/>
      <c r="QX459" s="3"/>
      <c r="QY459" s="3"/>
      <c r="QZ459" s="3"/>
      <c r="RA459" s="3"/>
      <c r="RB459" s="3"/>
      <c r="RC459" s="3"/>
      <c r="RD459" s="3"/>
      <c r="RE459" s="3"/>
      <c r="RF459" s="3"/>
      <c r="RG459" s="3"/>
      <c r="RH459" s="3"/>
      <c r="RI459" s="3"/>
      <c r="RJ459" s="3"/>
      <c r="RK459" s="3"/>
      <c r="RL459" s="3"/>
      <c r="RM459" s="3"/>
      <c r="RN459" s="3"/>
      <c r="RO459" s="3"/>
      <c r="RP459" s="3"/>
      <c r="RQ459" s="3"/>
      <c r="RR459" s="3"/>
      <c r="RS459" s="3"/>
      <c r="RT459" s="3"/>
      <c r="RU459" s="3"/>
      <c r="RV459" s="3"/>
      <c r="RW459" s="3"/>
      <c r="RX459" s="3"/>
      <c r="RY459" s="3"/>
      <c r="RZ459" s="3"/>
      <c r="SA459" s="3"/>
      <c r="SB459" s="3"/>
      <c r="SC459" s="3"/>
      <c r="SD459" s="3"/>
      <c r="SE459" s="3"/>
      <c r="SF459" s="3"/>
      <c r="SG459" s="3"/>
      <c r="SH459" s="3"/>
      <c r="SI459" s="3"/>
      <c r="SJ459" s="3"/>
      <c r="SK459" s="3"/>
      <c r="SL459" s="3"/>
      <c r="SM459" s="3"/>
      <c r="SN459" s="3"/>
      <c r="SO459" s="3"/>
      <c r="SP459" s="3"/>
      <c r="SQ459" s="3"/>
      <c r="SR459" s="3"/>
      <c r="SS459" s="3"/>
      <c r="ST459" s="3"/>
      <c r="SU459" s="3"/>
      <c r="SV459" s="3"/>
      <c r="SW459" s="3"/>
      <c r="SX459" s="3"/>
      <c r="SY459" s="3"/>
      <c r="SZ459" s="3"/>
      <c r="TA459" s="3"/>
      <c r="TB459" s="3"/>
      <c r="TC459" s="3"/>
      <c r="TD459" s="3"/>
      <c r="TE459" s="3"/>
      <c r="TF459" s="3"/>
      <c r="TG459" s="3"/>
      <c r="TH459" s="3"/>
      <c r="TI459" s="3"/>
      <c r="TJ459" s="3"/>
      <c r="TK459" s="3"/>
      <c r="TL459" s="3"/>
      <c r="TM459" s="3"/>
      <c r="TN459" s="3"/>
      <c r="TO459" s="3"/>
      <c r="TP459" s="3"/>
      <c r="TQ459" s="3"/>
      <c r="TR459" s="3"/>
      <c r="TS459" s="3"/>
      <c r="TT459" s="3"/>
      <c r="TU459" s="3"/>
      <c r="TV459" s="3"/>
      <c r="TW459" s="3"/>
      <c r="TX459" s="3"/>
      <c r="TY459" s="3"/>
      <c r="TZ459" s="3"/>
      <c r="UA459" s="3"/>
      <c r="UB459" s="3"/>
      <c r="UC459" s="3"/>
      <c r="UD459" s="3"/>
      <c r="UE459" s="3"/>
      <c r="UF459" s="3"/>
      <c r="UG459" s="3"/>
      <c r="UH459" s="3"/>
      <c r="UI459" s="3"/>
      <c r="UJ459" s="3"/>
      <c r="UK459" s="3"/>
      <c r="UL459" s="3"/>
      <c r="UM459" s="3"/>
      <c r="UN459" s="3"/>
      <c r="UO459" s="3"/>
      <c r="UP459" s="3"/>
      <c r="UQ459" s="3"/>
      <c r="UR459" s="3"/>
      <c r="US459" s="3"/>
      <c r="UT459" s="3"/>
      <c r="UU459" s="3"/>
      <c r="UV459" s="3"/>
      <c r="UW459" s="3"/>
      <c r="UX459" s="3"/>
      <c r="UY459" s="3"/>
      <c r="UZ459" s="3"/>
      <c r="VA459" s="3"/>
      <c r="VB459" s="3"/>
      <c r="VC459" s="3"/>
      <c r="VD459" s="3"/>
      <c r="VE459" s="3"/>
      <c r="VF459" s="3"/>
      <c r="VG459" s="3"/>
      <c r="VH459" s="3"/>
      <c r="VI459" s="3"/>
      <c r="VJ459" s="3"/>
      <c r="VK459" s="3"/>
      <c r="VL459" s="3"/>
      <c r="VM459" s="3"/>
      <c r="VN459" s="3"/>
      <c r="VO459" s="3"/>
      <c r="VP459" s="3"/>
      <c r="VQ459" s="3"/>
      <c r="VR459" s="3"/>
      <c r="VS459" s="3"/>
      <c r="VT459" s="3"/>
      <c r="VU459" s="3"/>
      <c r="VV459" s="3"/>
      <c r="VW459" s="3"/>
      <c r="VX459" s="3"/>
      <c r="VY459" s="3"/>
      <c r="VZ459" s="3"/>
      <c r="WA459" s="3"/>
      <c r="WB459" s="3"/>
      <c r="WC459" s="3"/>
    </row>
    <row r="460" spans="1:601" ht="16" x14ac:dyDescent="0.45">
      <c r="A460" s="6"/>
      <c r="B460" s="6"/>
      <c r="C460" s="34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36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  <c r="MO460" s="3"/>
      <c r="MP460" s="3"/>
      <c r="MQ460" s="3"/>
      <c r="MR460" s="3"/>
      <c r="MS460" s="3"/>
      <c r="MT460" s="3"/>
      <c r="MU460" s="3"/>
      <c r="MV460" s="3"/>
      <c r="MW460" s="3"/>
      <c r="MX460" s="3"/>
      <c r="MY460" s="3"/>
      <c r="MZ460" s="3"/>
      <c r="NA460" s="3"/>
      <c r="NB460" s="3"/>
      <c r="NC460" s="3"/>
      <c r="ND460" s="3"/>
      <c r="NE460" s="3"/>
      <c r="NF460" s="3"/>
      <c r="NG460" s="3"/>
      <c r="NH460" s="3"/>
      <c r="NI460" s="3"/>
      <c r="NJ460" s="3"/>
      <c r="NK460" s="3"/>
      <c r="NL460" s="3"/>
      <c r="NM460" s="3"/>
      <c r="NN460" s="3"/>
      <c r="NO460" s="3"/>
      <c r="NP460" s="3"/>
      <c r="NQ460" s="3"/>
      <c r="NR460" s="3"/>
      <c r="NS460" s="3"/>
      <c r="NT460" s="3"/>
      <c r="NU460" s="3"/>
      <c r="NV460" s="3"/>
      <c r="NW460" s="3"/>
      <c r="NX460" s="3"/>
      <c r="NY460" s="3"/>
      <c r="NZ460" s="3"/>
      <c r="OA460" s="3"/>
      <c r="OB460" s="3"/>
      <c r="OC460" s="3"/>
      <c r="OD460" s="3"/>
      <c r="OE460" s="3"/>
      <c r="OF460" s="3"/>
      <c r="OG460" s="3"/>
      <c r="OH460" s="3"/>
      <c r="OI460" s="3"/>
      <c r="OJ460" s="3"/>
      <c r="OK460" s="3"/>
      <c r="OL460" s="3"/>
      <c r="OM460" s="3"/>
      <c r="ON460" s="3"/>
      <c r="OO460" s="3"/>
      <c r="OP460" s="3"/>
      <c r="OQ460" s="3"/>
      <c r="OR460" s="3"/>
      <c r="OS460" s="3"/>
      <c r="OT460" s="3"/>
      <c r="OU460" s="3"/>
      <c r="OV460" s="3"/>
      <c r="OW460" s="3"/>
      <c r="OX460" s="3"/>
      <c r="OY460" s="3"/>
      <c r="OZ460" s="3"/>
      <c r="PA460" s="3"/>
      <c r="PB460" s="3"/>
      <c r="PC460" s="3"/>
      <c r="PD460" s="3"/>
      <c r="PE460" s="3"/>
      <c r="PF460" s="3"/>
      <c r="PG460" s="3"/>
      <c r="PH460" s="3"/>
      <c r="PI460" s="3"/>
      <c r="PJ460" s="3"/>
      <c r="PK460" s="3"/>
      <c r="PL460" s="3"/>
      <c r="PM460" s="3"/>
      <c r="PN460" s="3"/>
      <c r="PO460" s="3"/>
      <c r="PP460" s="3"/>
      <c r="PQ460" s="3"/>
      <c r="PR460" s="3"/>
      <c r="PS460" s="3"/>
      <c r="PT460" s="3"/>
      <c r="PU460" s="3"/>
      <c r="PV460" s="3"/>
      <c r="PW460" s="3"/>
      <c r="PX460" s="3"/>
      <c r="PY460" s="3"/>
      <c r="PZ460" s="3"/>
      <c r="QA460" s="3"/>
      <c r="QB460" s="3"/>
      <c r="QC460" s="3"/>
      <c r="QD460" s="3"/>
      <c r="QE460" s="3"/>
      <c r="QF460" s="3"/>
      <c r="QG460" s="3"/>
      <c r="QH460" s="3"/>
      <c r="QI460" s="3"/>
      <c r="QJ460" s="3"/>
      <c r="QK460" s="3"/>
      <c r="QL460" s="3"/>
      <c r="QM460" s="3"/>
      <c r="QN460" s="3"/>
      <c r="QO460" s="3"/>
      <c r="QP460" s="3"/>
      <c r="QQ460" s="3"/>
      <c r="QR460" s="3"/>
      <c r="QS460" s="3"/>
      <c r="QT460" s="3"/>
      <c r="QU460" s="3"/>
      <c r="QV460" s="3"/>
      <c r="QW460" s="3"/>
      <c r="QX460" s="3"/>
      <c r="QY460" s="3"/>
      <c r="QZ460" s="3"/>
      <c r="RA460" s="3"/>
      <c r="RB460" s="3"/>
      <c r="RC460" s="3"/>
      <c r="RD460" s="3"/>
      <c r="RE460" s="3"/>
      <c r="RF460" s="3"/>
      <c r="RG460" s="3"/>
      <c r="RH460" s="3"/>
      <c r="RI460" s="3"/>
      <c r="RJ460" s="3"/>
      <c r="RK460" s="3"/>
      <c r="RL460" s="3"/>
      <c r="RM460" s="3"/>
      <c r="RN460" s="3"/>
      <c r="RO460" s="3"/>
      <c r="RP460" s="3"/>
      <c r="RQ460" s="3"/>
      <c r="RR460" s="3"/>
      <c r="RS460" s="3"/>
      <c r="RT460" s="3"/>
      <c r="RU460" s="3"/>
      <c r="RV460" s="3"/>
      <c r="RW460" s="3"/>
      <c r="RX460" s="3"/>
      <c r="RY460" s="3"/>
      <c r="RZ460" s="3"/>
      <c r="SA460" s="3"/>
      <c r="SB460" s="3"/>
      <c r="SC460" s="3"/>
      <c r="SD460" s="3"/>
      <c r="SE460" s="3"/>
      <c r="SF460" s="3"/>
      <c r="SG460" s="3"/>
      <c r="SH460" s="3"/>
      <c r="SI460" s="3"/>
      <c r="SJ460" s="3"/>
      <c r="SK460" s="3"/>
      <c r="SL460" s="3"/>
      <c r="SM460" s="3"/>
      <c r="SN460" s="3"/>
      <c r="SO460" s="3"/>
      <c r="SP460" s="3"/>
      <c r="SQ460" s="3"/>
      <c r="SR460" s="3"/>
      <c r="SS460" s="3"/>
      <c r="ST460" s="3"/>
      <c r="SU460" s="3"/>
      <c r="SV460" s="3"/>
      <c r="SW460" s="3"/>
      <c r="SX460" s="3"/>
      <c r="SY460" s="3"/>
      <c r="SZ460" s="3"/>
      <c r="TA460" s="3"/>
      <c r="TB460" s="3"/>
      <c r="TC460" s="3"/>
      <c r="TD460" s="3"/>
      <c r="TE460" s="3"/>
      <c r="TF460" s="3"/>
      <c r="TG460" s="3"/>
      <c r="TH460" s="3"/>
      <c r="TI460" s="3"/>
      <c r="TJ460" s="3"/>
      <c r="TK460" s="3"/>
      <c r="TL460" s="3"/>
      <c r="TM460" s="3"/>
      <c r="TN460" s="3"/>
      <c r="TO460" s="3"/>
      <c r="TP460" s="3"/>
      <c r="TQ460" s="3"/>
      <c r="TR460" s="3"/>
      <c r="TS460" s="3"/>
      <c r="TT460" s="3"/>
      <c r="TU460" s="3"/>
      <c r="TV460" s="3"/>
      <c r="TW460" s="3"/>
      <c r="TX460" s="3"/>
      <c r="TY460" s="3"/>
      <c r="TZ460" s="3"/>
      <c r="UA460" s="3"/>
      <c r="UB460" s="3"/>
      <c r="UC460" s="3"/>
      <c r="UD460" s="3"/>
      <c r="UE460" s="3"/>
      <c r="UF460" s="3"/>
      <c r="UG460" s="3"/>
      <c r="UH460" s="3"/>
      <c r="UI460" s="3"/>
      <c r="UJ460" s="3"/>
      <c r="UK460" s="3"/>
      <c r="UL460" s="3"/>
      <c r="UM460" s="3"/>
      <c r="UN460" s="3"/>
      <c r="UO460" s="3"/>
      <c r="UP460" s="3"/>
      <c r="UQ460" s="3"/>
      <c r="UR460" s="3"/>
      <c r="US460" s="3"/>
      <c r="UT460" s="3"/>
      <c r="UU460" s="3"/>
      <c r="UV460" s="3"/>
      <c r="UW460" s="3"/>
      <c r="UX460" s="3"/>
      <c r="UY460" s="3"/>
      <c r="UZ460" s="3"/>
      <c r="VA460" s="3"/>
      <c r="VB460" s="3"/>
      <c r="VC460" s="3"/>
      <c r="VD460" s="3"/>
      <c r="VE460" s="3"/>
      <c r="VF460" s="3"/>
      <c r="VG460" s="3"/>
      <c r="VH460" s="3"/>
      <c r="VI460" s="3"/>
      <c r="VJ460" s="3"/>
      <c r="VK460" s="3"/>
      <c r="VL460" s="3"/>
      <c r="VM460" s="3"/>
      <c r="VN460" s="3"/>
      <c r="VO460" s="3"/>
      <c r="VP460" s="3"/>
      <c r="VQ460" s="3"/>
      <c r="VR460" s="3"/>
      <c r="VS460" s="3"/>
      <c r="VT460" s="3"/>
      <c r="VU460" s="3"/>
      <c r="VV460" s="3"/>
      <c r="VW460" s="3"/>
      <c r="VX460" s="3"/>
      <c r="VY460" s="3"/>
      <c r="VZ460" s="3"/>
      <c r="WA460" s="3"/>
      <c r="WB460" s="3"/>
      <c r="WC460" s="3"/>
    </row>
    <row r="461" spans="1:601" ht="16" x14ac:dyDescent="0.45">
      <c r="A461" s="6"/>
      <c r="B461" s="6"/>
      <c r="C461" s="34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36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3"/>
      <c r="NJ461" s="3"/>
      <c r="NK461" s="3"/>
      <c r="NL461" s="3"/>
      <c r="NM461" s="3"/>
      <c r="NN461" s="3"/>
      <c r="NO461" s="3"/>
      <c r="NP461" s="3"/>
      <c r="NQ461" s="3"/>
      <c r="NR461" s="3"/>
      <c r="NS461" s="3"/>
      <c r="NT461" s="3"/>
      <c r="NU461" s="3"/>
      <c r="NV461" s="3"/>
      <c r="NW461" s="3"/>
      <c r="NX461" s="3"/>
      <c r="NY461" s="3"/>
      <c r="NZ461" s="3"/>
      <c r="OA461" s="3"/>
      <c r="OB461" s="3"/>
      <c r="OC461" s="3"/>
      <c r="OD461" s="3"/>
      <c r="OE461" s="3"/>
      <c r="OF461" s="3"/>
      <c r="OG461" s="3"/>
      <c r="OH461" s="3"/>
      <c r="OI461" s="3"/>
      <c r="OJ461" s="3"/>
      <c r="OK461" s="3"/>
      <c r="OL461" s="3"/>
      <c r="OM461" s="3"/>
      <c r="ON461" s="3"/>
      <c r="OO461" s="3"/>
      <c r="OP461" s="3"/>
      <c r="OQ461" s="3"/>
      <c r="OR461" s="3"/>
      <c r="OS461" s="3"/>
      <c r="OT461" s="3"/>
      <c r="OU461" s="3"/>
      <c r="OV461" s="3"/>
      <c r="OW461" s="3"/>
      <c r="OX461" s="3"/>
      <c r="OY461" s="3"/>
      <c r="OZ461" s="3"/>
      <c r="PA461" s="3"/>
      <c r="PB461" s="3"/>
      <c r="PC461" s="3"/>
      <c r="PD461" s="3"/>
      <c r="PE461" s="3"/>
      <c r="PF461" s="3"/>
      <c r="PG461" s="3"/>
      <c r="PH461" s="3"/>
      <c r="PI461" s="3"/>
      <c r="PJ461" s="3"/>
      <c r="PK461" s="3"/>
      <c r="PL461" s="3"/>
      <c r="PM461" s="3"/>
      <c r="PN461" s="3"/>
      <c r="PO461" s="3"/>
      <c r="PP461" s="3"/>
      <c r="PQ461" s="3"/>
      <c r="PR461" s="3"/>
      <c r="PS461" s="3"/>
      <c r="PT461" s="3"/>
      <c r="PU461" s="3"/>
      <c r="PV461" s="3"/>
      <c r="PW461" s="3"/>
      <c r="PX461" s="3"/>
      <c r="PY461" s="3"/>
      <c r="PZ461" s="3"/>
      <c r="QA461" s="3"/>
      <c r="QB461" s="3"/>
      <c r="QC461" s="3"/>
      <c r="QD461" s="3"/>
      <c r="QE461" s="3"/>
      <c r="QF461" s="3"/>
      <c r="QG461" s="3"/>
      <c r="QH461" s="3"/>
      <c r="QI461" s="3"/>
      <c r="QJ461" s="3"/>
      <c r="QK461" s="3"/>
      <c r="QL461" s="3"/>
      <c r="QM461" s="3"/>
      <c r="QN461" s="3"/>
      <c r="QO461" s="3"/>
      <c r="QP461" s="3"/>
      <c r="QQ461" s="3"/>
      <c r="QR461" s="3"/>
      <c r="QS461" s="3"/>
      <c r="QT461" s="3"/>
      <c r="QU461" s="3"/>
      <c r="QV461" s="3"/>
      <c r="QW461" s="3"/>
      <c r="QX461" s="3"/>
      <c r="QY461" s="3"/>
      <c r="QZ461" s="3"/>
      <c r="RA461" s="3"/>
      <c r="RB461" s="3"/>
      <c r="RC461" s="3"/>
      <c r="RD461" s="3"/>
      <c r="RE461" s="3"/>
      <c r="RF461" s="3"/>
      <c r="RG461" s="3"/>
      <c r="RH461" s="3"/>
      <c r="RI461" s="3"/>
      <c r="RJ461" s="3"/>
      <c r="RK461" s="3"/>
      <c r="RL461" s="3"/>
      <c r="RM461" s="3"/>
      <c r="RN461" s="3"/>
      <c r="RO461" s="3"/>
      <c r="RP461" s="3"/>
      <c r="RQ461" s="3"/>
      <c r="RR461" s="3"/>
      <c r="RS461" s="3"/>
      <c r="RT461" s="3"/>
      <c r="RU461" s="3"/>
      <c r="RV461" s="3"/>
      <c r="RW461" s="3"/>
      <c r="RX461" s="3"/>
      <c r="RY461" s="3"/>
      <c r="RZ461" s="3"/>
      <c r="SA461" s="3"/>
      <c r="SB461" s="3"/>
      <c r="SC461" s="3"/>
      <c r="SD461" s="3"/>
      <c r="SE461" s="3"/>
      <c r="SF461" s="3"/>
      <c r="SG461" s="3"/>
      <c r="SH461" s="3"/>
      <c r="SI461" s="3"/>
      <c r="SJ461" s="3"/>
      <c r="SK461" s="3"/>
      <c r="SL461" s="3"/>
      <c r="SM461" s="3"/>
      <c r="SN461" s="3"/>
      <c r="SO461" s="3"/>
      <c r="SP461" s="3"/>
      <c r="SQ461" s="3"/>
      <c r="SR461" s="3"/>
      <c r="SS461" s="3"/>
      <c r="ST461" s="3"/>
      <c r="SU461" s="3"/>
      <c r="SV461" s="3"/>
      <c r="SW461" s="3"/>
      <c r="SX461" s="3"/>
      <c r="SY461" s="3"/>
      <c r="SZ461" s="3"/>
      <c r="TA461" s="3"/>
      <c r="TB461" s="3"/>
      <c r="TC461" s="3"/>
      <c r="TD461" s="3"/>
      <c r="TE461" s="3"/>
      <c r="TF461" s="3"/>
      <c r="TG461" s="3"/>
      <c r="TH461" s="3"/>
      <c r="TI461" s="3"/>
      <c r="TJ461" s="3"/>
      <c r="TK461" s="3"/>
      <c r="TL461" s="3"/>
      <c r="TM461" s="3"/>
      <c r="TN461" s="3"/>
      <c r="TO461" s="3"/>
      <c r="TP461" s="3"/>
      <c r="TQ461" s="3"/>
      <c r="TR461" s="3"/>
      <c r="TS461" s="3"/>
      <c r="TT461" s="3"/>
      <c r="TU461" s="3"/>
      <c r="TV461" s="3"/>
      <c r="TW461" s="3"/>
      <c r="TX461" s="3"/>
      <c r="TY461" s="3"/>
      <c r="TZ461" s="3"/>
      <c r="UA461" s="3"/>
      <c r="UB461" s="3"/>
      <c r="UC461" s="3"/>
      <c r="UD461" s="3"/>
      <c r="UE461" s="3"/>
      <c r="UF461" s="3"/>
      <c r="UG461" s="3"/>
      <c r="UH461" s="3"/>
      <c r="UI461" s="3"/>
      <c r="UJ461" s="3"/>
      <c r="UK461" s="3"/>
      <c r="UL461" s="3"/>
      <c r="UM461" s="3"/>
      <c r="UN461" s="3"/>
      <c r="UO461" s="3"/>
      <c r="UP461" s="3"/>
      <c r="UQ461" s="3"/>
      <c r="UR461" s="3"/>
      <c r="US461" s="3"/>
      <c r="UT461" s="3"/>
      <c r="UU461" s="3"/>
      <c r="UV461" s="3"/>
      <c r="UW461" s="3"/>
      <c r="UX461" s="3"/>
      <c r="UY461" s="3"/>
      <c r="UZ461" s="3"/>
      <c r="VA461" s="3"/>
      <c r="VB461" s="3"/>
      <c r="VC461" s="3"/>
      <c r="VD461" s="3"/>
      <c r="VE461" s="3"/>
      <c r="VF461" s="3"/>
      <c r="VG461" s="3"/>
      <c r="VH461" s="3"/>
      <c r="VI461" s="3"/>
      <c r="VJ461" s="3"/>
      <c r="VK461" s="3"/>
      <c r="VL461" s="3"/>
      <c r="VM461" s="3"/>
      <c r="VN461" s="3"/>
      <c r="VO461" s="3"/>
      <c r="VP461" s="3"/>
      <c r="VQ461" s="3"/>
      <c r="VR461" s="3"/>
      <c r="VS461" s="3"/>
      <c r="VT461" s="3"/>
      <c r="VU461" s="3"/>
      <c r="VV461" s="3"/>
      <c r="VW461" s="3"/>
      <c r="VX461" s="3"/>
      <c r="VY461" s="3"/>
      <c r="VZ461" s="3"/>
      <c r="WA461" s="3"/>
      <c r="WB461" s="3"/>
      <c r="WC461" s="3"/>
    </row>
    <row r="462" spans="1:601" ht="16" x14ac:dyDescent="0.45">
      <c r="A462" s="6"/>
      <c r="B462" s="6"/>
      <c r="C462" s="34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36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</row>
    <row r="463" spans="1:601" ht="16" x14ac:dyDescent="0.45">
      <c r="A463" s="6"/>
      <c r="B463" s="6"/>
      <c r="C463" s="34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36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</row>
    <row r="464" spans="1:601" ht="16" x14ac:dyDescent="0.45">
      <c r="A464" s="6"/>
      <c r="B464" s="6"/>
      <c r="C464" s="34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36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</row>
    <row r="465" spans="1:601" ht="16" x14ac:dyDescent="0.45">
      <c r="A465" s="6"/>
      <c r="B465" s="6"/>
      <c r="C465" s="34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36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</row>
    <row r="466" spans="1:601" ht="16" x14ac:dyDescent="0.45">
      <c r="A466" s="6"/>
      <c r="B466" s="6"/>
      <c r="C466" s="34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36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</row>
    <row r="467" spans="1:601" ht="16" x14ac:dyDescent="0.45">
      <c r="A467" s="6"/>
      <c r="B467" s="6"/>
      <c r="C467" s="34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36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</row>
    <row r="468" spans="1:601" ht="16" x14ac:dyDescent="0.45">
      <c r="A468" s="6"/>
      <c r="B468" s="6"/>
      <c r="C468" s="34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36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</row>
    <row r="469" spans="1:601" ht="16" x14ac:dyDescent="0.45">
      <c r="A469" s="6"/>
      <c r="B469" s="6"/>
      <c r="C469" s="34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36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</row>
    <row r="470" spans="1:601" ht="16" x14ac:dyDescent="0.45">
      <c r="A470" s="6"/>
      <c r="B470" s="6"/>
      <c r="C470" s="34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36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</row>
    <row r="471" spans="1:601" ht="16" x14ac:dyDescent="0.45">
      <c r="A471" s="6"/>
      <c r="B471" s="6"/>
      <c r="C471" s="34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36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3"/>
      <c r="NJ471" s="3"/>
      <c r="NK471" s="3"/>
      <c r="NL471" s="3"/>
      <c r="NM471" s="3"/>
      <c r="NN471" s="3"/>
      <c r="NO471" s="3"/>
      <c r="NP471" s="3"/>
      <c r="NQ471" s="3"/>
      <c r="NR471" s="3"/>
      <c r="NS471" s="3"/>
      <c r="NT471" s="3"/>
      <c r="NU471" s="3"/>
      <c r="NV471" s="3"/>
      <c r="NW471" s="3"/>
      <c r="NX471" s="3"/>
      <c r="NY471" s="3"/>
      <c r="NZ471" s="3"/>
      <c r="OA471" s="3"/>
      <c r="OB471" s="3"/>
      <c r="OC471" s="3"/>
      <c r="OD471" s="3"/>
      <c r="OE471" s="3"/>
      <c r="OF471" s="3"/>
      <c r="OG471" s="3"/>
      <c r="OH471" s="3"/>
      <c r="OI471" s="3"/>
      <c r="OJ471" s="3"/>
      <c r="OK471" s="3"/>
      <c r="OL471" s="3"/>
      <c r="OM471" s="3"/>
      <c r="ON471" s="3"/>
      <c r="OO471" s="3"/>
      <c r="OP471" s="3"/>
      <c r="OQ471" s="3"/>
      <c r="OR471" s="3"/>
      <c r="OS471" s="3"/>
      <c r="OT471" s="3"/>
      <c r="OU471" s="3"/>
      <c r="OV471" s="3"/>
      <c r="OW471" s="3"/>
      <c r="OX471" s="3"/>
      <c r="OY471" s="3"/>
      <c r="OZ471" s="3"/>
      <c r="PA471" s="3"/>
      <c r="PB471" s="3"/>
      <c r="PC471" s="3"/>
      <c r="PD471" s="3"/>
      <c r="PE471" s="3"/>
      <c r="PF471" s="3"/>
      <c r="PG471" s="3"/>
      <c r="PH471" s="3"/>
      <c r="PI471" s="3"/>
      <c r="PJ471" s="3"/>
      <c r="PK471" s="3"/>
      <c r="PL471" s="3"/>
      <c r="PM471" s="3"/>
      <c r="PN471" s="3"/>
      <c r="PO471" s="3"/>
      <c r="PP471" s="3"/>
      <c r="PQ471" s="3"/>
      <c r="PR471" s="3"/>
      <c r="PS471" s="3"/>
      <c r="PT471" s="3"/>
      <c r="PU471" s="3"/>
      <c r="PV471" s="3"/>
      <c r="PW471" s="3"/>
      <c r="PX471" s="3"/>
      <c r="PY471" s="3"/>
      <c r="PZ471" s="3"/>
      <c r="QA471" s="3"/>
      <c r="QB471" s="3"/>
      <c r="QC471" s="3"/>
      <c r="QD471" s="3"/>
      <c r="QE471" s="3"/>
      <c r="QF471" s="3"/>
      <c r="QG471" s="3"/>
      <c r="QH471" s="3"/>
      <c r="QI471" s="3"/>
      <c r="QJ471" s="3"/>
      <c r="QK471" s="3"/>
      <c r="QL471" s="3"/>
      <c r="QM471" s="3"/>
      <c r="QN471" s="3"/>
      <c r="QO471" s="3"/>
      <c r="QP471" s="3"/>
      <c r="QQ471" s="3"/>
      <c r="QR471" s="3"/>
      <c r="QS471" s="3"/>
      <c r="QT471" s="3"/>
      <c r="QU471" s="3"/>
      <c r="QV471" s="3"/>
      <c r="QW471" s="3"/>
      <c r="QX471" s="3"/>
      <c r="QY471" s="3"/>
      <c r="QZ471" s="3"/>
      <c r="RA471" s="3"/>
      <c r="RB471" s="3"/>
      <c r="RC471" s="3"/>
      <c r="RD471" s="3"/>
      <c r="RE471" s="3"/>
      <c r="RF471" s="3"/>
      <c r="RG471" s="3"/>
      <c r="RH471" s="3"/>
      <c r="RI471" s="3"/>
      <c r="RJ471" s="3"/>
      <c r="RK471" s="3"/>
      <c r="RL471" s="3"/>
      <c r="RM471" s="3"/>
      <c r="RN471" s="3"/>
      <c r="RO471" s="3"/>
      <c r="RP471" s="3"/>
      <c r="RQ471" s="3"/>
      <c r="RR471" s="3"/>
      <c r="RS471" s="3"/>
      <c r="RT471" s="3"/>
      <c r="RU471" s="3"/>
      <c r="RV471" s="3"/>
      <c r="RW471" s="3"/>
      <c r="RX471" s="3"/>
      <c r="RY471" s="3"/>
      <c r="RZ471" s="3"/>
      <c r="SA471" s="3"/>
      <c r="SB471" s="3"/>
      <c r="SC471" s="3"/>
      <c r="SD471" s="3"/>
      <c r="SE471" s="3"/>
      <c r="SF471" s="3"/>
      <c r="SG471" s="3"/>
      <c r="SH471" s="3"/>
      <c r="SI471" s="3"/>
      <c r="SJ471" s="3"/>
      <c r="SK471" s="3"/>
      <c r="SL471" s="3"/>
      <c r="SM471" s="3"/>
      <c r="SN471" s="3"/>
      <c r="SO471" s="3"/>
      <c r="SP471" s="3"/>
      <c r="SQ471" s="3"/>
      <c r="SR471" s="3"/>
      <c r="SS471" s="3"/>
      <c r="ST471" s="3"/>
      <c r="SU471" s="3"/>
      <c r="SV471" s="3"/>
      <c r="SW471" s="3"/>
      <c r="SX471" s="3"/>
      <c r="SY471" s="3"/>
      <c r="SZ471" s="3"/>
      <c r="TA471" s="3"/>
      <c r="TB471" s="3"/>
      <c r="TC471" s="3"/>
      <c r="TD471" s="3"/>
      <c r="TE471" s="3"/>
      <c r="TF471" s="3"/>
      <c r="TG471" s="3"/>
      <c r="TH471" s="3"/>
      <c r="TI471" s="3"/>
      <c r="TJ471" s="3"/>
      <c r="TK471" s="3"/>
      <c r="TL471" s="3"/>
      <c r="TM471" s="3"/>
      <c r="TN471" s="3"/>
      <c r="TO471" s="3"/>
      <c r="TP471" s="3"/>
      <c r="TQ471" s="3"/>
      <c r="TR471" s="3"/>
      <c r="TS471" s="3"/>
      <c r="TT471" s="3"/>
      <c r="TU471" s="3"/>
      <c r="TV471" s="3"/>
      <c r="TW471" s="3"/>
      <c r="TX471" s="3"/>
      <c r="TY471" s="3"/>
      <c r="TZ471" s="3"/>
      <c r="UA471" s="3"/>
      <c r="UB471" s="3"/>
      <c r="UC471" s="3"/>
      <c r="UD471" s="3"/>
      <c r="UE471" s="3"/>
      <c r="UF471" s="3"/>
      <c r="UG471" s="3"/>
      <c r="UH471" s="3"/>
      <c r="UI471" s="3"/>
      <c r="UJ471" s="3"/>
      <c r="UK471" s="3"/>
      <c r="UL471" s="3"/>
      <c r="UM471" s="3"/>
      <c r="UN471" s="3"/>
      <c r="UO471" s="3"/>
      <c r="UP471" s="3"/>
      <c r="UQ471" s="3"/>
      <c r="UR471" s="3"/>
      <c r="US471" s="3"/>
      <c r="UT471" s="3"/>
      <c r="UU471" s="3"/>
      <c r="UV471" s="3"/>
      <c r="UW471" s="3"/>
      <c r="UX471" s="3"/>
      <c r="UY471" s="3"/>
      <c r="UZ471" s="3"/>
      <c r="VA471" s="3"/>
      <c r="VB471" s="3"/>
      <c r="VC471" s="3"/>
      <c r="VD471" s="3"/>
      <c r="VE471" s="3"/>
      <c r="VF471" s="3"/>
      <c r="VG471" s="3"/>
      <c r="VH471" s="3"/>
      <c r="VI471" s="3"/>
      <c r="VJ471" s="3"/>
      <c r="VK471" s="3"/>
      <c r="VL471" s="3"/>
      <c r="VM471" s="3"/>
      <c r="VN471" s="3"/>
      <c r="VO471" s="3"/>
      <c r="VP471" s="3"/>
      <c r="VQ471" s="3"/>
      <c r="VR471" s="3"/>
      <c r="VS471" s="3"/>
      <c r="VT471" s="3"/>
      <c r="VU471" s="3"/>
      <c r="VV471" s="3"/>
      <c r="VW471" s="3"/>
      <c r="VX471" s="3"/>
      <c r="VY471" s="3"/>
      <c r="VZ471" s="3"/>
      <c r="WA471" s="3"/>
      <c r="WB471" s="3"/>
      <c r="WC471" s="3"/>
    </row>
    <row r="472" spans="1:601" ht="16" x14ac:dyDescent="0.45">
      <c r="A472" s="6"/>
      <c r="B472" s="6"/>
      <c r="C472" s="34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36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</row>
    <row r="473" spans="1:601" ht="16" x14ac:dyDescent="0.45">
      <c r="A473" s="6"/>
      <c r="B473" s="6"/>
      <c r="C473" s="34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36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</row>
    <row r="474" spans="1:601" ht="16" x14ac:dyDescent="0.45">
      <c r="A474" s="6"/>
      <c r="B474" s="6"/>
      <c r="C474" s="34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36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3"/>
      <c r="NJ474" s="3"/>
      <c r="NK474" s="3"/>
      <c r="NL474" s="3"/>
      <c r="NM474" s="3"/>
      <c r="NN474" s="3"/>
      <c r="NO474" s="3"/>
      <c r="NP474" s="3"/>
      <c r="NQ474" s="3"/>
      <c r="NR474" s="3"/>
      <c r="NS474" s="3"/>
      <c r="NT474" s="3"/>
      <c r="NU474" s="3"/>
      <c r="NV474" s="3"/>
      <c r="NW474" s="3"/>
      <c r="NX474" s="3"/>
      <c r="NY474" s="3"/>
      <c r="NZ474" s="3"/>
      <c r="OA474" s="3"/>
      <c r="OB474" s="3"/>
      <c r="OC474" s="3"/>
      <c r="OD474" s="3"/>
      <c r="OE474" s="3"/>
      <c r="OF474" s="3"/>
      <c r="OG474" s="3"/>
      <c r="OH474" s="3"/>
      <c r="OI474" s="3"/>
      <c r="OJ474" s="3"/>
      <c r="OK474" s="3"/>
      <c r="OL474" s="3"/>
      <c r="OM474" s="3"/>
      <c r="ON474" s="3"/>
      <c r="OO474" s="3"/>
      <c r="OP474" s="3"/>
      <c r="OQ474" s="3"/>
      <c r="OR474" s="3"/>
      <c r="OS474" s="3"/>
      <c r="OT474" s="3"/>
      <c r="OU474" s="3"/>
      <c r="OV474" s="3"/>
      <c r="OW474" s="3"/>
      <c r="OX474" s="3"/>
      <c r="OY474" s="3"/>
      <c r="OZ474" s="3"/>
      <c r="PA474" s="3"/>
      <c r="PB474" s="3"/>
      <c r="PC474" s="3"/>
      <c r="PD474" s="3"/>
      <c r="PE474" s="3"/>
      <c r="PF474" s="3"/>
      <c r="PG474" s="3"/>
      <c r="PH474" s="3"/>
      <c r="PI474" s="3"/>
      <c r="PJ474" s="3"/>
      <c r="PK474" s="3"/>
      <c r="PL474" s="3"/>
      <c r="PM474" s="3"/>
      <c r="PN474" s="3"/>
      <c r="PO474" s="3"/>
      <c r="PP474" s="3"/>
      <c r="PQ474" s="3"/>
      <c r="PR474" s="3"/>
      <c r="PS474" s="3"/>
      <c r="PT474" s="3"/>
      <c r="PU474" s="3"/>
      <c r="PV474" s="3"/>
      <c r="PW474" s="3"/>
      <c r="PX474" s="3"/>
      <c r="PY474" s="3"/>
      <c r="PZ474" s="3"/>
      <c r="QA474" s="3"/>
      <c r="QB474" s="3"/>
      <c r="QC474" s="3"/>
      <c r="QD474" s="3"/>
      <c r="QE474" s="3"/>
      <c r="QF474" s="3"/>
      <c r="QG474" s="3"/>
      <c r="QH474" s="3"/>
      <c r="QI474" s="3"/>
      <c r="QJ474" s="3"/>
      <c r="QK474" s="3"/>
      <c r="QL474" s="3"/>
      <c r="QM474" s="3"/>
      <c r="QN474" s="3"/>
      <c r="QO474" s="3"/>
      <c r="QP474" s="3"/>
      <c r="QQ474" s="3"/>
      <c r="QR474" s="3"/>
      <c r="QS474" s="3"/>
      <c r="QT474" s="3"/>
      <c r="QU474" s="3"/>
      <c r="QV474" s="3"/>
      <c r="QW474" s="3"/>
      <c r="QX474" s="3"/>
      <c r="QY474" s="3"/>
      <c r="QZ474" s="3"/>
      <c r="RA474" s="3"/>
      <c r="RB474" s="3"/>
      <c r="RC474" s="3"/>
      <c r="RD474" s="3"/>
      <c r="RE474" s="3"/>
      <c r="RF474" s="3"/>
      <c r="RG474" s="3"/>
      <c r="RH474" s="3"/>
      <c r="RI474" s="3"/>
      <c r="RJ474" s="3"/>
      <c r="RK474" s="3"/>
      <c r="RL474" s="3"/>
      <c r="RM474" s="3"/>
      <c r="RN474" s="3"/>
      <c r="RO474" s="3"/>
      <c r="RP474" s="3"/>
      <c r="RQ474" s="3"/>
      <c r="RR474" s="3"/>
      <c r="RS474" s="3"/>
      <c r="RT474" s="3"/>
      <c r="RU474" s="3"/>
      <c r="RV474" s="3"/>
      <c r="RW474" s="3"/>
      <c r="RX474" s="3"/>
      <c r="RY474" s="3"/>
      <c r="RZ474" s="3"/>
      <c r="SA474" s="3"/>
      <c r="SB474" s="3"/>
      <c r="SC474" s="3"/>
      <c r="SD474" s="3"/>
      <c r="SE474" s="3"/>
      <c r="SF474" s="3"/>
      <c r="SG474" s="3"/>
      <c r="SH474" s="3"/>
      <c r="SI474" s="3"/>
      <c r="SJ474" s="3"/>
      <c r="SK474" s="3"/>
      <c r="SL474" s="3"/>
      <c r="SM474" s="3"/>
      <c r="SN474" s="3"/>
      <c r="SO474" s="3"/>
      <c r="SP474" s="3"/>
      <c r="SQ474" s="3"/>
      <c r="SR474" s="3"/>
      <c r="SS474" s="3"/>
      <c r="ST474" s="3"/>
      <c r="SU474" s="3"/>
      <c r="SV474" s="3"/>
      <c r="SW474" s="3"/>
      <c r="SX474" s="3"/>
      <c r="SY474" s="3"/>
      <c r="SZ474" s="3"/>
      <c r="TA474" s="3"/>
      <c r="TB474" s="3"/>
      <c r="TC474" s="3"/>
      <c r="TD474" s="3"/>
      <c r="TE474" s="3"/>
      <c r="TF474" s="3"/>
      <c r="TG474" s="3"/>
      <c r="TH474" s="3"/>
      <c r="TI474" s="3"/>
      <c r="TJ474" s="3"/>
      <c r="TK474" s="3"/>
      <c r="TL474" s="3"/>
      <c r="TM474" s="3"/>
      <c r="TN474" s="3"/>
      <c r="TO474" s="3"/>
      <c r="TP474" s="3"/>
      <c r="TQ474" s="3"/>
      <c r="TR474" s="3"/>
      <c r="TS474" s="3"/>
      <c r="TT474" s="3"/>
      <c r="TU474" s="3"/>
      <c r="TV474" s="3"/>
      <c r="TW474" s="3"/>
      <c r="TX474" s="3"/>
      <c r="TY474" s="3"/>
      <c r="TZ474" s="3"/>
      <c r="UA474" s="3"/>
      <c r="UB474" s="3"/>
      <c r="UC474" s="3"/>
      <c r="UD474" s="3"/>
      <c r="UE474" s="3"/>
      <c r="UF474" s="3"/>
      <c r="UG474" s="3"/>
      <c r="UH474" s="3"/>
      <c r="UI474" s="3"/>
      <c r="UJ474" s="3"/>
      <c r="UK474" s="3"/>
      <c r="UL474" s="3"/>
      <c r="UM474" s="3"/>
      <c r="UN474" s="3"/>
      <c r="UO474" s="3"/>
      <c r="UP474" s="3"/>
      <c r="UQ474" s="3"/>
      <c r="UR474" s="3"/>
      <c r="US474" s="3"/>
      <c r="UT474" s="3"/>
      <c r="UU474" s="3"/>
      <c r="UV474" s="3"/>
      <c r="UW474" s="3"/>
      <c r="UX474" s="3"/>
      <c r="UY474" s="3"/>
      <c r="UZ474" s="3"/>
      <c r="VA474" s="3"/>
      <c r="VB474" s="3"/>
      <c r="VC474" s="3"/>
      <c r="VD474" s="3"/>
      <c r="VE474" s="3"/>
      <c r="VF474" s="3"/>
      <c r="VG474" s="3"/>
      <c r="VH474" s="3"/>
      <c r="VI474" s="3"/>
      <c r="VJ474" s="3"/>
      <c r="VK474" s="3"/>
      <c r="VL474" s="3"/>
      <c r="VM474" s="3"/>
      <c r="VN474" s="3"/>
      <c r="VO474" s="3"/>
      <c r="VP474" s="3"/>
      <c r="VQ474" s="3"/>
      <c r="VR474" s="3"/>
      <c r="VS474" s="3"/>
      <c r="VT474" s="3"/>
      <c r="VU474" s="3"/>
      <c r="VV474" s="3"/>
      <c r="VW474" s="3"/>
      <c r="VX474" s="3"/>
      <c r="VY474" s="3"/>
      <c r="VZ474" s="3"/>
      <c r="WA474" s="3"/>
      <c r="WB474" s="3"/>
      <c r="WC474" s="3"/>
    </row>
    <row r="475" spans="1:601" ht="16" x14ac:dyDescent="0.45">
      <c r="A475" s="6"/>
      <c r="B475" s="6"/>
      <c r="C475" s="34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36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</row>
    <row r="476" spans="1:601" ht="16" x14ac:dyDescent="0.45">
      <c r="A476" s="6"/>
      <c r="B476" s="6"/>
      <c r="C476" s="34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36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  <c r="VR476" s="3"/>
      <c r="VS476" s="3"/>
      <c r="VT476" s="3"/>
      <c r="VU476" s="3"/>
      <c r="VV476" s="3"/>
      <c r="VW476" s="3"/>
      <c r="VX476" s="3"/>
      <c r="VY476" s="3"/>
      <c r="VZ476" s="3"/>
      <c r="WA476" s="3"/>
      <c r="WB476" s="3"/>
      <c r="WC476" s="3"/>
    </row>
    <row r="477" spans="1:601" ht="16" x14ac:dyDescent="0.45">
      <c r="A477" s="6"/>
      <c r="B477" s="6"/>
      <c r="C477" s="34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36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</row>
    <row r="478" spans="1:601" ht="16" x14ac:dyDescent="0.45">
      <c r="A478" s="6"/>
      <c r="B478" s="6"/>
      <c r="C478" s="34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36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3"/>
      <c r="NJ478" s="3"/>
      <c r="NK478" s="3"/>
      <c r="NL478" s="3"/>
      <c r="NM478" s="3"/>
      <c r="NN478" s="3"/>
      <c r="NO478" s="3"/>
      <c r="NP478" s="3"/>
      <c r="NQ478" s="3"/>
      <c r="NR478" s="3"/>
      <c r="NS478" s="3"/>
      <c r="NT478" s="3"/>
      <c r="NU478" s="3"/>
      <c r="NV478" s="3"/>
      <c r="NW478" s="3"/>
      <c r="NX478" s="3"/>
      <c r="NY478" s="3"/>
      <c r="NZ478" s="3"/>
      <c r="OA478" s="3"/>
      <c r="OB478" s="3"/>
      <c r="OC478" s="3"/>
      <c r="OD478" s="3"/>
      <c r="OE478" s="3"/>
      <c r="OF478" s="3"/>
      <c r="OG478" s="3"/>
      <c r="OH478" s="3"/>
      <c r="OI478" s="3"/>
      <c r="OJ478" s="3"/>
      <c r="OK478" s="3"/>
      <c r="OL478" s="3"/>
      <c r="OM478" s="3"/>
      <c r="ON478" s="3"/>
      <c r="OO478" s="3"/>
      <c r="OP478" s="3"/>
      <c r="OQ478" s="3"/>
      <c r="OR478" s="3"/>
      <c r="OS478" s="3"/>
      <c r="OT478" s="3"/>
      <c r="OU478" s="3"/>
      <c r="OV478" s="3"/>
      <c r="OW478" s="3"/>
      <c r="OX478" s="3"/>
      <c r="OY478" s="3"/>
      <c r="OZ478" s="3"/>
      <c r="PA478" s="3"/>
      <c r="PB478" s="3"/>
      <c r="PC478" s="3"/>
      <c r="PD478" s="3"/>
      <c r="PE478" s="3"/>
      <c r="PF478" s="3"/>
      <c r="PG478" s="3"/>
      <c r="PH478" s="3"/>
      <c r="PI478" s="3"/>
      <c r="PJ478" s="3"/>
      <c r="PK478" s="3"/>
      <c r="PL478" s="3"/>
      <c r="PM478" s="3"/>
      <c r="PN478" s="3"/>
      <c r="PO478" s="3"/>
      <c r="PP478" s="3"/>
      <c r="PQ478" s="3"/>
      <c r="PR478" s="3"/>
      <c r="PS478" s="3"/>
      <c r="PT478" s="3"/>
      <c r="PU478" s="3"/>
      <c r="PV478" s="3"/>
      <c r="PW478" s="3"/>
      <c r="PX478" s="3"/>
      <c r="PY478" s="3"/>
      <c r="PZ478" s="3"/>
      <c r="QA478" s="3"/>
      <c r="QB478" s="3"/>
      <c r="QC478" s="3"/>
      <c r="QD478" s="3"/>
      <c r="QE478" s="3"/>
      <c r="QF478" s="3"/>
      <c r="QG478" s="3"/>
      <c r="QH478" s="3"/>
      <c r="QI478" s="3"/>
      <c r="QJ478" s="3"/>
      <c r="QK478" s="3"/>
      <c r="QL478" s="3"/>
      <c r="QM478" s="3"/>
      <c r="QN478" s="3"/>
      <c r="QO478" s="3"/>
      <c r="QP478" s="3"/>
      <c r="QQ478" s="3"/>
      <c r="QR478" s="3"/>
      <c r="QS478" s="3"/>
      <c r="QT478" s="3"/>
      <c r="QU478" s="3"/>
      <c r="QV478" s="3"/>
      <c r="QW478" s="3"/>
      <c r="QX478" s="3"/>
      <c r="QY478" s="3"/>
      <c r="QZ478" s="3"/>
      <c r="RA478" s="3"/>
      <c r="RB478" s="3"/>
      <c r="RC478" s="3"/>
      <c r="RD478" s="3"/>
      <c r="RE478" s="3"/>
      <c r="RF478" s="3"/>
      <c r="RG478" s="3"/>
      <c r="RH478" s="3"/>
      <c r="RI478" s="3"/>
      <c r="RJ478" s="3"/>
      <c r="RK478" s="3"/>
      <c r="RL478" s="3"/>
      <c r="RM478" s="3"/>
      <c r="RN478" s="3"/>
      <c r="RO478" s="3"/>
      <c r="RP478" s="3"/>
      <c r="RQ478" s="3"/>
      <c r="RR478" s="3"/>
      <c r="RS478" s="3"/>
      <c r="RT478" s="3"/>
      <c r="RU478" s="3"/>
      <c r="RV478" s="3"/>
      <c r="RW478" s="3"/>
      <c r="RX478" s="3"/>
      <c r="RY478" s="3"/>
      <c r="RZ478" s="3"/>
      <c r="SA478" s="3"/>
      <c r="SB478" s="3"/>
      <c r="SC478" s="3"/>
      <c r="SD478" s="3"/>
      <c r="SE478" s="3"/>
      <c r="SF478" s="3"/>
      <c r="SG478" s="3"/>
      <c r="SH478" s="3"/>
      <c r="SI478" s="3"/>
      <c r="SJ478" s="3"/>
      <c r="SK478" s="3"/>
      <c r="SL478" s="3"/>
      <c r="SM478" s="3"/>
      <c r="SN478" s="3"/>
      <c r="SO478" s="3"/>
      <c r="SP478" s="3"/>
      <c r="SQ478" s="3"/>
      <c r="SR478" s="3"/>
      <c r="SS478" s="3"/>
      <c r="ST478" s="3"/>
      <c r="SU478" s="3"/>
      <c r="SV478" s="3"/>
      <c r="SW478" s="3"/>
      <c r="SX478" s="3"/>
      <c r="SY478" s="3"/>
      <c r="SZ478" s="3"/>
      <c r="TA478" s="3"/>
      <c r="TB478" s="3"/>
      <c r="TC478" s="3"/>
      <c r="TD478" s="3"/>
      <c r="TE478" s="3"/>
      <c r="TF478" s="3"/>
      <c r="TG478" s="3"/>
      <c r="TH478" s="3"/>
      <c r="TI478" s="3"/>
      <c r="TJ478" s="3"/>
      <c r="TK478" s="3"/>
      <c r="TL478" s="3"/>
      <c r="TM478" s="3"/>
      <c r="TN478" s="3"/>
      <c r="TO478" s="3"/>
      <c r="TP478" s="3"/>
      <c r="TQ478" s="3"/>
      <c r="TR478" s="3"/>
      <c r="TS478" s="3"/>
      <c r="TT478" s="3"/>
      <c r="TU478" s="3"/>
      <c r="TV478" s="3"/>
      <c r="TW478" s="3"/>
      <c r="TX478" s="3"/>
      <c r="TY478" s="3"/>
      <c r="TZ478" s="3"/>
      <c r="UA478" s="3"/>
      <c r="UB478" s="3"/>
      <c r="UC478" s="3"/>
      <c r="UD478" s="3"/>
      <c r="UE478" s="3"/>
      <c r="UF478" s="3"/>
      <c r="UG478" s="3"/>
      <c r="UH478" s="3"/>
      <c r="UI478" s="3"/>
      <c r="UJ478" s="3"/>
      <c r="UK478" s="3"/>
      <c r="UL478" s="3"/>
      <c r="UM478" s="3"/>
      <c r="UN478" s="3"/>
      <c r="UO478" s="3"/>
      <c r="UP478" s="3"/>
      <c r="UQ478" s="3"/>
      <c r="UR478" s="3"/>
      <c r="US478" s="3"/>
      <c r="UT478" s="3"/>
      <c r="UU478" s="3"/>
      <c r="UV478" s="3"/>
      <c r="UW478" s="3"/>
      <c r="UX478" s="3"/>
      <c r="UY478" s="3"/>
      <c r="UZ478" s="3"/>
      <c r="VA478" s="3"/>
      <c r="VB478" s="3"/>
      <c r="VC478" s="3"/>
      <c r="VD478" s="3"/>
      <c r="VE478" s="3"/>
      <c r="VF478" s="3"/>
      <c r="VG478" s="3"/>
      <c r="VH478" s="3"/>
      <c r="VI478" s="3"/>
      <c r="VJ478" s="3"/>
      <c r="VK478" s="3"/>
      <c r="VL478" s="3"/>
      <c r="VM478" s="3"/>
      <c r="VN478" s="3"/>
      <c r="VO478" s="3"/>
      <c r="VP478" s="3"/>
      <c r="VQ478" s="3"/>
      <c r="VR478" s="3"/>
      <c r="VS478" s="3"/>
      <c r="VT478" s="3"/>
      <c r="VU478" s="3"/>
      <c r="VV478" s="3"/>
      <c r="VW478" s="3"/>
      <c r="VX478" s="3"/>
      <c r="VY478" s="3"/>
      <c r="VZ478" s="3"/>
      <c r="WA478" s="3"/>
      <c r="WB478" s="3"/>
      <c r="WC478" s="3"/>
    </row>
    <row r="479" spans="1:601" ht="16" x14ac:dyDescent="0.45">
      <c r="A479" s="6"/>
      <c r="B479" s="6"/>
      <c r="C479" s="34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36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</row>
    <row r="480" spans="1:601" ht="16" x14ac:dyDescent="0.45">
      <c r="A480" s="6"/>
      <c r="B480" s="6"/>
      <c r="C480" s="34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36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</row>
    <row r="481" spans="1:601" ht="16" x14ac:dyDescent="0.45">
      <c r="A481" s="6"/>
      <c r="B481" s="6"/>
      <c r="C481" s="34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36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</row>
    <row r="482" spans="1:601" ht="16" x14ac:dyDescent="0.45">
      <c r="A482" s="6"/>
      <c r="B482" s="6"/>
      <c r="C482" s="34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36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</row>
    <row r="483" spans="1:601" ht="16" x14ac:dyDescent="0.45">
      <c r="A483" s="6"/>
      <c r="B483" s="6"/>
      <c r="C483" s="34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36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</row>
    <row r="484" spans="1:601" ht="16" x14ac:dyDescent="0.45">
      <c r="A484" s="6"/>
      <c r="B484" s="6"/>
      <c r="C484" s="34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36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</row>
    <row r="485" spans="1:601" ht="16" x14ac:dyDescent="0.45">
      <c r="A485" s="6"/>
      <c r="B485" s="6"/>
      <c r="C485" s="34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36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</row>
    <row r="486" spans="1:601" ht="16" x14ac:dyDescent="0.45">
      <c r="A486" s="6"/>
      <c r="B486" s="6"/>
      <c r="C486" s="34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36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</row>
    <row r="487" spans="1:601" ht="16" x14ac:dyDescent="0.45">
      <c r="A487" s="6"/>
      <c r="B487" s="6"/>
      <c r="C487" s="34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36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</row>
    <row r="488" spans="1:601" ht="16" x14ac:dyDescent="0.45">
      <c r="A488" s="6"/>
      <c r="B488" s="6"/>
      <c r="C488" s="34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36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</row>
    <row r="489" spans="1:601" ht="16" x14ac:dyDescent="0.45">
      <c r="A489" s="6"/>
      <c r="B489" s="6"/>
      <c r="C489" s="34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36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</row>
    <row r="490" spans="1:601" ht="16" x14ac:dyDescent="0.45">
      <c r="A490" s="6"/>
      <c r="B490" s="6"/>
      <c r="C490" s="34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36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</row>
    <row r="491" spans="1:601" ht="16" x14ac:dyDescent="0.45">
      <c r="A491" s="6"/>
      <c r="B491" s="6"/>
      <c r="C491" s="34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36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</row>
    <row r="492" spans="1:601" ht="16" x14ac:dyDescent="0.45">
      <c r="A492" s="6"/>
      <c r="B492" s="6"/>
      <c r="C492" s="34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36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</row>
    <row r="493" spans="1:601" ht="16" x14ac:dyDescent="0.45">
      <c r="A493" s="6"/>
      <c r="B493" s="6"/>
      <c r="C493" s="34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36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</row>
    <row r="494" spans="1:601" ht="16" x14ac:dyDescent="0.45">
      <c r="A494" s="6"/>
      <c r="B494" s="6"/>
      <c r="C494" s="6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36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</row>
    <row r="495" spans="1:601" ht="16" x14ac:dyDescent="0.45">
      <c r="A495" s="6"/>
      <c r="B495" s="6"/>
      <c r="C495" s="6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36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</row>
    <row r="496" spans="1:601" ht="16" x14ac:dyDescent="0.45">
      <c r="A496" s="6"/>
      <c r="B496" s="6"/>
      <c r="C496" s="6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36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</row>
    <row r="497" spans="1:601" ht="16" x14ac:dyDescent="0.45">
      <c r="A497" s="6"/>
      <c r="B497" s="6"/>
      <c r="C497" s="6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36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</row>
    <row r="498" spans="1:601" ht="16" x14ac:dyDescent="0.45">
      <c r="A498" s="6"/>
      <c r="B498" s="6"/>
      <c r="C498" s="6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36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</row>
    <row r="499" spans="1:601" ht="16" x14ac:dyDescent="0.45">
      <c r="A499" s="6"/>
      <c r="B499" s="6"/>
      <c r="C499" s="6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36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3"/>
      <c r="NJ499" s="3"/>
      <c r="NK499" s="3"/>
      <c r="NL499" s="3"/>
      <c r="NM499" s="3"/>
      <c r="NN499" s="3"/>
      <c r="NO499" s="3"/>
      <c r="NP499" s="3"/>
      <c r="NQ499" s="3"/>
      <c r="NR499" s="3"/>
      <c r="NS499" s="3"/>
      <c r="NT499" s="3"/>
      <c r="NU499" s="3"/>
      <c r="NV499" s="3"/>
      <c r="NW499" s="3"/>
      <c r="NX499" s="3"/>
      <c r="NY499" s="3"/>
      <c r="NZ499" s="3"/>
      <c r="OA499" s="3"/>
      <c r="OB499" s="3"/>
      <c r="OC499" s="3"/>
      <c r="OD499" s="3"/>
      <c r="OE499" s="3"/>
      <c r="OF499" s="3"/>
      <c r="OG499" s="3"/>
      <c r="OH499" s="3"/>
      <c r="OI499" s="3"/>
      <c r="OJ499" s="3"/>
      <c r="OK499" s="3"/>
      <c r="OL499" s="3"/>
      <c r="OM499" s="3"/>
      <c r="ON499" s="3"/>
      <c r="OO499" s="3"/>
      <c r="OP499" s="3"/>
      <c r="OQ499" s="3"/>
      <c r="OR499" s="3"/>
      <c r="OS499" s="3"/>
      <c r="OT499" s="3"/>
      <c r="OU499" s="3"/>
      <c r="OV499" s="3"/>
      <c r="OW499" s="3"/>
      <c r="OX499" s="3"/>
      <c r="OY499" s="3"/>
      <c r="OZ499" s="3"/>
      <c r="PA499" s="3"/>
      <c r="PB499" s="3"/>
      <c r="PC499" s="3"/>
      <c r="PD499" s="3"/>
      <c r="PE499" s="3"/>
      <c r="PF499" s="3"/>
      <c r="PG499" s="3"/>
      <c r="PH499" s="3"/>
      <c r="PI499" s="3"/>
      <c r="PJ499" s="3"/>
      <c r="PK499" s="3"/>
      <c r="PL499" s="3"/>
      <c r="PM499" s="3"/>
      <c r="PN499" s="3"/>
      <c r="PO499" s="3"/>
      <c r="PP499" s="3"/>
      <c r="PQ499" s="3"/>
      <c r="PR499" s="3"/>
      <c r="PS499" s="3"/>
      <c r="PT499" s="3"/>
      <c r="PU499" s="3"/>
      <c r="PV499" s="3"/>
      <c r="PW499" s="3"/>
      <c r="PX499" s="3"/>
      <c r="PY499" s="3"/>
      <c r="PZ499" s="3"/>
      <c r="QA499" s="3"/>
      <c r="QB499" s="3"/>
      <c r="QC499" s="3"/>
      <c r="QD499" s="3"/>
      <c r="QE499" s="3"/>
      <c r="QF499" s="3"/>
      <c r="QG499" s="3"/>
      <c r="QH499" s="3"/>
      <c r="QI499" s="3"/>
      <c r="QJ499" s="3"/>
      <c r="QK499" s="3"/>
      <c r="QL499" s="3"/>
      <c r="QM499" s="3"/>
      <c r="QN499" s="3"/>
      <c r="QO499" s="3"/>
      <c r="QP499" s="3"/>
      <c r="QQ499" s="3"/>
      <c r="QR499" s="3"/>
      <c r="QS499" s="3"/>
      <c r="QT499" s="3"/>
      <c r="QU499" s="3"/>
      <c r="QV499" s="3"/>
      <c r="QW499" s="3"/>
      <c r="QX499" s="3"/>
      <c r="QY499" s="3"/>
      <c r="QZ499" s="3"/>
      <c r="RA499" s="3"/>
      <c r="RB499" s="3"/>
      <c r="RC499" s="3"/>
      <c r="RD499" s="3"/>
      <c r="RE499" s="3"/>
      <c r="RF499" s="3"/>
      <c r="RG499" s="3"/>
      <c r="RH499" s="3"/>
      <c r="RI499" s="3"/>
      <c r="RJ499" s="3"/>
      <c r="RK499" s="3"/>
      <c r="RL499" s="3"/>
      <c r="RM499" s="3"/>
      <c r="RN499" s="3"/>
      <c r="RO499" s="3"/>
      <c r="RP499" s="3"/>
      <c r="RQ499" s="3"/>
      <c r="RR499" s="3"/>
      <c r="RS499" s="3"/>
      <c r="RT499" s="3"/>
      <c r="RU499" s="3"/>
      <c r="RV499" s="3"/>
      <c r="RW499" s="3"/>
      <c r="RX499" s="3"/>
      <c r="RY499" s="3"/>
      <c r="RZ499" s="3"/>
      <c r="SA499" s="3"/>
      <c r="SB499" s="3"/>
      <c r="SC499" s="3"/>
      <c r="SD499" s="3"/>
      <c r="SE499" s="3"/>
      <c r="SF499" s="3"/>
      <c r="SG499" s="3"/>
      <c r="SH499" s="3"/>
      <c r="SI499" s="3"/>
      <c r="SJ499" s="3"/>
      <c r="SK499" s="3"/>
      <c r="SL499" s="3"/>
      <c r="SM499" s="3"/>
      <c r="SN499" s="3"/>
      <c r="SO499" s="3"/>
      <c r="SP499" s="3"/>
      <c r="SQ499" s="3"/>
      <c r="SR499" s="3"/>
      <c r="SS499" s="3"/>
      <c r="ST499" s="3"/>
      <c r="SU499" s="3"/>
      <c r="SV499" s="3"/>
      <c r="SW499" s="3"/>
      <c r="SX499" s="3"/>
      <c r="SY499" s="3"/>
      <c r="SZ499" s="3"/>
      <c r="TA499" s="3"/>
      <c r="TB499" s="3"/>
      <c r="TC499" s="3"/>
      <c r="TD499" s="3"/>
      <c r="TE499" s="3"/>
      <c r="TF499" s="3"/>
      <c r="TG499" s="3"/>
      <c r="TH499" s="3"/>
      <c r="TI499" s="3"/>
      <c r="TJ499" s="3"/>
      <c r="TK499" s="3"/>
      <c r="TL499" s="3"/>
      <c r="TM499" s="3"/>
      <c r="TN499" s="3"/>
      <c r="TO499" s="3"/>
      <c r="TP499" s="3"/>
      <c r="TQ499" s="3"/>
      <c r="TR499" s="3"/>
      <c r="TS499" s="3"/>
      <c r="TT499" s="3"/>
      <c r="TU499" s="3"/>
      <c r="TV499" s="3"/>
      <c r="TW499" s="3"/>
      <c r="TX499" s="3"/>
      <c r="TY499" s="3"/>
      <c r="TZ499" s="3"/>
      <c r="UA499" s="3"/>
      <c r="UB499" s="3"/>
      <c r="UC499" s="3"/>
      <c r="UD499" s="3"/>
      <c r="UE499" s="3"/>
      <c r="UF499" s="3"/>
      <c r="UG499" s="3"/>
      <c r="UH499" s="3"/>
      <c r="UI499" s="3"/>
      <c r="UJ499" s="3"/>
      <c r="UK499" s="3"/>
      <c r="UL499" s="3"/>
      <c r="UM499" s="3"/>
      <c r="UN499" s="3"/>
      <c r="UO499" s="3"/>
      <c r="UP499" s="3"/>
      <c r="UQ499" s="3"/>
      <c r="UR499" s="3"/>
      <c r="US499" s="3"/>
      <c r="UT499" s="3"/>
      <c r="UU499" s="3"/>
      <c r="UV499" s="3"/>
      <c r="UW499" s="3"/>
      <c r="UX499" s="3"/>
      <c r="UY499" s="3"/>
      <c r="UZ499" s="3"/>
      <c r="VA499" s="3"/>
      <c r="VB499" s="3"/>
      <c r="VC499" s="3"/>
      <c r="VD499" s="3"/>
      <c r="VE499" s="3"/>
      <c r="VF499" s="3"/>
      <c r="VG499" s="3"/>
      <c r="VH499" s="3"/>
      <c r="VI499" s="3"/>
      <c r="VJ499" s="3"/>
      <c r="VK499" s="3"/>
      <c r="VL499" s="3"/>
      <c r="VM499" s="3"/>
      <c r="VN499" s="3"/>
      <c r="VO499" s="3"/>
      <c r="VP499" s="3"/>
      <c r="VQ499" s="3"/>
      <c r="VR499" s="3"/>
      <c r="VS499" s="3"/>
      <c r="VT499" s="3"/>
      <c r="VU499" s="3"/>
      <c r="VV499" s="3"/>
      <c r="VW499" s="3"/>
      <c r="VX499" s="3"/>
      <c r="VY499" s="3"/>
      <c r="VZ499" s="3"/>
      <c r="WA499" s="3"/>
      <c r="WB499" s="3"/>
      <c r="WC499" s="3"/>
    </row>
    <row r="500" spans="1:601" ht="16" x14ac:dyDescent="0.45">
      <c r="A500" s="6"/>
      <c r="B500" s="6"/>
      <c r="C500" s="6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36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</row>
    <row r="501" spans="1:601" ht="16" x14ac:dyDescent="0.45">
      <c r="A501" s="6"/>
      <c r="B501" s="6"/>
      <c r="C501" s="6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36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3"/>
      <c r="NJ501" s="3"/>
      <c r="NK501" s="3"/>
      <c r="NL501" s="3"/>
      <c r="NM501" s="3"/>
      <c r="NN501" s="3"/>
      <c r="NO501" s="3"/>
      <c r="NP501" s="3"/>
      <c r="NQ501" s="3"/>
      <c r="NR501" s="3"/>
      <c r="NS501" s="3"/>
      <c r="NT501" s="3"/>
      <c r="NU501" s="3"/>
      <c r="NV501" s="3"/>
      <c r="NW501" s="3"/>
      <c r="NX501" s="3"/>
      <c r="NY501" s="3"/>
      <c r="NZ501" s="3"/>
      <c r="OA501" s="3"/>
      <c r="OB501" s="3"/>
      <c r="OC501" s="3"/>
      <c r="OD501" s="3"/>
      <c r="OE501" s="3"/>
      <c r="OF501" s="3"/>
      <c r="OG501" s="3"/>
      <c r="OH501" s="3"/>
      <c r="OI501" s="3"/>
      <c r="OJ501" s="3"/>
      <c r="OK501" s="3"/>
      <c r="OL501" s="3"/>
      <c r="OM501" s="3"/>
      <c r="ON501" s="3"/>
      <c r="OO501" s="3"/>
      <c r="OP501" s="3"/>
      <c r="OQ501" s="3"/>
      <c r="OR501" s="3"/>
      <c r="OS501" s="3"/>
      <c r="OT501" s="3"/>
      <c r="OU501" s="3"/>
      <c r="OV501" s="3"/>
      <c r="OW501" s="3"/>
      <c r="OX501" s="3"/>
      <c r="OY501" s="3"/>
      <c r="OZ501" s="3"/>
      <c r="PA501" s="3"/>
      <c r="PB501" s="3"/>
      <c r="PC501" s="3"/>
      <c r="PD501" s="3"/>
      <c r="PE501" s="3"/>
      <c r="PF501" s="3"/>
      <c r="PG501" s="3"/>
      <c r="PH501" s="3"/>
      <c r="PI501" s="3"/>
      <c r="PJ501" s="3"/>
      <c r="PK501" s="3"/>
      <c r="PL501" s="3"/>
      <c r="PM501" s="3"/>
      <c r="PN501" s="3"/>
      <c r="PO501" s="3"/>
      <c r="PP501" s="3"/>
      <c r="PQ501" s="3"/>
      <c r="PR501" s="3"/>
      <c r="PS501" s="3"/>
      <c r="PT501" s="3"/>
      <c r="PU501" s="3"/>
      <c r="PV501" s="3"/>
      <c r="PW501" s="3"/>
      <c r="PX501" s="3"/>
      <c r="PY501" s="3"/>
      <c r="PZ501" s="3"/>
      <c r="QA501" s="3"/>
      <c r="QB501" s="3"/>
      <c r="QC501" s="3"/>
      <c r="QD501" s="3"/>
      <c r="QE501" s="3"/>
      <c r="QF501" s="3"/>
      <c r="QG501" s="3"/>
      <c r="QH501" s="3"/>
      <c r="QI501" s="3"/>
      <c r="QJ501" s="3"/>
      <c r="QK501" s="3"/>
      <c r="QL501" s="3"/>
      <c r="QM501" s="3"/>
      <c r="QN501" s="3"/>
      <c r="QO501" s="3"/>
      <c r="QP501" s="3"/>
      <c r="QQ501" s="3"/>
      <c r="QR501" s="3"/>
      <c r="QS501" s="3"/>
      <c r="QT501" s="3"/>
      <c r="QU501" s="3"/>
      <c r="QV501" s="3"/>
      <c r="QW501" s="3"/>
      <c r="QX501" s="3"/>
      <c r="QY501" s="3"/>
      <c r="QZ501" s="3"/>
      <c r="RA501" s="3"/>
      <c r="RB501" s="3"/>
      <c r="RC501" s="3"/>
      <c r="RD501" s="3"/>
      <c r="RE501" s="3"/>
      <c r="RF501" s="3"/>
      <c r="RG501" s="3"/>
      <c r="RH501" s="3"/>
      <c r="RI501" s="3"/>
      <c r="RJ501" s="3"/>
      <c r="RK501" s="3"/>
      <c r="RL501" s="3"/>
      <c r="RM501" s="3"/>
      <c r="RN501" s="3"/>
      <c r="RO501" s="3"/>
      <c r="RP501" s="3"/>
      <c r="RQ501" s="3"/>
      <c r="RR501" s="3"/>
      <c r="RS501" s="3"/>
      <c r="RT501" s="3"/>
      <c r="RU501" s="3"/>
      <c r="RV501" s="3"/>
      <c r="RW501" s="3"/>
      <c r="RX501" s="3"/>
      <c r="RY501" s="3"/>
      <c r="RZ501" s="3"/>
      <c r="SA501" s="3"/>
      <c r="SB501" s="3"/>
      <c r="SC501" s="3"/>
      <c r="SD501" s="3"/>
      <c r="SE501" s="3"/>
      <c r="SF501" s="3"/>
      <c r="SG501" s="3"/>
      <c r="SH501" s="3"/>
      <c r="SI501" s="3"/>
      <c r="SJ501" s="3"/>
      <c r="SK501" s="3"/>
      <c r="SL501" s="3"/>
      <c r="SM501" s="3"/>
      <c r="SN501" s="3"/>
      <c r="SO501" s="3"/>
      <c r="SP501" s="3"/>
      <c r="SQ501" s="3"/>
      <c r="SR501" s="3"/>
      <c r="SS501" s="3"/>
      <c r="ST501" s="3"/>
      <c r="SU501" s="3"/>
      <c r="SV501" s="3"/>
      <c r="SW501" s="3"/>
      <c r="SX501" s="3"/>
      <c r="SY501" s="3"/>
      <c r="SZ501" s="3"/>
      <c r="TA501" s="3"/>
      <c r="TB501" s="3"/>
      <c r="TC501" s="3"/>
      <c r="TD501" s="3"/>
      <c r="TE501" s="3"/>
      <c r="TF501" s="3"/>
      <c r="TG501" s="3"/>
      <c r="TH501" s="3"/>
      <c r="TI501" s="3"/>
      <c r="TJ501" s="3"/>
      <c r="TK501" s="3"/>
      <c r="TL501" s="3"/>
      <c r="TM501" s="3"/>
      <c r="TN501" s="3"/>
      <c r="TO501" s="3"/>
      <c r="TP501" s="3"/>
      <c r="TQ501" s="3"/>
      <c r="TR501" s="3"/>
      <c r="TS501" s="3"/>
      <c r="TT501" s="3"/>
      <c r="TU501" s="3"/>
      <c r="TV501" s="3"/>
      <c r="TW501" s="3"/>
      <c r="TX501" s="3"/>
      <c r="TY501" s="3"/>
      <c r="TZ501" s="3"/>
      <c r="UA501" s="3"/>
      <c r="UB501" s="3"/>
      <c r="UC501" s="3"/>
      <c r="UD501" s="3"/>
      <c r="UE501" s="3"/>
      <c r="UF501" s="3"/>
      <c r="UG501" s="3"/>
      <c r="UH501" s="3"/>
      <c r="UI501" s="3"/>
      <c r="UJ501" s="3"/>
      <c r="UK501" s="3"/>
      <c r="UL501" s="3"/>
      <c r="UM501" s="3"/>
      <c r="UN501" s="3"/>
      <c r="UO501" s="3"/>
      <c r="UP501" s="3"/>
      <c r="UQ501" s="3"/>
      <c r="UR501" s="3"/>
      <c r="US501" s="3"/>
      <c r="UT501" s="3"/>
      <c r="UU501" s="3"/>
      <c r="UV501" s="3"/>
      <c r="UW501" s="3"/>
      <c r="UX501" s="3"/>
      <c r="UY501" s="3"/>
      <c r="UZ501" s="3"/>
      <c r="VA501" s="3"/>
      <c r="VB501" s="3"/>
      <c r="VC501" s="3"/>
      <c r="VD501" s="3"/>
      <c r="VE501" s="3"/>
      <c r="VF501" s="3"/>
      <c r="VG501" s="3"/>
      <c r="VH501" s="3"/>
      <c r="VI501" s="3"/>
      <c r="VJ501" s="3"/>
      <c r="VK501" s="3"/>
      <c r="VL501" s="3"/>
      <c r="VM501" s="3"/>
      <c r="VN501" s="3"/>
      <c r="VO501" s="3"/>
      <c r="VP501" s="3"/>
      <c r="VQ501" s="3"/>
      <c r="VR501" s="3"/>
      <c r="VS501" s="3"/>
      <c r="VT501" s="3"/>
      <c r="VU501" s="3"/>
      <c r="VV501" s="3"/>
      <c r="VW501" s="3"/>
      <c r="VX501" s="3"/>
      <c r="VY501" s="3"/>
      <c r="VZ501" s="3"/>
      <c r="WA501" s="3"/>
      <c r="WB501" s="3"/>
      <c r="WC501" s="3"/>
    </row>
    <row r="502" spans="1:601" ht="16" x14ac:dyDescent="0.45">
      <c r="A502" s="6"/>
      <c r="B502" s="6"/>
      <c r="C502" s="6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36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3"/>
      <c r="NJ502" s="3"/>
      <c r="NK502" s="3"/>
      <c r="NL502" s="3"/>
      <c r="NM502" s="3"/>
      <c r="NN502" s="3"/>
      <c r="NO502" s="3"/>
      <c r="NP502" s="3"/>
      <c r="NQ502" s="3"/>
      <c r="NR502" s="3"/>
      <c r="NS502" s="3"/>
      <c r="NT502" s="3"/>
      <c r="NU502" s="3"/>
      <c r="NV502" s="3"/>
      <c r="NW502" s="3"/>
      <c r="NX502" s="3"/>
      <c r="NY502" s="3"/>
      <c r="NZ502" s="3"/>
      <c r="OA502" s="3"/>
      <c r="OB502" s="3"/>
      <c r="OC502" s="3"/>
      <c r="OD502" s="3"/>
      <c r="OE502" s="3"/>
      <c r="OF502" s="3"/>
      <c r="OG502" s="3"/>
      <c r="OH502" s="3"/>
      <c r="OI502" s="3"/>
      <c r="OJ502" s="3"/>
      <c r="OK502" s="3"/>
      <c r="OL502" s="3"/>
      <c r="OM502" s="3"/>
      <c r="ON502" s="3"/>
      <c r="OO502" s="3"/>
      <c r="OP502" s="3"/>
      <c r="OQ502" s="3"/>
      <c r="OR502" s="3"/>
      <c r="OS502" s="3"/>
      <c r="OT502" s="3"/>
      <c r="OU502" s="3"/>
      <c r="OV502" s="3"/>
      <c r="OW502" s="3"/>
      <c r="OX502" s="3"/>
      <c r="OY502" s="3"/>
      <c r="OZ502" s="3"/>
      <c r="PA502" s="3"/>
      <c r="PB502" s="3"/>
      <c r="PC502" s="3"/>
      <c r="PD502" s="3"/>
      <c r="PE502" s="3"/>
      <c r="PF502" s="3"/>
      <c r="PG502" s="3"/>
      <c r="PH502" s="3"/>
      <c r="PI502" s="3"/>
      <c r="PJ502" s="3"/>
      <c r="PK502" s="3"/>
      <c r="PL502" s="3"/>
      <c r="PM502" s="3"/>
      <c r="PN502" s="3"/>
      <c r="PO502" s="3"/>
      <c r="PP502" s="3"/>
      <c r="PQ502" s="3"/>
      <c r="PR502" s="3"/>
      <c r="PS502" s="3"/>
      <c r="PT502" s="3"/>
      <c r="PU502" s="3"/>
      <c r="PV502" s="3"/>
      <c r="PW502" s="3"/>
      <c r="PX502" s="3"/>
      <c r="PY502" s="3"/>
      <c r="PZ502" s="3"/>
      <c r="QA502" s="3"/>
      <c r="QB502" s="3"/>
      <c r="QC502" s="3"/>
      <c r="QD502" s="3"/>
      <c r="QE502" s="3"/>
      <c r="QF502" s="3"/>
      <c r="QG502" s="3"/>
      <c r="QH502" s="3"/>
      <c r="QI502" s="3"/>
      <c r="QJ502" s="3"/>
      <c r="QK502" s="3"/>
      <c r="QL502" s="3"/>
      <c r="QM502" s="3"/>
      <c r="QN502" s="3"/>
      <c r="QO502" s="3"/>
      <c r="QP502" s="3"/>
      <c r="QQ502" s="3"/>
      <c r="QR502" s="3"/>
      <c r="QS502" s="3"/>
      <c r="QT502" s="3"/>
      <c r="QU502" s="3"/>
      <c r="QV502" s="3"/>
      <c r="QW502" s="3"/>
      <c r="QX502" s="3"/>
      <c r="QY502" s="3"/>
      <c r="QZ502" s="3"/>
      <c r="RA502" s="3"/>
      <c r="RB502" s="3"/>
      <c r="RC502" s="3"/>
      <c r="RD502" s="3"/>
      <c r="RE502" s="3"/>
      <c r="RF502" s="3"/>
      <c r="RG502" s="3"/>
      <c r="RH502" s="3"/>
      <c r="RI502" s="3"/>
      <c r="RJ502" s="3"/>
      <c r="RK502" s="3"/>
      <c r="RL502" s="3"/>
      <c r="RM502" s="3"/>
      <c r="RN502" s="3"/>
      <c r="RO502" s="3"/>
      <c r="RP502" s="3"/>
      <c r="RQ502" s="3"/>
      <c r="RR502" s="3"/>
      <c r="RS502" s="3"/>
      <c r="RT502" s="3"/>
      <c r="RU502" s="3"/>
      <c r="RV502" s="3"/>
      <c r="RW502" s="3"/>
      <c r="RX502" s="3"/>
      <c r="RY502" s="3"/>
      <c r="RZ502" s="3"/>
      <c r="SA502" s="3"/>
      <c r="SB502" s="3"/>
      <c r="SC502" s="3"/>
      <c r="SD502" s="3"/>
      <c r="SE502" s="3"/>
      <c r="SF502" s="3"/>
      <c r="SG502" s="3"/>
      <c r="SH502" s="3"/>
      <c r="SI502" s="3"/>
      <c r="SJ502" s="3"/>
      <c r="SK502" s="3"/>
      <c r="SL502" s="3"/>
      <c r="SM502" s="3"/>
      <c r="SN502" s="3"/>
      <c r="SO502" s="3"/>
      <c r="SP502" s="3"/>
      <c r="SQ502" s="3"/>
      <c r="SR502" s="3"/>
      <c r="SS502" s="3"/>
      <c r="ST502" s="3"/>
      <c r="SU502" s="3"/>
      <c r="SV502" s="3"/>
      <c r="SW502" s="3"/>
      <c r="SX502" s="3"/>
      <c r="SY502" s="3"/>
      <c r="SZ502" s="3"/>
      <c r="TA502" s="3"/>
      <c r="TB502" s="3"/>
      <c r="TC502" s="3"/>
      <c r="TD502" s="3"/>
      <c r="TE502" s="3"/>
      <c r="TF502" s="3"/>
      <c r="TG502" s="3"/>
      <c r="TH502" s="3"/>
      <c r="TI502" s="3"/>
      <c r="TJ502" s="3"/>
      <c r="TK502" s="3"/>
      <c r="TL502" s="3"/>
      <c r="TM502" s="3"/>
      <c r="TN502" s="3"/>
      <c r="TO502" s="3"/>
      <c r="TP502" s="3"/>
      <c r="TQ502" s="3"/>
      <c r="TR502" s="3"/>
      <c r="TS502" s="3"/>
      <c r="TT502" s="3"/>
      <c r="TU502" s="3"/>
      <c r="TV502" s="3"/>
      <c r="TW502" s="3"/>
      <c r="TX502" s="3"/>
      <c r="TY502" s="3"/>
      <c r="TZ502" s="3"/>
      <c r="UA502" s="3"/>
      <c r="UB502" s="3"/>
      <c r="UC502" s="3"/>
      <c r="UD502" s="3"/>
      <c r="UE502" s="3"/>
      <c r="UF502" s="3"/>
      <c r="UG502" s="3"/>
      <c r="UH502" s="3"/>
      <c r="UI502" s="3"/>
      <c r="UJ502" s="3"/>
      <c r="UK502" s="3"/>
      <c r="UL502" s="3"/>
      <c r="UM502" s="3"/>
      <c r="UN502" s="3"/>
      <c r="UO502" s="3"/>
      <c r="UP502" s="3"/>
      <c r="UQ502" s="3"/>
      <c r="UR502" s="3"/>
      <c r="US502" s="3"/>
      <c r="UT502" s="3"/>
      <c r="UU502" s="3"/>
      <c r="UV502" s="3"/>
      <c r="UW502" s="3"/>
      <c r="UX502" s="3"/>
      <c r="UY502" s="3"/>
      <c r="UZ502" s="3"/>
      <c r="VA502" s="3"/>
      <c r="VB502" s="3"/>
      <c r="VC502" s="3"/>
      <c r="VD502" s="3"/>
      <c r="VE502" s="3"/>
      <c r="VF502" s="3"/>
      <c r="VG502" s="3"/>
      <c r="VH502" s="3"/>
      <c r="VI502" s="3"/>
      <c r="VJ502" s="3"/>
      <c r="VK502" s="3"/>
      <c r="VL502" s="3"/>
      <c r="VM502" s="3"/>
      <c r="VN502" s="3"/>
      <c r="VO502" s="3"/>
      <c r="VP502" s="3"/>
      <c r="VQ502" s="3"/>
      <c r="VR502" s="3"/>
      <c r="VS502" s="3"/>
      <c r="VT502" s="3"/>
      <c r="VU502" s="3"/>
      <c r="VV502" s="3"/>
      <c r="VW502" s="3"/>
      <c r="VX502" s="3"/>
      <c r="VY502" s="3"/>
      <c r="VZ502" s="3"/>
      <c r="WA502" s="3"/>
      <c r="WB502" s="3"/>
      <c r="WC502" s="3"/>
    </row>
    <row r="503" spans="1:601" ht="16" x14ac:dyDescent="0.45">
      <c r="A503" s="6"/>
      <c r="B503" s="6"/>
      <c r="C503" s="6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36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3"/>
      <c r="NJ503" s="3"/>
      <c r="NK503" s="3"/>
      <c r="NL503" s="3"/>
      <c r="NM503" s="3"/>
      <c r="NN503" s="3"/>
      <c r="NO503" s="3"/>
      <c r="NP503" s="3"/>
      <c r="NQ503" s="3"/>
      <c r="NR503" s="3"/>
      <c r="NS503" s="3"/>
      <c r="NT503" s="3"/>
      <c r="NU503" s="3"/>
      <c r="NV503" s="3"/>
      <c r="NW503" s="3"/>
      <c r="NX503" s="3"/>
      <c r="NY503" s="3"/>
      <c r="NZ503" s="3"/>
      <c r="OA503" s="3"/>
      <c r="OB503" s="3"/>
      <c r="OC503" s="3"/>
      <c r="OD503" s="3"/>
      <c r="OE503" s="3"/>
      <c r="OF503" s="3"/>
      <c r="OG503" s="3"/>
      <c r="OH503" s="3"/>
      <c r="OI503" s="3"/>
      <c r="OJ503" s="3"/>
      <c r="OK503" s="3"/>
      <c r="OL503" s="3"/>
      <c r="OM503" s="3"/>
      <c r="ON503" s="3"/>
      <c r="OO503" s="3"/>
      <c r="OP503" s="3"/>
      <c r="OQ503" s="3"/>
      <c r="OR503" s="3"/>
      <c r="OS503" s="3"/>
      <c r="OT503" s="3"/>
      <c r="OU503" s="3"/>
      <c r="OV503" s="3"/>
      <c r="OW503" s="3"/>
      <c r="OX503" s="3"/>
      <c r="OY503" s="3"/>
      <c r="OZ503" s="3"/>
      <c r="PA503" s="3"/>
      <c r="PB503" s="3"/>
      <c r="PC503" s="3"/>
      <c r="PD503" s="3"/>
      <c r="PE503" s="3"/>
      <c r="PF503" s="3"/>
      <c r="PG503" s="3"/>
      <c r="PH503" s="3"/>
      <c r="PI503" s="3"/>
      <c r="PJ503" s="3"/>
      <c r="PK503" s="3"/>
      <c r="PL503" s="3"/>
      <c r="PM503" s="3"/>
      <c r="PN503" s="3"/>
      <c r="PO503" s="3"/>
      <c r="PP503" s="3"/>
      <c r="PQ503" s="3"/>
      <c r="PR503" s="3"/>
      <c r="PS503" s="3"/>
      <c r="PT503" s="3"/>
      <c r="PU503" s="3"/>
      <c r="PV503" s="3"/>
      <c r="PW503" s="3"/>
      <c r="PX503" s="3"/>
      <c r="PY503" s="3"/>
      <c r="PZ503" s="3"/>
      <c r="QA503" s="3"/>
      <c r="QB503" s="3"/>
      <c r="QC503" s="3"/>
      <c r="QD503" s="3"/>
      <c r="QE503" s="3"/>
      <c r="QF503" s="3"/>
      <c r="QG503" s="3"/>
      <c r="QH503" s="3"/>
      <c r="QI503" s="3"/>
      <c r="QJ503" s="3"/>
      <c r="QK503" s="3"/>
      <c r="QL503" s="3"/>
      <c r="QM503" s="3"/>
      <c r="QN503" s="3"/>
      <c r="QO503" s="3"/>
      <c r="QP503" s="3"/>
      <c r="QQ503" s="3"/>
      <c r="QR503" s="3"/>
      <c r="QS503" s="3"/>
      <c r="QT503" s="3"/>
      <c r="QU503" s="3"/>
      <c r="QV503" s="3"/>
      <c r="QW503" s="3"/>
      <c r="QX503" s="3"/>
      <c r="QY503" s="3"/>
      <c r="QZ503" s="3"/>
      <c r="RA503" s="3"/>
      <c r="RB503" s="3"/>
      <c r="RC503" s="3"/>
      <c r="RD503" s="3"/>
      <c r="RE503" s="3"/>
      <c r="RF503" s="3"/>
      <c r="RG503" s="3"/>
      <c r="RH503" s="3"/>
      <c r="RI503" s="3"/>
      <c r="RJ503" s="3"/>
      <c r="RK503" s="3"/>
      <c r="RL503" s="3"/>
      <c r="RM503" s="3"/>
      <c r="RN503" s="3"/>
      <c r="RO503" s="3"/>
      <c r="RP503" s="3"/>
      <c r="RQ503" s="3"/>
      <c r="RR503" s="3"/>
      <c r="RS503" s="3"/>
      <c r="RT503" s="3"/>
      <c r="RU503" s="3"/>
      <c r="RV503" s="3"/>
      <c r="RW503" s="3"/>
      <c r="RX503" s="3"/>
      <c r="RY503" s="3"/>
      <c r="RZ503" s="3"/>
      <c r="SA503" s="3"/>
      <c r="SB503" s="3"/>
      <c r="SC503" s="3"/>
      <c r="SD503" s="3"/>
      <c r="SE503" s="3"/>
      <c r="SF503" s="3"/>
      <c r="SG503" s="3"/>
      <c r="SH503" s="3"/>
      <c r="SI503" s="3"/>
      <c r="SJ503" s="3"/>
      <c r="SK503" s="3"/>
      <c r="SL503" s="3"/>
      <c r="SM503" s="3"/>
      <c r="SN503" s="3"/>
      <c r="SO503" s="3"/>
      <c r="SP503" s="3"/>
      <c r="SQ503" s="3"/>
      <c r="SR503" s="3"/>
      <c r="SS503" s="3"/>
      <c r="ST503" s="3"/>
      <c r="SU503" s="3"/>
      <c r="SV503" s="3"/>
      <c r="SW503" s="3"/>
      <c r="SX503" s="3"/>
      <c r="SY503" s="3"/>
      <c r="SZ503" s="3"/>
      <c r="TA503" s="3"/>
      <c r="TB503" s="3"/>
      <c r="TC503" s="3"/>
      <c r="TD503" s="3"/>
      <c r="TE503" s="3"/>
      <c r="TF503" s="3"/>
      <c r="TG503" s="3"/>
      <c r="TH503" s="3"/>
      <c r="TI503" s="3"/>
      <c r="TJ503" s="3"/>
      <c r="TK503" s="3"/>
      <c r="TL503" s="3"/>
      <c r="TM503" s="3"/>
      <c r="TN503" s="3"/>
      <c r="TO503" s="3"/>
      <c r="TP503" s="3"/>
      <c r="TQ503" s="3"/>
      <c r="TR503" s="3"/>
      <c r="TS503" s="3"/>
      <c r="TT503" s="3"/>
      <c r="TU503" s="3"/>
      <c r="TV503" s="3"/>
      <c r="TW503" s="3"/>
      <c r="TX503" s="3"/>
      <c r="TY503" s="3"/>
      <c r="TZ503" s="3"/>
      <c r="UA503" s="3"/>
      <c r="UB503" s="3"/>
      <c r="UC503" s="3"/>
      <c r="UD503" s="3"/>
      <c r="UE503" s="3"/>
      <c r="UF503" s="3"/>
      <c r="UG503" s="3"/>
      <c r="UH503" s="3"/>
      <c r="UI503" s="3"/>
      <c r="UJ503" s="3"/>
      <c r="UK503" s="3"/>
      <c r="UL503" s="3"/>
      <c r="UM503" s="3"/>
      <c r="UN503" s="3"/>
      <c r="UO503" s="3"/>
      <c r="UP503" s="3"/>
      <c r="UQ503" s="3"/>
      <c r="UR503" s="3"/>
      <c r="US503" s="3"/>
      <c r="UT503" s="3"/>
      <c r="UU503" s="3"/>
      <c r="UV503" s="3"/>
      <c r="UW503" s="3"/>
      <c r="UX503" s="3"/>
      <c r="UY503" s="3"/>
      <c r="UZ503" s="3"/>
      <c r="VA503" s="3"/>
      <c r="VB503" s="3"/>
      <c r="VC503" s="3"/>
      <c r="VD503" s="3"/>
      <c r="VE503" s="3"/>
      <c r="VF503" s="3"/>
      <c r="VG503" s="3"/>
      <c r="VH503" s="3"/>
      <c r="VI503" s="3"/>
      <c r="VJ503" s="3"/>
      <c r="VK503" s="3"/>
      <c r="VL503" s="3"/>
      <c r="VM503" s="3"/>
      <c r="VN503" s="3"/>
      <c r="VO503" s="3"/>
      <c r="VP503" s="3"/>
      <c r="VQ503" s="3"/>
      <c r="VR503" s="3"/>
      <c r="VS503" s="3"/>
      <c r="VT503" s="3"/>
      <c r="VU503" s="3"/>
      <c r="VV503" s="3"/>
      <c r="VW503" s="3"/>
      <c r="VX503" s="3"/>
      <c r="VY503" s="3"/>
      <c r="VZ503" s="3"/>
      <c r="WA503" s="3"/>
      <c r="WB503" s="3"/>
      <c r="WC503" s="3"/>
    </row>
    <row r="504" spans="1:601" ht="16" x14ac:dyDescent="0.45">
      <c r="A504" s="6"/>
      <c r="B504" s="6"/>
      <c r="C504" s="6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36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3"/>
      <c r="NJ504" s="3"/>
      <c r="NK504" s="3"/>
      <c r="NL504" s="3"/>
      <c r="NM504" s="3"/>
      <c r="NN504" s="3"/>
      <c r="NO504" s="3"/>
      <c r="NP504" s="3"/>
      <c r="NQ504" s="3"/>
      <c r="NR504" s="3"/>
      <c r="NS504" s="3"/>
      <c r="NT504" s="3"/>
      <c r="NU504" s="3"/>
      <c r="NV504" s="3"/>
      <c r="NW504" s="3"/>
      <c r="NX504" s="3"/>
      <c r="NY504" s="3"/>
      <c r="NZ504" s="3"/>
      <c r="OA504" s="3"/>
      <c r="OB504" s="3"/>
      <c r="OC504" s="3"/>
      <c r="OD504" s="3"/>
      <c r="OE504" s="3"/>
      <c r="OF504" s="3"/>
      <c r="OG504" s="3"/>
      <c r="OH504" s="3"/>
      <c r="OI504" s="3"/>
      <c r="OJ504" s="3"/>
      <c r="OK504" s="3"/>
      <c r="OL504" s="3"/>
      <c r="OM504" s="3"/>
      <c r="ON504" s="3"/>
      <c r="OO504" s="3"/>
      <c r="OP504" s="3"/>
      <c r="OQ504" s="3"/>
      <c r="OR504" s="3"/>
      <c r="OS504" s="3"/>
      <c r="OT504" s="3"/>
      <c r="OU504" s="3"/>
      <c r="OV504" s="3"/>
      <c r="OW504" s="3"/>
      <c r="OX504" s="3"/>
      <c r="OY504" s="3"/>
      <c r="OZ504" s="3"/>
      <c r="PA504" s="3"/>
      <c r="PB504" s="3"/>
      <c r="PC504" s="3"/>
      <c r="PD504" s="3"/>
      <c r="PE504" s="3"/>
      <c r="PF504" s="3"/>
      <c r="PG504" s="3"/>
      <c r="PH504" s="3"/>
      <c r="PI504" s="3"/>
      <c r="PJ504" s="3"/>
      <c r="PK504" s="3"/>
      <c r="PL504" s="3"/>
      <c r="PM504" s="3"/>
      <c r="PN504" s="3"/>
      <c r="PO504" s="3"/>
      <c r="PP504" s="3"/>
      <c r="PQ504" s="3"/>
      <c r="PR504" s="3"/>
      <c r="PS504" s="3"/>
      <c r="PT504" s="3"/>
      <c r="PU504" s="3"/>
      <c r="PV504" s="3"/>
      <c r="PW504" s="3"/>
      <c r="PX504" s="3"/>
      <c r="PY504" s="3"/>
      <c r="PZ504" s="3"/>
      <c r="QA504" s="3"/>
      <c r="QB504" s="3"/>
      <c r="QC504" s="3"/>
      <c r="QD504" s="3"/>
      <c r="QE504" s="3"/>
      <c r="QF504" s="3"/>
      <c r="QG504" s="3"/>
      <c r="QH504" s="3"/>
      <c r="QI504" s="3"/>
      <c r="QJ504" s="3"/>
      <c r="QK504" s="3"/>
      <c r="QL504" s="3"/>
      <c r="QM504" s="3"/>
      <c r="QN504" s="3"/>
      <c r="QO504" s="3"/>
      <c r="QP504" s="3"/>
      <c r="QQ504" s="3"/>
      <c r="QR504" s="3"/>
      <c r="QS504" s="3"/>
      <c r="QT504" s="3"/>
      <c r="QU504" s="3"/>
      <c r="QV504" s="3"/>
      <c r="QW504" s="3"/>
      <c r="QX504" s="3"/>
      <c r="QY504" s="3"/>
      <c r="QZ504" s="3"/>
      <c r="RA504" s="3"/>
      <c r="RB504" s="3"/>
      <c r="RC504" s="3"/>
      <c r="RD504" s="3"/>
      <c r="RE504" s="3"/>
      <c r="RF504" s="3"/>
      <c r="RG504" s="3"/>
      <c r="RH504" s="3"/>
      <c r="RI504" s="3"/>
      <c r="RJ504" s="3"/>
      <c r="RK504" s="3"/>
      <c r="RL504" s="3"/>
      <c r="RM504" s="3"/>
      <c r="RN504" s="3"/>
      <c r="RO504" s="3"/>
      <c r="RP504" s="3"/>
      <c r="RQ504" s="3"/>
      <c r="RR504" s="3"/>
      <c r="RS504" s="3"/>
      <c r="RT504" s="3"/>
      <c r="RU504" s="3"/>
      <c r="RV504" s="3"/>
      <c r="RW504" s="3"/>
      <c r="RX504" s="3"/>
      <c r="RY504" s="3"/>
      <c r="RZ504" s="3"/>
      <c r="SA504" s="3"/>
      <c r="SB504" s="3"/>
      <c r="SC504" s="3"/>
      <c r="SD504" s="3"/>
      <c r="SE504" s="3"/>
      <c r="SF504" s="3"/>
      <c r="SG504" s="3"/>
      <c r="SH504" s="3"/>
      <c r="SI504" s="3"/>
      <c r="SJ504" s="3"/>
      <c r="SK504" s="3"/>
      <c r="SL504" s="3"/>
      <c r="SM504" s="3"/>
      <c r="SN504" s="3"/>
      <c r="SO504" s="3"/>
      <c r="SP504" s="3"/>
      <c r="SQ504" s="3"/>
      <c r="SR504" s="3"/>
      <c r="SS504" s="3"/>
      <c r="ST504" s="3"/>
      <c r="SU504" s="3"/>
      <c r="SV504" s="3"/>
      <c r="SW504" s="3"/>
      <c r="SX504" s="3"/>
      <c r="SY504" s="3"/>
      <c r="SZ504" s="3"/>
      <c r="TA504" s="3"/>
      <c r="TB504" s="3"/>
      <c r="TC504" s="3"/>
      <c r="TD504" s="3"/>
      <c r="TE504" s="3"/>
      <c r="TF504" s="3"/>
      <c r="TG504" s="3"/>
      <c r="TH504" s="3"/>
      <c r="TI504" s="3"/>
      <c r="TJ504" s="3"/>
      <c r="TK504" s="3"/>
      <c r="TL504" s="3"/>
      <c r="TM504" s="3"/>
      <c r="TN504" s="3"/>
      <c r="TO504" s="3"/>
      <c r="TP504" s="3"/>
      <c r="TQ504" s="3"/>
      <c r="TR504" s="3"/>
      <c r="TS504" s="3"/>
      <c r="TT504" s="3"/>
      <c r="TU504" s="3"/>
      <c r="TV504" s="3"/>
      <c r="TW504" s="3"/>
      <c r="TX504" s="3"/>
      <c r="TY504" s="3"/>
      <c r="TZ504" s="3"/>
      <c r="UA504" s="3"/>
      <c r="UB504" s="3"/>
      <c r="UC504" s="3"/>
      <c r="UD504" s="3"/>
      <c r="UE504" s="3"/>
      <c r="UF504" s="3"/>
      <c r="UG504" s="3"/>
      <c r="UH504" s="3"/>
      <c r="UI504" s="3"/>
      <c r="UJ504" s="3"/>
      <c r="UK504" s="3"/>
      <c r="UL504" s="3"/>
      <c r="UM504" s="3"/>
      <c r="UN504" s="3"/>
      <c r="UO504" s="3"/>
      <c r="UP504" s="3"/>
      <c r="UQ504" s="3"/>
      <c r="UR504" s="3"/>
      <c r="US504" s="3"/>
      <c r="UT504" s="3"/>
      <c r="UU504" s="3"/>
      <c r="UV504" s="3"/>
      <c r="UW504" s="3"/>
      <c r="UX504" s="3"/>
      <c r="UY504" s="3"/>
      <c r="UZ504" s="3"/>
      <c r="VA504" s="3"/>
      <c r="VB504" s="3"/>
      <c r="VC504" s="3"/>
      <c r="VD504" s="3"/>
      <c r="VE504" s="3"/>
      <c r="VF504" s="3"/>
      <c r="VG504" s="3"/>
      <c r="VH504" s="3"/>
      <c r="VI504" s="3"/>
      <c r="VJ504" s="3"/>
      <c r="VK504" s="3"/>
      <c r="VL504" s="3"/>
      <c r="VM504" s="3"/>
      <c r="VN504" s="3"/>
      <c r="VO504" s="3"/>
      <c r="VP504" s="3"/>
      <c r="VQ504" s="3"/>
      <c r="VR504" s="3"/>
      <c r="VS504" s="3"/>
      <c r="VT504" s="3"/>
      <c r="VU504" s="3"/>
      <c r="VV504" s="3"/>
      <c r="VW504" s="3"/>
      <c r="VX504" s="3"/>
      <c r="VY504" s="3"/>
      <c r="VZ504" s="3"/>
      <c r="WA504" s="3"/>
      <c r="WB504" s="3"/>
      <c r="WC504" s="3"/>
    </row>
    <row r="505" spans="1:601" ht="16" x14ac:dyDescent="0.45">
      <c r="A505" s="6"/>
      <c r="B505" s="6"/>
      <c r="C505" s="6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36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3"/>
      <c r="NJ505" s="3"/>
      <c r="NK505" s="3"/>
      <c r="NL505" s="3"/>
      <c r="NM505" s="3"/>
      <c r="NN505" s="3"/>
      <c r="NO505" s="3"/>
      <c r="NP505" s="3"/>
      <c r="NQ505" s="3"/>
      <c r="NR505" s="3"/>
      <c r="NS505" s="3"/>
      <c r="NT505" s="3"/>
      <c r="NU505" s="3"/>
      <c r="NV505" s="3"/>
      <c r="NW505" s="3"/>
      <c r="NX505" s="3"/>
      <c r="NY505" s="3"/>
      <c r="NZ505" s="3"/>
      <c r="OA505" s="3"/>
      <c r="OB505" s="3"/>
      <c r="OC505" s="3"/>
      <c r="OD505" s="3"/>
      <c r="OE505" s="3"/>
      <c r="OF505" s="3"/>
      <c r="OG505" s="3"/>
      <c r="OH505" s="3"/>
      <c r="OI505" s="3"/>
      <c r="OJ505" s="3"/>
      <c r="OK505" s="3"/>
      <c r="OL505" s="3"/>
      <c r="OM505" s="3"/>
      <c r="ON505" s="3"/>
      <c r="OO505" s="3"/>
      <c r="OP505" s="3"/>
      <c r="OQ505" s="3"/>
      <c r="OR505" s="3"/>
      <c r="OS505" s="3"/>
      <c r="OT505" s="3"/>
      <c r="OU505" s="3"/>
      <c r="OV505" s="3"/>
      <c r="OW505" s="3"/>
      <c r="OX505" s="3"/>
      <c r="OY505" s="3"/>
      <c r="OZ505" s="3"/>
      <c r="PA505" s="3"/>
      <c r="PB505" s="3"/>
      <c r="PC505" s="3"/>
      <c r="PD505" s="3"/>
      <c r="PE505" s="3"/>
      <c r="PF505" s="3"/>
      <c r="PG505" s="3"/>
      <c r="PH505" s="3"/>
      <c r="PI505" s="3"/>
      <c r="PJ505" s="3"/>
      <c r="PK505" s="3"/>
      <c r="PL505" s="3"/>
      <c r="PM505" s="3"/>
      <c r="PN505" s="3"/>
      <c r="PO505" s="3"/>
      <c r="PP505" s="3"/>
      <c r="PQ505" s="3"/>
      <c r="PR505" s="3"/>
      <c r="PS505" s="3"/>
      <c r="PT505" s="3"/>
      <c r="PU505" s="3"/>
      <c r="PV505" s="3"/>
      <c r="PW505" s="3"/>
      <c r="PX505" s="3"/>
      <c r="PY505" s="3"/>
      <c r="PZ505" s="3"/>
      <c r="QA505" s="3"/>
      <c r="QB505" s="3"/>
      <c r="QC505" s="3"/>
      <c r="QD505" s="3"/>
      <c r="QE505" s="3"/>
      <c r="QF505" s="3"/>
      <c r="QG505" s="3"/>
      <c r="QH505" s="3"/>
      <c r="QI505" s="3"/>
      <c r="QJ505" s="3"/>
      <c r="QK505" s="3"/>
      <c r="QL505" s="3"/>
      <c r="QM505" s="3"/>
      <c r="QN505" s="3"/>
      <c r="QO505" s="3"/>
      <c r="QP505" s="3"/>
      <c r="QQ505" s="3"/>
      <c r="QR505" s="3"/>
      <c r="QS505" s="3"/>
      <c r="QT505" s="3"/>
      <c r="QU505" s="3"/>
      <c r="QV505" s="3"/>
      <c r="QW505" s="3"/>
      <c r="QX505" s="3"/>
      <c r="QY505" s="3"/>
      <c r="QZ505" s="3"/>
      <c r="RA505" s="3"/>
      <c r="RB505" s="3"/>
      <c r="RC505" s="3"/>
      <c r="RD505" s="3"/>
      <c r="RE505" s="3"/>
      <c r="RF505" s="3"/>
      <c r="RG505" s="3"/>
      <c r="RH505" s="3"/>
      <c r="RI505" s="3"/>
      <c r="RJ505" s="3"/>
      <c r="RK505" s="3"/>
      <c r="RL505" s="3"/>
      <c r="RM505" s="3"/>
      <c r="RN505" s="3"/>
      <c r="RO505" s="3"/>
      <c r="RP505" s="3"/>
      <c r="RQ505" s="3"/>
      <c r="RR505" s="3"/>
      <c r="RS505" s="3"/>
      <c r="RT505" s="3"/>
      <c r="RU505" s="3"/>
      <c r="RV505" s="3"/>
      <c r="RW505" s="3"/>
      <c r="RX505" s="3"/>
      <c r="RY505" s="3"/>
      <c r="RZ505" s="3"/>
      <c r="SA505" s="3"/>
      <c r="SB505" s="3"/>
      <c r="SC505" s="3"/>
      <c r="SD505" s="3"/>
      <c r="SE505" s="3"/>
      <c r="SF505" s="3"/>
      <c r="SG505" s="3"/>
      <c r="SH505" s="3"/>
      <c r="SI505" s="3"/>
      <c r="SJ505" s="3"/>
      <c r="SK505" s="3"/>
      <c r="SL505" s="3"/>
      <c r="SM505" s="3"/>
      <c r="SN505" s="3"/>
      <c r="SO505" s="3"/>
      <c r="SP505" s="3"/>
      <c r="SQ505" s="3"/>
      <c r="SR505" s="3"/>
      <c r="SS505" s="3"/>
      <c r="ST505" s="3"/>
      <c r="SU505" s="3"/>
      <c r="SV505" s="3"/>
      <c r="SW505" s="3"/>
      <c r="SX505" s="3"/>
      <c r="SY505" s="3"/>
      <c r="SZ505" s="3"/>
      <c r="TA505" s="3"/>
      <c r="TB505" s="3"/>
      <c r="TC505" s="3"/>
      <c r="TD505" s="3"/>
      <c r="TE505" s="3"/>
      <c r="TF505" s="3"/>
      <c r="TG505" s="3"/>
      <c r="TH505" s="3"/>
      <c r="TI505" s="3"/>
      <c r="TJ505" s="3"/>
      <c r="TK505" s="3"/>
      <c r="TL505" s="3"/>
      <c r="TM505" s="3"/>
      <c r="TN505" s="3"/>
      <c r="TO505" s="3"/>
      <c r="TP505" s="3"/>
      <c r="TQ505" s="3"/>
      <c r="TR505" s="3"/>
      <c r="TS505" s="3"/>
      <c r="TT505" s="3"/>
      <c r="TU505" s="3"/>
      <c r="TV505" s="3"/>
      <c r="TW505" s="3"/>
      <c r="TX505" s="3"/>
      <c r="TY505" s="3"/>
      <c r="TZ505" s="3"/>
      <c r="UA505" s="3"/>
      <c r="UB505" s="3"/>
      <c r="UC505" s="3"/>
      <c r="UD505" s="3"/>
      <c r="UE505" s="3"/>
      <c r="UF505" s="3"/>
      <c r="UG505" s="3"/>
      <c r="UH505" s="3"/>
      <c r="UI505" s="3"/>
      <c r="UJ505" s="3"/>
      <c r="UK505" s="3"/>
      <c r="UL505" s="3"/>
      <c r="UM505" s="3"/>
      <c r="UN505" s="3"/>
      <c r="UO505" s="3"/>
      <c r="UP505" s="3"/>
      <c r="UQ505" s="3"/>
      <c r="UR505" s="3"/>
      <c r="US505" s="3"/>
      <c r="UT505" s="3"/>
      <c r="UU505" s="3"/>
      <c r="UV505" s="3"/>
      <c r="UW505" s="3"/>
      <c r="UX505" s="3"/>
      <c r="UY505" s="3"/>
      <c r="UZ505" s="3"/>
      <c r="VA505" s="3"/>
      <c r="VB505" s="3"/>
      <c r="VC505" s="3"/>
      <c r="VD505" s="3"/>
      <c r="VE505" s="3"/>
      <c r="VF505" s="3"/>
      <c r="VG505" s="3"/>
      <c r="VH505" s="3"/>
      <c r="VI505" s="3"/>
      <c r="VJ505" s="3"/>
      <c r="VK505" s="3"/>
      <c r="VL505" s="3"/>
      <c r="VM505" s="3"/>
      <c r="VN505" s="3"/>
      <c r="VO505" s="3"/>
      <c r="VP505" s="3"/>
      <c r="VQ505" s="3"/>
      <c r="VR505" s="3"/>
      <c r="VS505" s="3"/>
      <c r="VT505" s="3"/>
      <c r="VU505" s="3"/>
      <c r="VV505" s="3"/>
      <c r="VW505" s="3"/>
      <c r="VX505" s="3"/>
      <c r="VY505" s="3"/>
      <c r="VZ505" s="3"/>
      <c r="WA505" s="3"/>
      <c r="WB505" s="3"/>
      <c r="WC505" s="3"/>
    </row>
    <row r="506" spans="1:601" ht="16" x14ac:dyDescent="0.45">
      <c r="A506" s="6"/>
      <c r="B506" s="6"/>
      <c r="C506" s="6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36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3"/>
      <c r="NJ506" s="3"/>
      <c r="NK506" s="3"/>
      <c r="NL506" s="3"/>
      <c r="NM506" s="3"/>
      <c r="NN506" s="3"/>
      <c r="NO506" s="3"/>
      <c r="NP506" s="3"/>
      <c r="NQ506" s="3"/>
      <c r="NR506" s="3"/>
      <c r="NS506" s="3"/>
      <c r="NT506" s="3"/>
      <c r="NU506" s="3"/>
      <c r="NV506" s="3"/>
      <c r="NW506" s="3"/>
      <c r="NX506" s="3"/>
      <c r="NY506" s="3"/>
      <c r="NZ506" s="3"/>
      <c r="OA506" s="3"/>
      <c r="OB506" s="3"/>
      <c r="OC506" s="3"/>
      <c r="OD506" s="3"/>
      <c r="OE506" s="3"/>
      <c r="OF506" s="3"/>
      <c r="OG506" s="3"/>
      <c r="OH506" s="3"/>
      <c r="OI506" s="3"/>
      <c r="OJ506" s="3"/>
      <c r="OK506" s="3"/>
      <c r="OL506" s="3"/>
      <c r="OM506" s="3"/>
      <c r="ON506" s="3"/>
      <c r="OO506" s="3"/>
      <c r="OP506" s="3"/>
      <c r="OQ506" s="3"/>
      <c r="OR506" s="3"/>
      <c r="OS506" s="3"/>
      <c r="OT506" s="3"/>
      <c r="OU506" s="3"/>
      <c r="OV506" s="3"/>
      <c r="OW506" s="3"/>
      <c r="OX506" s="3"/>
      <c r="OY506" s="3"/>
      <c r="OZ506" s="3"/>
      <c r="PA506" s="3"/>
      <c r="PB506" s="3"/>
      <c r="PC506" s="3"/>
      <c r="PD506" s="3"/>
      <c r="PE506" s="3"/>
      <c r="PF506" s="3"/>
      <c r="PG506" s="3"/>
      <c r="PH506" s="3"/>
      <c r="PI506" s="3"/>
      <c r="PJ506" s="3"/>
      <c r="PK506" s="3"/>
      <c r="PL506" s="3"/>
      <c r="PM506" s="3"/>
      <c r="PN506" s="3"/>
      <c r="PO506" s="3"/>
      <c r="PP506" s="3"/>
      <c r="PQ506" s="3"/>
      <c r="PR506" s="3"/>
      <c r="PS506" s="3"/>
      <c r="PT506" s="3"/>
      <c r="PU506" s="3"/>
      <c r="PV506" s="3"/>
      <c r="PW506" s="3"/>
      <c r="PX506" s="3"/>
      <c r="PY506" s="3"/>
      <c r="PZ506" s="3"/>
      <c r="QA506" s="3"/>
      <c r="QB506" s="3"/>
      <c r="QC506" s="3"/>
      <c r="QD506" s="3"/>
      <c r="QE506" s="3"/>
      <c r="QF506" s="3"/>
      <c r="QG506" s="3"/>
      <c r="QH506" s="3"/>
      <c r="QI506" s="3"/>
      <c r="QJ506" s="3"/>
      <c r="QK506" s="3"/>
      <c r="QL506" s="3"/>
      <c r="QM506" s="3"/>
      <c r="QN506" s="3"/>
      <c r="QO506" s="3"/>
      <c r="QP506" s="3"/>
      <c r="QQ506" s="3"/>
      <c r="QR506" s="3"/>
      <c r="QS506" s="3"/>
      <c r="QT506" s="3"/>
      <c r="QU506" s="3"/>
      <c r="QV506" s="3"/>
      <c r="QW506" s="3"/>
      <c r="QX506" s="3"/>
      <c r="QY506" s="3"/>
      <c r="QZ506" s="3"/>
      <c r="RA506" s="3"/>
      <c r="RB506" s="3"/>
      <c r="RC506" s="3"/>
      <c r="RD506" s="3"/>
      <c r="RE506" s="3"/>
      <c r="RF506" s="3"/>
      <c r="RG506" s="3"/>
      <c r="RH506" s="3"/>
      <c r="RI506" s="3"/>
      <c r="RJ506" s="3"/>
      <c r="RK506" s="3"/>
      <c r="RL506" s="3"/>
      <c r="RM506" s="3"/>
      <c r="RN506" s="3"/>
      <c r="RO506" s="3"/>
      <c r="RP506" s="3"/>
      <c r="RQ506" s="3"/>
      <c r="RR506" s="3"/>
      <c r="RS506" s="3"/>
      <c r="RT506" s="3"/>
      <c r="RU506" s="3"/>
      <c r="RV506" s="3"/>
      <c r="RW506" s="3"/>
      <c r="RX506" s="3"/>
      <c r="RY506" s="3"/>
      <c r="RZ506" s="3"/>
      <c r="SA506" s="3"/>
      <c r="SB506" s="3"/>
      <c r="SC506" s="3"/>
      <c r="SD506" s="3"/>
      <c r="SE506" s="3"/>
      <c r="SF506" s="3"/>
      <c r="SG506" s="3"/>
      <c r="SH506" s="3"/>
      <c r="SI506" s="3"/>
      <c r="SJ506" s="3"/>
      <c r="SK506" s="3"/>
      <c r="SL506" s="3"/>
      <c r="SM506" s="3"/>
      <c r="SN506" s="3"/>
      <c r="SO506" s="3"/>
      <c r="SP506" s="3"/>
      <c r="SQ506" s="3"/>
      <c r="SR506" s="3"/>
      <c r="SS506" s="3"/>
      <c r="ST506" s="3"/>
      <c r="SU506" s="3"/>
      <c r="SV506" s="3"/>
      <c r="SW506" s="3"/>
      <c r="SX506" s="3"/>
      <c r="SY506" s="3"/>
      <c r="SZ506" s="3"/>
      <c r="TA506" s="3"/>
      <c r="TB506" s="3"/>
      <c r="TC506" s="3"/>
      <c r="TD506" s="3"/>
      <c r="TE506" s="3"/>
      <c r="TF506" s="3"/>
      <c r="TG506" s="3"/>
      <c r="TH506" s="3"/>
      <c r="TI506" s="3"/>
      <c r="TJ506" s="3"/>
      <c r="TK506" s="3"/>
      <c r="TL506" s="3"/>
      <c r="TM506" s="3"/>
      <c r="TN506" s="3"/>
      <c r="TO506" s="3"/>
      <c r="TP506" s="3"/>
      <c r="TQ506" s="3"/>
      <c r="TR506" s="3"/>
      <c r="TS506" s="3"/>
      <c r="TT506" s="3"/>
      <c r="TU506" s="3"/>
      <c r="TV506" s="3"/>
      <c r="TW506" s="3"/>
      <c r="TX506" s="3"/>
      <c r="TY506" s="3"/>
      <c r="TZ506" s="3"/>
      <c r="UA506" s="3"/>
      <c r="UB506" s="3"/>
      <c r="UC506" s="3"/>
      <c r="UD506" s="3"/>
      <c r="UE506" s="3"/>
      <c r="UF506" s="3"/>
      <c r="UG506" s="3"/>
      <c r="UH506" s="3"/>
      <c r="UI506" s="3"/>
      <c r="UJ506" s="3"/>
      <c r="UK506" s="3"/>
      <c r="UL506" s="3"/>
      <c r="UM506" s="3"/>
      <c r="UN506" s="3"/>
      <c r="UO506" s="3"/>
      <c r="UP506" s="3"/>
      <c r="UQ506" s="3"/>
      <c r="UR506" s="3"/>
      <c r="US506" s="3"/>
      <c r="UT506" s="3"/>
      <c r="UU506" s="3"/>
      <c r="UV506" s="3"/>
      <c r="UW506" s="3"/>
      <c r="UX506" s="3"/>
      <c r="UY506" s="3"/>
      <c r="UZ506" s="3"/>
      <c r="VA506" s="3"/>
      <c r="VB506" s="3"/>
      <c r="VC506" s="3"/>
      <c r="VD506" s="3"/>
      <c r="VE506" s="3"/>
      <c r="VF506" s="3"/>
      <c r="VG506" s="3"/>
      <c r="VH506" s="3"/>
      <c r="VI506" s="3"/>
      <c r="VJ506" s="3"/>
      <c r="VK506" s="3"/>
      <c r="VL506" s="3"/>
      <c r="VM506" s="3"/>
      <c r="VN506" s="3"/>
      <c r="VO506" s="3"/>
      <c r="VP506" s="3"/>
      <c r="VQ506" s="3"/>
      <c r="VR506" s="3"/>
      <c r="VS506" s="3"/>
      <c r="VT506" s="3"/>
      <c r="VU506" s="3"/>
      <c r="VV506" s="3"/>
      <c r="VW506" s="3"/>
      <c r="VX506" s="3"/>
      <c r="VY506" s="3"/>
      <c r="VZ506" s="3"/>
      <c r="WA506" s="3"/>
      <c r="WB506" s="3"/>
      <c r="WC506" s="3"/>
    </row>
    <row r="507" spans="1:601" ht="16" x14ac:dyDescent="0.45">
      <c r="A507" s="6"/>
      <c r="B507" s="6"/>
      <c r="C507" s="6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36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3"/>
      <c r="NJ507" s="3"/>
      <c r="NK507" s="3"/>
      <c r="NL507" s="3"/>
      <c r="NM507" s="3"/>
      <c r="NN507" s="3"/>
      <c r="NO507" s="3"/>
      <c r="NP507" s="3"/>
      <c r="NQ507" s="3"/>
      <c r="NR507" s="3"/>
      <c r="NS507" s="3"/>
      <c r="NT507" s="3"/>
      <c r="NU507" s="3"/>
      <c r="NV507" s="3"/>
      <c r="NW507" s="3"/>
      <c r="NX507" s="3"/>
      <c r="NY507" s="3"/>
      <c r="NZ507" s="3"/>
      <c r="OA507" s="3"/>
      <c r="OB507" s="3"/>
      <c r="OC507" s="3"/>
      <c r="OD507" s="3"/>
      <c r="OE507" s="3"/>
      <c r="OF507" s="3"/>
      <c r="OG507" s="3"/>
      <c r="OH507" s="3"/>
      <c r="OI507" s="3"/>
      <c r="OJ507" s="3"/>
      <c r="OK507" s="3"/>
      <c r="OL507" s="3"/>
      <c r="OM507" s="3"/>
      <c r="ON507" s="3"/>
      <c r="OO507" s="3"/>
      <c r="OP507" s="3"/>
      <c r="OQ507" s="3"/>
      <c r="OR507" s="3"/>
      <c r="OS507" s="3"/>
      <c r="OT507" s="3"/>
      <c r="OU507" s="3"/>
      <c r="OV507" s="3"/>
      <c r="OW507" s="3"/>
      <c r="OX507" s="3"/>
      <c r="OY507" s="3"/>
      <c r="OZ507" s="3"/>
      <c r="PA507" s="3"/>
      <c r="PB507" s="3"/>
      <c r="PC507" s="3"/>
      <c r="PD507" s="3"/>
      <c r="PE507" s="3"/>
      <c r="PF507" s="3"/>
      <c r="PG507" s="3"/>
      <c r="PH507" s="3"/>
      <c r="PI507" s="3"/>
      <c r="PJ507" s="3"/>
      <c r="PK507" s="3"/>
      <c r="PL507" s="3"/>
      <c r="PM507" s="3"/>
      <c r="PN507" s="3"/>
      <c r="PO507" s="3"/>
      <c r="PP507" s="3"/>
      <c r="PQ507" s="3"/>
      <c r="PR507" s="3"/>
      <c r="PS507" s="3"/>
      <c r="PT507" s="3"/>
      <c r="PU507" s="3"/>
      <c r="PV507" s="3"/>
      <c r="PW507" s="3"/>
      <c r="PX507" s="3"/>
      <c r="PY507" s="3"/>
      <c r="PZ507" s="3"/>
      <c r="QA507" s="3"/>
      <c r="QB507" s="3"/>
      <c r="QC507" s="3"/>
      <c r="QD507" s="3"/>
      <c r="QE507" s="3"/>
      <c r="QF507" s="3"/>
      <c r="QG507" s="3"/>
      <c r="QH507" s="3"/>
      <c r="QI507" s="3"/>
      <c r="QJ507" s="3"/>
      <c r="QK507" s="3"/>
      <c r="QL507" s="3"/>
      <c r="QM507" s="3"/>
      <c r="QN507" s="3"/>
      <c r="QO507" s="3"/>
      <c r="QP507" s="3"/>
      <c r="QQ507" s="3"/>
      <c r="QR507" s="3"/>
      <c r="QS507" s="3"/>
      <c r="QT507" s="3"/>
      <c r="QU507" s="3"/>
      <c r="QV507" s="3"/>
      <c r="QW507" s="3"/>
      <c r="QX507" s="3"/>
      <c r="QY507" s="3"/>
      <c r="QZ507" s="3"/>
      <c r="RA507" s="3"/>
      <c r="RB507" s="3"/>
      <c r="RC507" s="3"/>
      <c r="RD507" s="3"/>
      <c r="RE507" s="3"/>
      <c r="RF507" s="3"/>
      <c r="RG507" s="3"/>
      <c r="RH507" s="3"/>
      <c r="RI507" s="3"/>
      <c r="RJ507" s="3"/>
      <c r="RK507" s="3"/>
      <c r="RL507" s="3"/>
      <c r="RM507" s="3"/>
      <c r="RN507" s="3"/>
      <c r="RO507" s="3"/>
      <c r="RP507" s="3"/>
      <c r="RQ507" s="3"/>
      <c r="RR507" s="3"/>
      <c r="RS507" s="3"/>
      <c r="RT507" s="3"/>
      <c r="RU507" s="3"/>
      <c r="RV507" s="3"/>
      <c r="RW507" s="3"/>
      <c r="RX507" s="3"/>
      <c r="RY507" s="3"/>
      <c r="RZ507" s="3"/>
      <c r="SA507" s="3"/>
      <c r="SB507" s="3"/>
      <c r="SC507" s="3"/>
      <c r="SD507" s="3"/>
      <c r="SE507" s="3"/>
      <c r="SF507" s="3"/>
      <c r="SG507" s="3"/>
      <c r="SH507" s="3"/>
      <c r="SI507" s="3"/>
      <c r="SJ507" s="3"/>
      <c r="SK507" s="3"/>
      <c r="SL507" s="3"/>
      <c r="SM507" s="3"/>
      <c r="SN507" s="3"/>
      <c r="SO507" s="3"/>
      <c r="SP507" s="3"/>
      <c r="SQ507" s="3"/>
      <c r="SR507" s="3"/>
      <c r="SS507" s="3"/>
      <c r="ST507" s="3"/>
      <c r="SU507" s="3"/>
      <c r="SV507" s="3"/>
      <c r="SW507" s="3"/>
      <c r="SX507" s="3"/>
      <c r="SY507" s="3"/>
      <c r="SZ507" s="3"/>
      <c r="TA507" s="3"/>
      <c r="TB507" s="3"/>
      <c r="TC507" s="3"/>
      <c r="TD507" s="3"/>
      <c r="TE507" s="3"/>
      <c r="TF507" s="3"/>
      <c r="TG507" s="3"/>
      <c r="TH507" s="3"/>
      <c r="TI507" s="3"/>
      <c r="TJ507" s="3"/>
      <c r="TK507" s="3"/>
      <c r="TL507" s="3"/>
      <c r="TM507" s="3"/>
      <c r="TN507" s="3"/>
      <c r="TO507" s="3"/>
      <c r="TP507" s="3"/>
      <c r="TQ507" s="3"/>
      <c r="TR507" s="3"/>
      <c r="TS507" s="3"/>
      <c r="TT507" s="3"/>
      <c r="TU507" s="3"/>
      <c r="TV507" s="3"/>
      <c r="TW507" s="3"/>
      <c r="TX507" s="3"/>
      <c r="TY507" s="3"/>
      <c r="TZ507" s="3"/>
      <c r="UA507" s="3"/>
      <c r="UB507" s="3"/>
      <c r="UC507" s="3"/>
      <c r="UD507" s="3"/>
      <c r="UE507" s="3"/>
      <c r="UF507" s="3"/>
      <c r="UG507" s="3"/>
      <c r="UH507" s="3"/>
      <c r="UI507" s="3"/>
      <c r="UJ507" s="3"/>
      <c r="UK507" s="3"/>
      <c r="UL507" s="3"/>
      <c r="UM507" s="3"/>
      <c r="UN507" s="3"/>
      <c r="UO507" s="3"/>
      <c r="UP507" s="3"/>
      <c r="UQ507" s="3"/>
      <c r="UR507" s="3"/>
      <c r="US507" s="3"/>
      <c r="UT507" s="3"/>
      <c r="UU507" s="3"/>
      <c r="UV507" s="3"/>
      <c r="UW507" s="3"/>
      <c r="UX507" s="3"/>
      <c r="UY507" s="3"/>
      <c r="UZ507" s="3"/>
      <c r="VA507" s="3"/>
      <c r="VB507" s="3"/>
      <c r="VC507" s="3"/>
      <c r="VD507" s="3"/>
      <c r="VE507" s="3"/>
      <c r="VF507" s="3"/>
      <c r="VG507" s="3"/>
      <c r="VH507" s="3"/>
      <c r="VI507" s="3"/>
      <c r="VJ507" s="3"/>
      <c r="VK507" s="3"/>
      <c r="VL507" s="3"/>
      <c r="VM507" s="3"/>
      <c r="VN507" s="3"/>
      <c r="VO507" s="3"/>
      <c r="VP507" s="3"/>
      <c r="VQ507" s="3"/>
      <c r="VR507" s="3"/>
      <c r="VS507" s="3"/>
      <c r="VT507" s="3"/>
      <c r="VU507" s="3"/>
      <c r="VV507" s="3"/>
      <c r="VW507" s="3"/>
      <c r="VX507" s="3"/>
      <c r="VY507" s="3"/>
      <c r="VZ507" s="3"/>
      <c r="WA507" s="3"/>
      <c r="WB507" s="3"/>
      <c r="WC507" s="3"/>
    </row>
    <row r="508" spans="1:601" ht="16" x14ac:dyDescent="0.45">
      <c r="A508" s="6"/>
      <c r="B508" s="6"/>
      <c r="C508" s="6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36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</row>
    <row r="509" spans="1:601" ht="16" x14ac:dyDescent="0.45">
      <c r="A509" s="6"/>
      <c r="B509" s="6"/>
      <c r="C509" s="6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36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3"/>
      <c r="NJ509" s="3"/>
      <c r="NK509" s="3"/>
      <c r="NL509" s="3"/>
      <c r="NM509" s="3"/>
      <c r="NN509" s="3"/>
      <c r="NO509" s="3"/>
      <c r="NP509" s="3"/>
      <c r="NQ509" s="3"/>
      <c r="NR509" s="3"/>
      <c r="NS509" s="3"/>
      <c r="NT509" s="3"/>
      <c r="NU509" s="3"/>
      <c r="NV509" s="3"/>
      <c r="NW509" s="3"/>
      <c r="NX509" s="3"/>
      <c r="NY509" s="3"/>
      <c r="NZ509" s="3"/>
      <c r="OA509" s="3"/>
      <c r="OB509" s="3"/>
      <c r="OC509" s="3"/>
      <c r="OD509" s="3"/>
      <c r="OE509" s="3"/>
      <c r="OF509" s="3"/>
      <c r="OG509" s="3"/>
      <c r="OH509" s="3"/>
      <c r="OI509" s="3"/>
      <c r="OJ509" s="3"/>
      <c r="OK509" s="3"/>
      <c r="OL509" s="3"/>
      <c r="OM509" s="3"/>
      <c r="ON509" s="3"/>
      <c r="OO509" s="3"/>
      <c r="OP509" s="3"/>
      <c r="OQ509" s="3"/>
      <c r="OR509" s="3"/>
      <c r="OS509" s="3"/>
      <c r="OT509" s="3"/>
      <c r="OU509" s="3"/>
      <c r="OV509" s="3"/>
      <c r="OW509" s="3"/>
      <c r="OX509" s="3"/>
      <c r="OY509" s="3"/>
      <c r="OZ509" s="3"/>
      <c r="PA509" s="3"/>
      <c r="PB509" s="3"/>
      <c r="PC509" s="3"/>
      <c r="PD509" s="3"/>
      <c r="PE509" s="3"/>
      <c r="PF509" s="3"/>
      <c r="PG509" s="3"/>
      <c r="PH509" s="3"/>
      <c r="PI509" s="3"/>
      <c r="PJ509" s="3"/>
      <c r="PK509" s="3"/>
      <c r="PL509" s="3"/>
      <c r="PM509" s="3"/>
      <c r="PN509" s="3"/>
      <c r="PO509" s="3"/>
      <c r="PP509" s="3"/>
      <c r="PQ509" s="3"/>
      <c r="PR509" s="3"/>
      <c r="PS509" s="3"/>
      <c r="PT509" s="3"/>
      <c r="PU509" s="3"/>
      <c r="PV509" s="3"/>
      <c r="PW509" s="3"/>
      <c r="PX509" s="3"/>
      <c r="PY509" s="3"/>
      <c r="PZ509" s="3"/>
      <c r="QA509" s="3"/>
      <c r="QB509" s="3"/>
      <c r="QC509" s="3"/>
      <c r="QD509" s="3"/>
      <c r="QE509" s="3"/>
      <c r="QF509" s="3"/>
      <c r="QG509" s="3"/>
      <c r="QH509" s="3"/>
      <c r="QI509" s="3"/>
      <c r="QJ509" s="3"/>
      <c r="QK509" s="3"/>
      <c r="QL509" s="3"/>
      <c r="QM509" s="3"/>
      <c r="QN509" s="3"/>
      <c r="QO509" s="3"/>
      <c r="QP509" s="3"/>
      <c r="QQ509" s="3"/>
      <c r="QR509" s="3"/>
      <c r="QS509" s="3"/>
      <c r="QT509" s="3"/>
      <c r="QU509" s="3"/>
      <c r="QV509" s="3"/>
      <c r="QW509" s="3"/>
      <c r="QX509" s="3"/>
      <c r="QY509" s="3"/>
      <c r="QZ509" s="3"/>
      <c r="RA509" s="3"/>
      <c r="RB509" s="3"/>
      <c r="RC509" s="3"/>
      <c r="RD509" s="3"/>
      <c r="RE509" s="3"/>
      <c r="RF509" s="3"/>
      <c r="RG509" s="3"/>
      <c r="RH509" s="3"/>
      <c r="RI509" s="3"/>
      <c r="RJ509" s="3"/>
      <c r="RK509" s="3"/>
      <c r="RL509" s="3"/>
      <c r="RM509" s="3"/>
      <c r="RN509" s="3"/>
      <c r="RO509" s="3"/>
      <c r="RP509" s="3"/>
      <c r="RQ509" s="3"/>
      <c r="RR509" s="3"/>
      <c r="RS509" s="3"/>
      <c r="RT509" s="3"/>
      <c r="RU509" s="3"/>
      <c r="RV509" s="3"/>
      <c r="RW509" s="3"/>
      <c r="RX509" s="3"/>
      <c r="RY509" s="3"/>
      <c r="RZ509" s="3"/>
      <c r="SA509" s="3"/>
      <c r="SB509" s="3"/>
      <c r="SC509" s="3"/>
      <c r="SD509" s="3"/>
      <c r="SE509" s="3"/>
      <c r="SF509" s="3"/>
      <c r="SG509" s="3"/>
      <c r="SH509" s="3"/>
      <c r="SI509" s="3"/>
      <c r="SJ509" s="3"/>
      <c r="SK509" s="3"/>
      <c r="SL509" s="3"/>
      <c r="SM509" s="3"/>
      <c r="SN509" s="3"/>
      <c r="SO509" s="3"/>
      <c r="SP509" s="3"/>
      <c r="SQ509" s="3"/>
      <c r="SR509" s="3"/>
      <c r="SS509" s="3"/>
      <c r="ST509" s="3"/>
      <c r="SU509" s="3"/>
      <c r="SV509" s="3"/>
      <c r="SW509" s="3"/>
      <c r="SX509" s="3"/>
      <c r="SY509" s="3"/>
      <c r="SZ509" s="3"/>
      <c r="TA509" s="3"/>
      <c r="TB509" s="3"/>
      <c r="TC509" s="3"/>
      <c r="TD509" s="3"/>
      <c r="TE509" s="3"/>
      <c r="TF509" s="3"/>
      <c r="TG509" s="3"/>
      <c r="TH509" s="3"/>
      <c r="TI509" s="3"/>
      <c r="TJ509" s="3"/>
      <c r="TK509" s="3"/>
      <c r="TL509" s="3"/>
      <c r="TM509" s="3"/>
      <c r="TN509" s="3"/>
      <c r="TO509" s="3"/>
      <c r="TP509" s="3"/>
      <c r="TQ509" s="3"/>
      <c r="TR509" s="3"/>
      <c r="TS509" s="3"/>
      <c r="TT509" s="3"/>
      <c r="TU509" s="3"/>
      <c r="TV509" s="3"/>
      <c r="TW509" s="3"/>
      <c r="TX509" s="3"/>
      <c r="TY509" s="3"/>
      <c r="TZ509" s="3"/>
      <c r="UA509" s="3"/>
      <c r="UB509" s="3"/>
      <c r="UC509" s="3"/>
      <c r="UD509" s="3"/>
      <c r="UE509" s="3"/>
      <c r="UF509" s="3"/>
      <c r="UG509" s="3"/>
      <c r="UH509" s="3"/>
      <c r="UI509" s="3"/>
      <c r="UJ509" s="3"/>
      <c r="UK509" s="3"/>
      <c r="UL509" s="3"/>
      <c r="UM509" s="3"/>
      <c r="UN509" s="3"/>
      <c r="UO509" s="3"/>
      <c r="UP509" s="3"/>
      <c r="UQ509" s="3"/>
      <c r="UR509" s="3"/>
      <c r="US509" s="3"/>
      <c r="UT509" s="3"/>
      <c r="UU509" s="3"/>
      <c r="UV509" s="3"/>
      <c r="UW509" s="3"/>
      <c r="UX509" s="3"/>
      <c r="UY509" s="3"/>
      <c r="UZ509" s="3"/>
      <c r="VA509" s="3"/>
      <c r="VB509" s="3"/>
      <c r="VC509" s="3"/>
      <c r="VD509" s="3"/>
      <c r="VE509" s="3"/>
      <c r="VF509" s="3"/>
      <c r="VG509" s="3"/>
      <c r="VH509" s="3"/>
      <c r="VI509" s="3"/>
      <c r="VJ509" s="3"/>
      <c r="VK509" s="3"/>
      <c r="VL509" s="3"/>
      <c r="VM509" s="3"/>
      <c r="VN509" s="3"/>
      <c r="VO509" s="3"/>
      <c r="VP509" s="3"/>
      <c r="VQ509" s="3"/>
      <c r="VR509" s="3"/>
      <c r="VS509" s="3"/>
      <c r="VT509" s="3"/>
      <c r="VU509" s="3"/>
      <c r="VV509" s="3"/>
      <c r="VW509" s="3"/>
      <c r="VX509" s="3"/>
      <c r="VY509" s="3"/>
      <c r="VZ509" s="3"/>
      <c r="WA509" s="3"/>
      <c r="WB509" s="3"/>
      <c r="WC509" s="3"/>
    </row>
    <row r="510" spans="1:601" ht="16" x14ac:dyDescent="0.45">
      <c r="A510" s="6"/>
      <c r="B510" s="6"/>
      <c r="C510" s="6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36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3"/>
      <c r="NJ510" s="3"/>
      <c r="NK510" s="3"/>
      <c r="NL510" s="3"/>
      <c r="NM510" s="3"/>
      <c r="NN510" s="3"/>
      <c r="NO510" s="3"/>
      <c r="NP510" s="3"/>
      <c r="NQ510" s="3"/>
      <c r="NR510" s="3"/>
      <c r="NS510" s="3"/>
      <c r="NT510" s="3"/>
      <c r="NU510" s="3"/>
      <c r="NV510" s="3"/>
      <c r="NW510" s="3"/>
      <c r="NX510" s="3"/>
      <c r="NY510" s="3"/>
      <c r="NZ510" s="3"/>
      <c r="OA510" s="3"/>
      <c r="OB510" s="3"/>
      <c r="OC510" s="3"/>
      <c r="OD510" s="3"/>
      <c r="OE510" s="3"/>
      <c r="OF510" s="3"/>
      <c r="OG510" s="3"/>
      <c r="OH510" s="3"/>
      <c r="OI510" s="3"/>
      <c r="OJ510" s="3"/>
      <c r="OK510" s="3"/>
      <c r="OL510" s="3"/>
      <c r="OM510" s="3"/>
      <c r="ON510" s="3"/>
      <c r="OO510" s="3"/>
      <c r="OP510" s="3"/>
      <c r="OQ510" s="3"/>
      <c r="OR510" s="3"/>
      <c r="OS510" s="3"/>
      <c r="OT510" s="3"/>
      <c r="OU510" s="3"/>
      <c r="OV510" s="3"/>
      <c r="OW510" s="3"/>
      <c r="OX510" s="3"/>
      <c r="OY510" s="3"/>
      <c r="OZ510" s="3"/>
      <c r="PA510" s="3"/>
      <c r="PB510" s="3"/>
      <c r="PC510" s="3"/>
      <c r="PD510" s="3"/>
      <c r="PE510" s="3"/>
      <c r="PF510" s="3"/>
      <c r="PG510" s="3"/>
      <c r="PH510" s="3"/>
      <c r="PI510" s="3"/>
      <c r="PJ510" s="3"/>
      <c r="PK510" s="3"/>
      <c r="PL510" s="3"/>
      <c r="PM510" s="3"/>
      <c r="PN510" s="3"/>
      <c r="PO510" s="3"/>
      <c r="PP510" s="3"/>
      <c r="PQ510" s="3"/>
      <c r="PR510" s="3"/>
      <c r="PS510" s="3"/>
      <c r="PT510" s="3"/>
      <c r="PU510" s="3"/>
      <c r="PV510" s="3"/>
      <c r="PW510" s="3"/>
      <c r="PX510" s="3"/>
      <c r="PY510" s="3"/>
      <c r="PZ510" s="3"/>
      <c r="QA510" s="3"/>
      <c r="QB510" s="3"/>
      <c r="QC510" s="3"/>
      <c r="QD510" s="3"/>
      <c r="QE510" s="3"/>
      <c r="QF510" s="3"/>
      <c r="QG510" s="3"/>
      <c r="QH510" s="3"/>
      <c r="QI510" s="3"/>
      <c r="QJ510" s="3"/>
      <c r="QK510" s="3"/>
      <c r="QL510" s="3"/>
      <c r="QM510" s="3"/>
      <c r="QN510" s="3"/>
      <c r="QO510" s="3"/>
      <c r="QP510" s="3"/>
      <c r="QQ510" s="3"/>
      <c r="QR510" s="3"/>
      <c r="QS510" s="3"/>
      <c r="QT510" s="3"/>
      <c r="QU510" s="3"/>
      <c r="QV510" s="3"/>
      <c r="QW510" s="3"/>
      <c r="QX510" s="3"/>
      <c r="QY510" s="3"/>
      <c r="QZ510" s="3"/>
      <c r="RA510" s="3"/>
      <c r="RB510" s="3"/>
      <c r="RC510" s="3"/>
      <c r="RD510" s="3"/>
      <c r="RE510" s="3"/>
      <c r="RF510" s="3"/>
      <c r="RG510" s="3"/>
      <c r="RH510" s="3"/>
      <c r="RI510" s="3"/>
      <c r="RJ510" s="3"/>
      <c r="RK510" s="3"/>
      <c r="RL510" s="3"/>
      <c r="RM510" s="3"/>
      <c r="RN510" s="3"/>
      <c r="RO510" s="3"/>
      <c r="RP510" s="3"/>
      <c r="RQ510" s="3"/>
      <c r="RR510" s="3"/>
      <c r="RS510" s="3"/>
      <c r="RT510" s="3"/>
      <c r="RU510" s="3"/>
      <c r="RV510" s="3"/>
      <c r="RW510" s="3"/>
      <c r="RX510" s="3"/>
      <c r="RY510" s="3"/>
      <c r="RZ510" s="3"/>
      <c r="SA510" s="3"/>
      <c r="SB510" s="3"/>
      <c r="SC510" s="3"/>
      <c r="SD510" s="3"/>
      <c r="SE510" s="3"/>
      <c r="SF510" s="3"/>
      <c r="SG510" s="3"/>
      <c r="SH510" s="3"/>
      <c r="SI510" s="3"/>
      <c r="SJ510" s="3"/>
      <c r="SK510" s="3"/>
      <c r="SL510" s="3"/>
      <c r="SM510" s="3"/>
      <c r="SN510" s="3"/>
      <c r="SO510" s="3"/>
      <c r="SP510" s="3"/>
      <c r="SQ510" s="3"/>
      <c r="SR510" s="3"/>
      <c r="SS510" s="3"/>
      <c r="ST510" s="3"/>
      <c r="SU510" s="3"/>
      <c r="SV510" s="3"/>
      <c r="SW510" s="3"/>
      <c r="SX510" s="3"/>
      <c r="SY510" s="3"/>
      <c r="SZ510" s="3"/>
      <c r="TA510" s="3"/>
      <c r="TB510" s="3"/>
      <c r="TC510" s="3"/>
      <c r="TD510" s="3"/>
      <c r="TE510" s="3"/>
      <c r="TF510" s="3"/>
      <c r="TG510" s="3"/>
      <c r="TH510" s="3"/>
      <c r="TI510" s="3"/>
      <c r="TJ510" s="3"/>
      <c r="TK510" s="3"/>
      <c r="TL510" s="3"/>
      <c r="TM510" s="3"/>
      <c r="TN510" s="3"/>
      <c r="TO510" s="3"/>
      <c r="TP510" s="3"/>
      <c r="TQ510" s="3"/>
      <c r="TR510" s="3"/>
      <c r="TS510" s="3"/>
      <c r="TT510" s="3"/>
      <c r="TU510" s="3"/>
      <c r="TV510" s="3"/>
      <c r="TW510" s="3"/>
      <c r="TX510" s="3"/>
      <c r="TY510" s="3"/>
      <c r="TZ510" s="3"/>
      <c r="UA510" s="3"/>
      <c r="UB510" s="3"/>
      <c r="UC510" s="3"/>
      <c r="UD510" s="3"/>
      <c r="UE510" s="3"/>
      <c r="UF510" s="3"/>
      <c r="UG510" s="3"/>
      <c r="UH510" s="3"/>
      <c r="UI510" s="3"/>
      <c r="UJ510" s="3"/>
      <c r="UK510" s="3"/>
      <c r="UL510" s="3"/>
      <c r="UM510" s="3"/>
      <c r="UN510" s="3"/>
      <c r="UO510" s="3"/>
      <c r="UP510" s="3"/>
      <c r="UQ510" s="3"/>
      <c r="UR510" s="3"/>
      <c r="US510" s="3"/>
      <c r="UT510" s="3"/>
      <c r="UU510" s="3"/>
      <c r="UV510" s="3"/>
      <c r="UW510" s="3"/>
      <c r="UX510" s="3"/>
      <c r="UY510" s="3"/>
      <c r="UZ510" s="3"/>
      <c r="VA510" s="3"/>
      <c r="VB510" s="3"/>
      <c r="VC510" s="3"/>
      <c r="VD510" s="3"/>
      <c r="VE510" s="3"/>
      <c r="VF510" s="3"/>
      <c r="VG510" s="3"/>
      <c r="VH510" s="3"/>
      <c r="VI510" s="3"/>
      <c r="VJ510" s="3"/>
      <c r="VK510" s="3"/>
      <c r="VL510" s="3"/>
      <c r="VM510" s="3"/>
      <c r="VN510" s="3"/>
      <c r="VO510" s="3"/>
      <c r="VP510" s="3"/>
      <c r="VQ510" s="3"/>
      <c r="VR510" s="3"/>
      <c r="VS510" s="3"/>
      <c r="VT510" s="3"/>
      <c r="VU510" s="3"/>
      <c r="VV510" s="3"/>
      <c r="VW510" s="3"/>
      <c r="VX510" s="3"/>
      <c r="VY510" s="3"/>
      <c r="VZ510" s="3"/>
      <c r="WA510" s="3"/>
      <c r="WB510" s="3"/>
      <c r="WC510" s="3"/>
    </row>
    <row r="511" spans="1:601" ht="16" x14ac:dyDescent="0.45">
      <c r="A511" s="6"/>
      <c r="B511" s="6"/>
      <c r="C511" s="6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36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3"/>
      <c r="NJ511" s="3"/>
      <c r="NK511" s="3"/>
      <c r="NL511" s="3"/>
      <c r="NM511" s="3"/>
      <c r="NN511" s="3"/>
      <c r="NO511" s="3"/>
      <c r="NP511" s="3"/>
      <c r="NQ511" s="3"/>
      <c r="NR511" s="3"/>
      <c r="NS511" s="3"/>
      <c r="NT511" s="3"/>
      <c r="NU511" s="3"/>
      <c r="NV511" s="3"/>
      <c r="NW511" s="3"/>
      <c r="NX511" s="3"/>
      <c r="NY511" s="3"/>
      <c r="NZ511" s="3"/>
      <c r="OA511" s="3"/>
      <c r="OB511" s="3"/>
      <c r="OC511" s="3"/>
      <c r="OD511" s="3"/>
      <c r="OE511" s="3"/>
      <c r="OF511" s="3"/>
      <c r="OG511" s="3"/>
      <c r="OH511" s="3"/>
      <c r="OI511" s="3"/>
      <c r="OJ511" s="3"/>
      <c r="OK511" s="3"/>
      <c r="OL511" s="3"/>
      <c r="OM511" s="3"/>
      <c r="ON511" s="3"/>
      <c r="OO511" s="3"/>
      <c r="OP511" s="3"/>
      <c r="OQ511" s="3"/>
      <c r="OR511" s="3"/>
      <c r="OS511" s="3"/>
      <c r="OT511" s="3"/>
      <c r="OU511" s="3"/>
      <c r="OV511" s="3"/>
      <c r="OW511" s="3"/>
      <c r="OX511" s="3"/>
      <c r="OY511" s="3"/>
      <c r="OZ511" s="3"/>
      <c r="PA511" s="3"/>
      <c r="PB511" s="3"/>
      <c r="PC511" s="3"/>
      <c r="PD511" s="3"/>
      <c r="PE511" s="3"/>
      <c r="PF511" s="3"/>
      <c r="PG511" s="3"/>
      <c r="PH511" s="3"/>
      <c r="PI511" s="3"/>
      <c r="PJ511" s="3"/>
      <c r="PK511" s="3"/>
      <c r="PL511" s="3"/>
      <c r="PM511" s="3"/>
      <c r="PN511" s="3"/>
      <c r="PO511" s="3"/>
      <c r="PP511" s="3"/>
      <c r="PQ511" s="3"/>
      <c r="PR511" s="3"/>
      <c r="PS511" s="3"/>
      <c r="PT511" s="3"/>
      <c r="PU511" s="3"/>
      <c r="PV511" s="3"/>
      <c r="PW511" s="3"/>
      <c r="PX511" s="3"/>
      <c r="PY511" s="3"/>
      <c r="PZ511" s="3"/>
      <c r="QA511" s="3"/>
      <c r="QB511" s="3"/>
      <c r="QC511" s="3"/>
      <c r="QD511" s="3"/>
      <c r="QE511" s="3"/>
      <c r="QF511" s="3"/>
      <c r="QG511" s="3"/>
      <c r="QH511" s="3"/>
      <c r="QI511" s="3"/>
      <c r="QJ511" s="3"/>
      <c r="QK511" s="3"/>
      <c r="QL511" s="3"/>
      <c r="QM511" s="3"/>
      <c r="QN511" s="3"/>
      <c r="QO511" s="3"/>
      <c r="QP511" s="3"/>
      <c r="QQ511" s="3"/>
      <c r="QR511" s="3"/>
      <c r="QS511" s="3"/>
      <c r="QT511" s="3"/>
      <c r="QU511" s="3"/>
      <c r="QV511" s="3"/>
      <c r="QW511" s="3"/>
      <c r="QX511" s="3"/>
      <c r="QY511" s="3"/>
      <c r="QZ511" s="3"/>
      <c r="RA511" s="3"/>
      <c r="RB511" s="3"/>
      <c r="RC511" s="3"/>
      <c r="RD511" s="3"/>
      <c r="RE511" s="3"/>
      <c r="RF511" s="3"/>
      <c r="RG511" s="3"/>
      <c r="RH511" s="3"/>
      <c r="RI511" s="3"/>
      <c r="RJ511" s="3"/>
      <c r="RK511" s="3"/>
      <c r="RL511" s="3"/>
      <c r="RM511" s="3"/>
      <c r="RN511" s="3"/>
      <c r="RO511" s="3"/>
      <c r="RP511" s="3"/>
      <c r="RQ511" s="3"/>
      <c r="RR511" s="3"/>
      <c r="RS511" s="3"/>
      <c r="RT511" s="3"/>
      <c r="RU511" s="3"/>
      <c r="RV511" s="3"/>
      <c r="RW511" s="3"/>
      <c r="RX511" s="3"/>
      <c r="RY511" s="3"/>
      <c r="RZ511" s="3"/>
      <c r="SA511" s="3"/>
      <c r="SB511" s="3"/>
      <c r="SC511" s="3"/>
      <c r="SD511" s="3"/>
      <c r="SE511" s="3"/>
      <c r="SF511" s="3"/>
      <c r="SG511" s="3"/>
      <c r="SH511" s="3"/>
      <c r="SI511" s="3"/>
      <c r="SJ511" s="3"/>
      <c r="SK511" s="3"/>
      <c r="SL511" s="3"/>
      <c r="SM511" s="3"/>
      <c r="SN511" s="3"/>
      <c r="SO511" s="3"/>
      <c r="SP511" s="3"/>
      <c r="SQ511" s="3"/>
      <c r="SR511" s="3"/>
      <c r="SS511" s="3"/>
      <c r="ST511" s="3"/>
      <c r="SU511" s="3"/>
      <c r="SV511" s="3"/>
      <c r="SW511" s="3"/>
      <c r="SX511" s="3"/>
      <c r="SY511" s="3"/>
      <c r="SZ511" s="3"/>
      <c r="TA511" s="3"/>
      <c r="TB511" s="3"/>
      <c r="TC511" s="3"/>
      <c r="TD511" s="3"/>
      <c r="TE511" s="3"/>
      <c r="TF511" s="3"/>
      <c r="TG511" s="3"/>
      <c r="TH511" s="3"/>
      <c r="TI511" s="3"/>
      <c r="TJ511" s="3"/>
      <c r="TK511" s="3"/>
      <c r="TL511" s="3"/>
      <c r="TM511" s="3"/>
      <c r="TN511" s="3"/>
      <c r="TO511" s="3"/>
      <c r="TP511" s="3"/>
      <c r="TQ511" s="3"/>
      <c r="TR511" s="3"/>
      <c r="TS511" s="3"/>
      <c r="TT511" s="3"/>
      <c r="TU511" s="3"/>
      <c r="TV511" s="3"/>
      <c r="TW511" s="3"/>
      <c r="TX511" s="3"/>
      <c r="TY511" s="3"/>
      <c r="TZ511" s="3"/>
      <c r="UA511" s="3"/>
      <c r="UB511" s="3"/>
      <c r="UC511" s="3"/>
      <c r="UD511" s="3"/>
      <c r="UE511" s="3"/>
      <c r="UF511" s="3"/>
      <c r="UG511" s="3"/>
      <c r="UH511" s="3"/>
      <c r="UI511" s="3"/>
      <c r="UJ511" s="3"/>
      <c r="UK511" s="3"/>
      <c r="UL511" s="3"/>
      <c r="UM511" s="3"/>
      <c r="UN511" s="3"/>
      <c r="UO511" s="3"/>
      <c r="UP511" s="3"/>
      <c r="UQ511" s="3"/>
      <c r="UR511" s="3"/>
      <c r="US511" s="3"/>
      <c r="UT511" s="3"/>
      <c r="UU511" s="3"/>
      <c r="UV511" s="3"/>
      <c r="UW511" s="3"/>
      <c r="UX511" s="3"/>
      <c r="UY511" s="3"/>
      <c r="UZ511" s="3"/>
      <c r="VA511" s="3"/>
      <c r="VB511" s="3"/>
      <c r="VC511" s="3"/>
      <c r="VD511" s="3"/>
      <c r="VE511" s="3"/>
      <c r="VF511" s="3"/>
      <c r="VG511" s="3"/>
      <c r="VH511" s="3"/>
      <c r="VI511" s="3"/>
      <c r="VJ511" s="3"/>
      <c r="VK511" s="3"/>
      <c r="VL511" s="3"/>
      <c r="VM511" s="3"/>
      <c r="VN511" s="3"/>
      <c r="VO511" s="3"/>
      <c r="VP511" s="3"/>
      <c r="VQ511" s="3"/>
      <c r="VR511" s="3"/>
      <c r="VS511" s="3"/>
      <c r="VT511" s="3"/>
      <c r="VU511" s="3"/>
      <c r="VV511" s="3"/>
      <c r="VW511" s="3"/>
      <c r="VX511" s="3"/>
      <c r="VY511" s="3"/>
      <c r="VZ511" s="3"/>
      <c r="WA511" s="3"/>
      <c r="WB511" s="3"/>
      <c r="WC511" s="3"/>
    </row>
    <row r="512" spans="1:601" ht="16" x14ac:dyDescent="0.45">
      <c r="A512" s="6"/>
      <c r="B512" s="6"/>
      <c r="C512" s="6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36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3"/>
      <c r="NJ512" s="3"/>
      <c r="NK512" s="3"/>
      <c r="NL512" s="3"/>
      <c r="NM512" s="3"/>
      <c r="NN512" s="3"/>
      <c r="NO512" s="3"/>
      <c r="NP512" s="3"/>
      <c r="NQ512" s="3"/>
      <c r="NR512" s="3"/>
      <c r="NS512" s="3"/>
      <c r="NT512" s="3"/>
      <c r="NU512" s="3"/>
      <c r="NV512" s="3"/>
      <c r="NW512" s="3"/>
      <c r="NX512" s="3"/>
      <c r="NY512" s="3"/>
      <c r="NZ512" s="3"/>
      <c r="OA512" s="3"/>
      <c r="OB512" s="3"/>
      <c r="OC512" s="3"/>
      <c r="OD512" s="3"/>
      <c r="OE512" s="3"/>
      <c r="OF512" s="3"/>
      <c r="OG512" s="3"/>
      <c r="OH512" s="3"/>
      <c r="OI512" s="3"/>
      <c r="OJ512" s="3"/>
      <c r="OK512" s="3"/>
      <c r="OL512" s="3"/>
      <c r="OM512" s="3"/>
      <c r="ON512" s="3"/>
      <c r="OO512" s="3"/>
      <c r="OP512" s="3"/>
      <c r="OQ512" s="3"/>
      <c r="OR512" s="3"/>
      <c r="OS512" s="3"/>
      <c r="OT512" s="3"/>
      <c r="OU512" s="3"/>
      <c r="OV512" s="3"/>
      <c r="OW512" s="3"/>
      <c r="OX512" s="3"/>
      <c r="OY512" s="3"/>
      <c r="OZ512" s="3"/>
      <c r="PA512" s="3"/>
      <c r="PB512" s="3"/>
      <c r="PC512" s="3"/>
      <c r="PD512" s="3"/>
      <c r="PE512" s="3"/>
      <c r="PF512" s="3"/>
      <c r="PG512" s="3"/>
      <c r="PH512" s="3"/>
      <c r="PI512" s="3"/>
      <c r="PJ512" s="3"/>
      <c r="PK512" s="3"/>
      <c r="PL512" s="3"/>
      <c r="PM512" s="3"/>
      <c r="PN512" s="3"/>
      <c r="PO512" s="3"/>
      <c r="PP512" s="3"/>
      <c r="PQ512" s="3"/>
      <c r="PR512" s="3"/>
      <c r="PS512" s="3"/>
      <c r="PT512" s="3"/>
      <c r="PU512" s="3"/>
      <c r="PV512" s="3"/>
      <c r="PW512" s="3"/>
      <c r="PX512" s="3"/>
      <c r="PY512" s="3"/>
      <c r="PZ512" s="3"/>
      <c r="QA512" s="3"/>
      <c r="QB512" s="3"/>
      <c r="QC512" s="3"/>
      <c r="QD512" s="3"/>
      <c r="QE512" s="3"/>
      <c r="QF512" s="3"/>
      <c r="QG512" s="3"/>
      <c r="QH512" s="3"/>
      <c r="QI512" s="3"/>
      <c r="QJ512" s="3"/>
      <c r="QK512" s="3"/>
      <c r="QL512" s="3"/>
      <c r="QM512" s="3"/>
      <c r="QN512" s="3"/>
      <c r="QO512" s="3"/>
      <c r="QP512" s="3"/>
      <c r="QQ512" s="3"/>
      <c r="QR512" s="3"/>
      <c r="QS512" s="3"/>
      <c r="QT512" s="3"/>
      <c r="QU512" s="3"/>
      <c r="QV512" s="3"/>
      <c r="QW512" s="3"/>
      <c r="QX512" s="3"/>
      <c r="QY512" s="3"/>
      <c r="QZ512" s="3"/>
      <c r="RA512" s="3"/>
      <c r="RB512" s="3"/>
      <c r="RC512" s="3"/>
      <c r="RD512" s="3"/>
      <c r="RE512" s="3"/>
      <c r="RF512" s="3"/>
      <c r="RG512" s="3"/>
      <c r="RH512" s="3"/>
      <c r="RI512" s="3"/>
      <c r="RJ512" s="3"/>
      <c r="RK512" s="3"/>
      <c r="RL512" s="3"/>
      <c r="RM512" s="3"/>
      <c r="RN512" s="3"/>
      <c r="RO512" s="3"/>
      <c r="RP512" s="3"/>
      <c r="RQ512" s="3"/>
      <c r="RR512" s="3"/>
      <c r="RS512" s="3"/>
      <c r="RT512" s="3"/>
      <c r="RU512" s="3"/>
      <c r="RV512" s="3"/>
      <c r="RW512" s="3"/>
      <c r="RX512" s="3"/>
      <c r="RY512" s="3"/>
      <c r="RZ512" s="3"/>
      <c r="SA512" s="3"/>
      <c r="SB512" s="3"/>
      <c r="SC512" s="3"/>
      <c r="SD512" s="3"/>
      <c r="SE512" s="3"/>
      <c r="SF512" s="3"/>
      <c r="SG512" s="3"/>
      <c r="SH512" s="3"/>
      <c r="SI512" s="3"/>
      <c r="SJ512" s="3"/>
      <c r="SK512" s="3"/>
      <c r="SL512" s="3"/>
      <c r="SM512" s="3"/>
      <c r="SN512" s="3"/>
      <c r="SO512" s="3"/>
      <c r="SP512" s="3"/>
      <c r="SQ512" s="3"/>
      <c r="SR512" s="3"/>
      <c r="SS512" s="3"/>
      <c r="ST512" s="3"/>
      <c r="SU512" s="3"/>
      <c r="SV512" s="3"/>
      <c r="SW512" s="3"/>
      <c r="SX512" s="3"/>
      <c r="SY512" s="3"/>
      <c r="SZ512" s="3"/>
      <c r="TA512" s="3"/>
      <c r="TB512" s="3"/>
      <c r="TC512" s="3"/>
      <c r="TD512" s="3"/>
      <c r="TE512" s="3"/>
      <c r="TF512" s="3"/>
      <c r="TG512" s="3"/>
      <c r="TH512" s="3"/>
      <c r="TI512" s="3"/>
      <c r="TJ512" s="3"/>
      <c r="TK512" s="3"/>
      <c r="TL512" s="3"/>
      <c r="TM512" s="3"/>
      <c r="TN512" s="3"/>
      <c r="TO512" s="3"/>
      <c r="TP512" s="3"/>
      <c r="TQ512" s="3"/>
      <c r="TR512" s="3"/>
      <c r="TS512" s="3"/>
      <c r="TT512" s="3"/>
      <c r="TU512" s="3"/>
      <c r="TV512" s="3"/>
      <c r="TW512" s="3"/>
      <c r="TX512" s="3"/>
      <c r="TY512" s="3"/>
      <c r="TZ512" s="3"/>
      <c r="UA512" s="3"/>
      <c r="UB512" s="3"/>
      <c r="UC512" s="3"/>
      <c r="UD512" s="3"/>
      <c r="UE512" s="3"/>
      <c r="UF512" s="3"/>
      <c r="UG512" s="3"/>
      <c r="UH512" s="3"/>
      <c r="UI512" s="3"/>
      <c r="UJ512" s="3"/>
      <c r="UK512" s="3"/>
      <c r="UL512" s="3"/>
      <c r="UM512" s="3"/>
      <c r="UN512" s="3"/>
      <c r="UO512" s="3"/>
      <c r="UP512" s="3"/>
      <c r="UQ512" s="3"/>
      <c r="UR512" s="3"/>
      <c r="US512" s="3"/>
      <c r="UT512" s="3"/>
      <c r="UU512" s="3"/>
      <c r="UV512" s="3"/>
      <c r="UW512" s="3"/>
      <c r="UX512" s="3"/>
      <c r="UY512" s="3"/>
      <c r="UZ512" s="3"/>
      <c r="VA512" s="3"/>
      <c r="VB512" s="3"/>
      <c r="VC512" s="3"/>
      <c r="VD512" s="3"/>
      <c r="VE512" s="3"/>
      <c r="VF512" s="3"/>
      <c r="VG512" s="3"/>
      <c r="VH512" s="3"/>
      <c r="VI512" s="3"/>
      <c r="VJ512" s="3"/>
      <c r="VK512" s="3"/>
      <c r="VL512" s="3"/>
      <c r="VM512" s="3"/>
      <c r="VN512" s="3"/>
      <c r="VO512" s="3"/>
      <c r="VP512" s="3"/>
      <c r="VQ512" s="3"/>
      <c r="VR512" s="3"/>
      <c r="VS512" s="3"/>
      <c r="VT512" s="3"/>
      <c r="VU512" s="3"/>
      <c r="VV512" s="3"/>
      <c r="VW512" s="3"/>
      <c r="VX512" s="3"/>
      <c r="VY512" s="3"/>
      <c r="VZ512" s="3"/>
      <c r="WA512" s="3"/>
      <c r="WB512" s="3"/>
      <c r="WC512" s="3"/>
    </row>
    <row r="513" spans="1:601" ht="16" x14ac:dyDescent="0.45">
      <c r="A513" s="6"/>
      <c r="B513" s="6"/>
      <c r="C513" s="6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36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</row>
    <row r="514" spans="1:601" ht="16" x14ac:dyDescent="0.45">
      <c r="A514" s="6"/>
      <c r="B514" s="6"/>
      <c r="C514" s="6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36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3"/>
      <c r="NJ514" s="3"/>
      <c r="NK514" s="3"/>
      <c r="NL514" s="3"/>
      <c r="NM514" s="3"/>
      <c r="NN514" s="3"/>
      <c r="NO514" s="3"/>
      <c r="NP514" s="3"/>
      <c r="NQ514" s="3"/>
      <c r="NR514" s="3"/>
      <c r="NS514" s="3"/>
      <c r="NT514" s="3"/>
      <c r="NU514" s="3"/>
      <c r="NV514" s="3"/>
      <c r="NW514" s="3"/>
      <c r="NX514" s="3"/>
      <c r="NY514" s="3"/>
      <c r="NZ514" s="3"/>
      <c r="OA514" s="3"/>
      <c r="OB514" s="3"/>
      <c r="OC514" s="3"/>
      <c r="OD514" s="3"/>
      <c r="OE514" s="3"/>
      <c r="OF514" s="3"/>
      <c r="OG514" s="3"/>
      <c r="OH514" s="3"/>
      <c r="OI514" s="3"/>
      <c r="OJ514" s="3"/>
      <c r="OK514" s="3"/>
      <c r="OL514" s="3"/>
      <c r="OM514" s="3"/>
      <c r="ON514" s="3"/>
      <c r="OO514" s="3"/>
      <c r="OP514" s="3"/>
      <c r="OQ514" s="3"/>
      <c r="OR514" s="3"/>
      <c r="OS514" s="3"/>
      <c r="OT514" s="3"/>
      <c r="OU514" s="3"/>
      <c r="OV514" s="3"/>
      <c r="OW514" s="3"/>
      <c r="OX514" s="3"/>
      <c r="OY514" s="3"/>
      <c r="OZ514" s="3"/>
      <c r="PA514" s="3"/>
      <c r="PB514" s="3"/>
      <c r="PC514" s="3"/>
      <c r="PD514" s="3"/>
      <c r="PE514" s="3"/>
      <c r="PF514" s="3"/>
      <c r="PG514" s="3"/>
      <c r="PH514" s="3"/>
      <c r="PI514" s="3"/>
      <c r="PJ514" s="3"/>
      <c r="PK514" s="3"/>
      <c r="PL514" s="3"/>
      <c r="PM514" s="3"/>
      <c r="PN514" s="3"/>
      <c r="PO514" s="3"/>
      <c r="PP514" s="3"/>
      <c r="PQ514" s="3"/>
      <c r="PR514" s="3"/>
      <c r="PS514" s="3"/>
      <c r="PT514" s="3"/>
      <c r="PU514" s="3"/>
      <c r="PV514" s="3"/>
      <c r="PW514" s="3"/>
      <c r="PX514" s="3"/>
      <c r="PY514" s="3"/>
      <c r="PZ514" s="3"/>
      <c r="QA514" s="3"/>
      <c r="QB514" s="3"/>
      <c r="QC514" s="3"/>
      <c r="QD514" s="3"/>
      <c r="QE514" s="3"/>
      <c r="QF514" s="3"/>
      <c r="QG514" s="3"/>
      <c r="QH514" s="3"/>
      <c r="QI514" s="3"/>
      <c r="QJ514" s="3"/>
      <c r="QK514" s="3"/>
      <c r="QL514" s="3"/>
      <c r="QM514" s="3"/>
      <c r="QN514" s="3"/>
      <c r="QO514" s="3"/>
      <c r="QP514" s="3"/>
      <c r="QQ514" s="3"/>
      <c r="QR514" s="3"/>
      <c r="QS514" s="3"/>
      <c r="QT514" s="3"/>
      <c r="QU514" s="3"/>
      <c r="QV514" s="3"/>
      <c r="QW514" s="3"/>
      <c r="QX514" s="3"/>
      <c r="QY514" s="3"/>
      <c r="QZ514" s="3"/>
      <c r="RA514" s="3"/>
      <c r="RB514" s="3"/>
      <c r="RC514" s="3"/>
      <c r="RD514" s="3"/>
      <c r="RE514" s="3"/>
      <c r="RF514" s="3"/>
      <c r="RG514" s="3"/>
      <c r="RH514" s="3"/>
      <c r="RI514" s="3"/>
      <c r="RJ514" s="3"/>
      <c r="RK514" s="3"/>
      <c r="RL514" s="3"/>
      <c r="RM514" s="3"/>
      <c r="RN514" s="3"/>
      <c r="RO514" s="3"/>
      <c r="RP514" s="3"/>
      <c r="RQ514" s="3"/>
      <c r="RR514" s="3"/>
      <c r="RS514" s="3"/>
      <c r="RT514" s="3"/>
      <c r="RU514" s="3"/>
      <c r="RV514" s="3"/>
      <c r="RW514" s="3"/>
      <c r="RX514" s="3"/>
      <c r="RY514" s="3"/>
      <c r="RZ514" s="3"/>
      <c r="SA514" s="3"/>
      <c r="SB514" s="3"/>
      <c r="SC514" s="3"/>
      <c r="SD514" s="3"/>
      <c r="SE514" s="3"/>
      <c r="SF514" s="3"/>
      <c r="SG514" s="3"/>
      <c r="SH514" s="3"/>
      <c r="SI514" s="3"/>
      <c r="SJ514" s="3"/>
      <c r="SK514" s="3"/>
      <c r="SL514" s="3"/>
      <c r="SM514" s="3"/>
      <c r="SN514" s="3"/>
      <c r="SO514" s="3"/>
      <c r="SP514" s="3"/>
      <c r="SQ514" s="3"/>
      <c r="SR514" s="3"/>
      <c r="SS514" s="3"/>
      <c r="ST514" s="3"/>
      <c r="SU514" s="3"/>
      <c r="SV514" s="3"/>
      <c r="SW514" s="3"/>
      <c r="SX514" s="3"/>
      <c r="SY514" s="3"/>
      <c r="SZ514" s="3"/>
      <c r="TA514" s="3"/>
      <c r="TB514" s="3"/>
      <c r="TC514" s="3"/>
      <c r="TD514" s="3"/>
      <c r="TE514" s="3"/>
      <c r="TF514" s="3"/>
      <c r="TG514" s="3"/>
      <c r="TH514" s="3"/>
      <c r="TI514" s="3"/>
      <c r="TJ514" s="3"/>
      <c r="TK514" s="3"/>
      <c r="TL514" s="3"/>
      <c r="TM514" s="3"/>
      <c r="TN514" s="3"/>
      <c r="TO514" s="3"/>
      <c r="TP514" s="3"/>
      <c r="TQ514" s="3"/>
      <c r="TR514" s="3"/>
      <c r="TS514" s="3"/>
      <c r="TT514" s="3"/>
      <c r="TU514" s="3"/>
      <c r="TV514" s="3"/>
      <c r="TW514" s="3"/>
      <c r="TX514" s="3"/>
      <c r="TY514" s="3"/>
      <c r="TZ514" s="3"/>
      <c r="UA514" s="3"/>
      <c r="UB514" s="3"/>
      <c r="UC514" s="3"/>
      <c r="UD514" s="3"/>
      <c r="UE514" s="3"/>
      <c r="UF514" s="3"/>
      <c r="UG514" s="3"/>
      <c r="UH514" s="3"/>
      <c r="UI514" s="3"/>
      <c r="UJ514" s="3"/>
      <c r="UK514" s="3"/>
      <c r="UL514" s="3"/>
      <c r="UM514" s="3"/>
      <c r="UN514" s="3"/>
      <c r="UO514" s="3"/>
      <c r="UP514" s="3"/>
      <c r="UQ514" s="3"/>
      <c r="UR514" s="3"/>
      <c r="US514" s="3"/>
      <c r="UT514" s="3"/>
      <c r="UU514" s="3"/>
      <c r="UV514" s="3"/>
      <c r="UW514" s="3"/>
      <c r="UX514" s="3"/>
      <c r="UY514" s="3"/>
      <c r="UZ514" s="3"/>
      <c r="VA514" s="3"/>
      <c r="VB514" s="3"/>
      <c r="VC514" s="3"/>
      <c r="VD514" s="3"/>
      <c r="VE514" s="3"/>
      <c r="VF514" s="3"/>
      <c r="VG514" s="3"/>
      <c r="VH514" s="3"/>
      <c r="VI514" s="3"/>
      <c r="VJ514" s="3"/>
      <c r="VK514" s="3"/>
      <c r="VL514" s="3"/>
      <c r="VM514" s="3"/>
      <c r="VN514" s="3"/>
      <c r="VO514" s="3"/>
      <c r="VP514" s="3"/>
      <c r="VQ514" s="3"/>
      <c r="VR514" s="3"/>
      <c r="VS514" s="3"/>
      <c r="VT514" s="3"/>
      <c r="VU514" s="3"/>
      <c r="VV514" s="3"/>
      <c r="VW514" s="3"/>
      <c r="VX514" s="3"/>
      <c r="VY514" s="3"/>
      <c r="VZ514" s="3"/>
      <c r="WA514" s="3"/>
      <c r="WB514" s="3"/>
      <c r="WC514" s="3"/>
    </row>
    <row r="515" spans="1:601" ht="16" x14ac:dyDescent="0.45">
      <c r="A515" s="6"/>
      <c r="B515" s="6"/>
      <c r="C515" s="6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36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3"/>
      <c r="NJ515" s="3"/>
      <c r="NK515" s="3"/>
      <c r="NL515" s="3"/>
      <c r="NM515" s="3"/>
      <c r="NN515" s="3"/>
      <c r="NO515" s="3"/>
      <c r="NP515" s="3"/>
      <c r="NQ515" s="3"/>
      <c r="NR515" s="3"/>
      <c r="NS515" s="3"/>
      <c r="NT515" s="3"/>
      <c r="NU515" s="3"/>
      <c r="NV515" s="3"/>
      <c r="NW515" s="3"/>
      <c r="NX515" s="3"/>
      <c r="NY515" s="3"/>
      <c r="NZ515" s="3"/>
      <c r="OA515" s="3"/>
      <c r="OB515" s="3"/>
      <c r="OC515" s="3"/>
      <c r="OD515" s="3"/>
      <c r="OE515" s="3"/>
      <c r="OF515" s="3"/>
      <c r="OG515" s="3"/>
      <c r="OH515" s="3"/>
      <c r="OI515" s="3"/>
      <c r="OJ515" s="3"/>
      <c r="OK515" s="3"/>
      <c r="OL515" s="3"/>
      <c r="OM515" s="3"/>
      <c r="ON515" s="3"/>
      <c r="OO515" s="3"/>
      <c r="OP515" s="3"/>
      <c r="OQ515" s="3"/>
      <c r="OR515" s="3"/>
      <c r="OS515" s="3"/>
      <c r="OT515" s="3"/>
      <c r="OU515" s="3"/>
      <c r="OV515" s="3"/>
      <c r="OW515" s="3"/>
      <c r="OX515" s="3"/>
      <c r="OY515" s="3"/>
      <c r="OZ515" s="3"/>
      <c r="PA515" s="3"/>
      <c r="PB515" s="3"/>
      <c r="PC515" s="3"/>
      <c r="PD515" s="3"/>
      <c r="PE515" s="3"/>
      <c r="PF515" s="3"/>
      <c r="PG515" s="3"/>
      <c r="PH515" s="3"/>
      <c r="PI515" s="3"/>
      <c r="PJ515" s="3"/>
      <c r="PK515" s="3"/>
      <c r="PL515" s="3"/>
      <c r="PM515" s="3"/>
      <c r="PN515" s="3"/>
      <c r="PO515" s="3"/>
      <c r="PP515" s="3"/>
      <c r="PQ515" s="3"/>
      <c r="PR515" s="3"/>
      <c r="PS515" s="3"/>
      <c r="PT515" s="3"/>
      <c r="PU515" s="3"/>
      <c r="PV515" s="3"/>
      <c r="PW515" s="3"/>
      <c r="PX515" s="3"/>
      <c r="PY515" s="3"/>
      <c r="PZ515" s="3"/>
      <c r="QA515" s="3"/>
      <c r="QB515" s="3"/>
      <c r="QC515" s="3"/>
      <c r="QD515" s="3"/>
      <c r="QE515" s="3"/>
      <c r="QF515" s="3"/>
      <c r="QG515" s="3"/>
      <c r="QH515" s="3"/>
      <c r="QI515" s="3"/>
      <c r="QJ515" s="3"/>
      <c r="QK515" s="3"/>
      <c r="QL515" s="3"/>
      <c r="QM515" s="3"/>
      <c r="QN515" s="3"/>
      <c r="QO515" s="3"/>
      <c r="QP515" s="3"/>
      <c r="QQ515" s="3"/>
      <c r="QR515" s="3"/>
      <c r="QS515" s="3"/>
      <c r="QT515" s="3"/>
      <c r="QU515" s="3"/>
      <c r="QV515" s="3"/>
      <c r="QW515" s="3"/>
      <c r="QX515" s="3"/>
      <c r="QY515" s="3"/>
      <c r="QZ515" s="3"/>
      <c r="RA515" s="3"/>
      <c r="RB515" s="3"/>
      <c r="RC515" s="3"/>
      <c r="RD515" s="3"/>
      <c r="RE515" s="3"/>
      <c r="RF515" s="3"/>
      <c r="RG515" s="3"/>
      <c r="RH515" s="3"/>
      <c r="RI515" s="3"/>
      <c r="RJ515" s="3"/>
      <c r="RK515" s="3"/>
      <c r="RL515" s="3"/>
      <c r="RM515" s="3"/>
      <c r="RN515" s="3"/>
      <c r="RO515" s="3"/>
      <c r="RP515" s="3"/>
      <c r="RQ515" s="3"/>
      <c r="RR515" s="3"/>
      <c r="RS515" s="3"/>
      <c r="RT515" s="3"/>
      <c r="RU515" s="3"/>
      <c r="RV515" s="3"/>
      <c r="RW515" s="3"/>
      <c r="RX515" s="3"/>
      <c r="RY515" s="3"/>
      <c r="RZ515" s="3"/>
      <c r="SA515" s="3"/>
      <c r="SB515" s="3"/>
      <c r="SC515" s="3"/>
      <c r="SD515" s="3"/>
      <c r="SE515" s="3"/>
      <c r="SF515" s="3"/>
      <c r="SG515" s="3"/>
      <c r="SH515" s="3"/>
      <c r="SI515" s="3"/>
      <c r="SJ515" s="3"/>
      <c r="SK515" s="3"/>
      <c r="SL515" s="3"/>
      <c r="SM515" s="3"/>
      <c r="SN515" s="3"/>
      <c r="SO515" s="3"/>
      <c r="SP515" s="3"/>
      <c r="SQ515" s="3"/>
      <c r="SR515" s="3"/>
      <c r="SS515" s="3"/>
      <c r="ST515" s="3"/>
      <c r="SU515" s="3"/>
      <c r="SV515" s="3"/>
      <c r="SW515" s="3"/>
      <c r="SX515" s="3"/>
      <c r="SY515" s="3"/>
      <c r="SZ515" s="3"/>
      <c r="TA515" s="3"/>
      <c r="TB515" s="3"/>
      <c r="TC515" s="3"/>
      <c r="TD515" s="3"/>
      <c r="TE515" s="3"/>
      <c r="TF515" s="3"/>
      <c r="TG515" s="3"/>
      <c r="TH515" s="3"/>
      <c r="TI515" s="3"/>
      <c r="TJ515" s="3"/>
      <c r="TK515" s="3"/>
      <c r="TL515" s="3"/>
      <c r="TM515" s="3"/>
      <c r="TN515" s="3"/>
      <c r="TO515" s="3"/>
      <c r="TP515" s="3"/>
      <c r="TQ515" s="3"/>
      <c r="TR515" s="3"/>
      <c r="TS515" s="3"/>
      <c r="TT515" s="3"/>
      <c r="TU515" s="3"/>
      <c r="TV515" s="3"/>
      <c r="TW515" s="3"/>
      <c r="TX515" s="3"/>
      <c r="TY515" s="3"/>
      <c r="TZ515" s="3"/>
      <c r="UA515" s="3"/>
      <c r="UB515" s="3"/>
      <c r="UC515" s="3"/>
      <c r="UD515" s="3"/>
      <c r="UE515" s="3"/>
      <c r="UF515" s="3"/>
      <c r="UG515" s="3"/>
      <c r="UH515" s="3"/>
      <c r="UI515" s="3"/>
      <c r="UJ515" s="3"/>
      <c r="UK515" s="3"/>
      <c r="UL515" s="3"/>
      <c r="UM515" s="3"/>
      <c r="UN515" s="3"/>
      <c r="UO515" s="3"/>
      <c r="UP515" s="3"/>
      <c r="UQ515" s="3"/>
      <c r="UR515" s="3"/>
      <c r="US515" s="3"/>
      <c r="UT515" s="3"/>
      <c r="UU515" s="3"/>
      <c r="UV515" s="3"/>
      <c r="UW515" s="3"/>
      <c r="UX515" s="3"/>
      <c r="UY515" s="3"/>
      <c r="UZ515" s="3"/>
      <c r="VA515" s="3"/>
      <c r="VB515" s="3"/>
      <c r="VC515" s="3"/>
      <c r="VD515" s="3"/>
      <c r="VE515" s="3"/>
      <c r="VF515" s="3"/>
      <c r="VG515" s="3"/>
      <c r="VH515" s="3"/>
      <c r="VI515" s="3"/>
      <c r="VJ515" s="3"/>
      <c r="VK515" s="3"/>
      <c r="VL515" s="3"/>
      <c r="VM515" s="3"/>
      <c r="VN515" s="3"/>
      <c r="VO515" s="3"/>
      <c r="VP515" s="3"/>
      <c r="VQ515" s="3"/>
      <c r="VR515" s="3"/>
      <c r="VS515" s="3"/>
      <c r="VT515" s="3"/>
      <c r="VU515" s="3"/>
      <c r="VV515" s="3"/>
      <c r="VW515" s="3"/>
      <c r="VX515" s="3"/>
      <c r="VY515" s="3"/>
      <c r="VZ515" s="3"/>
      <c r="WA515" s="3"/>
      <c r="WB515" s="3"/>
      <c r="WC515" s="3"/>
    </row>
    <row r="516" spans="1:601" ht="16" x14ac:dyDescent="0.45">
      <c r="A516" s="6"/>
      <c r="B516" s="6"/>
      <c r="C516" s="6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36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3"/>
      <c r="NJ516" s="3"/>
      <c r="NK516" s="3"/>
      <c r="NL516" s="3"/>
      <c r="NM516" s="3"/>
      <c r="NN516" s="3"/>
      <c r="NO516" s="3"/>
      <c r="NP516" s="3"/>
      <c r="NQ516" s="3"/>
      <c r="NR516" s="3"/>
      <c r="NS516" s="3"/>
      <c r="NT516" s="3"/>
      <c r="NU516" s="3"/>
      <c r="NV516" s="3"/>
      <c r="NW516" s="3"/>
      <c r="NX516" s="3"/>
      <c r="NY516" s="3"/>
      <c r="NZ516" s="3"/>
      <c r="OA516" s="3"/>
      <c r="OB516" s="3"/>
      <c r="OC516" s="3"/>
      <c r="OD516" s="3"/>
      <c r="OE516" s="3"/>
      <c r="OF516" s="3"/>
      <c r="OG516" s="3"/>
      <c r="OH516" s="3"/>
      <c r="OI516" s="3"/>
      <c r="OJ516" s="3"/>
      <c r="OK516" s="3"/>
      <c r="OL516" s="3"/>
      <c r="OM516" s="3"/>
      <c r="ON516" s="3"/>
      <c r="OO516" s="3"/>
      <c r="OP516" s="3"/>
      <c r="OQ516" s="3"/>
      <c r="OR516" s="3"/>
      <c r="OS516" s="3"/>
      <c r="OT516" s="3"/>
      <c r="OU516" s="3"/>
      <c r="OV516" s="3"/>
      <c r="OW516" s="3"/>
      <c r="OX516" s="3"/>
      <c r="OY516" s="3"/>
      <c r="OZ516" s="3"/>
      <c r="PA516" s="3"/>
      <c r="PB516" s="3"/>
      <c r="PC516" s="3"/>
      <c r="PD516" s="3"/>
      <c r="PE516" s="3"/>
      <c r="PF516" s="3"/>
      <c r="PG516" s="3"/>
      <c r="PH516" s="3"/>
      <c r="PI516" s="3"/>
      <c r="PJ516" s="3"/>
      <c r="PK516" s="3"/>
      <c r="PL516" s="3"/>
      <c r="PM516" s="3"/>
      <c r="PN516" s="3"/>
      <c r="PO516" s="3"/>
      <c r="PP516" s="3"/>
      <c r="PQ516" s="3"/>
      <c r="PR516" s="3"/>
      <c r="PS516" s="3"/>
      <c r="PT516" s="3"/>
      <c r="PU516" s="3"/>
      <c r="PV516" s="3"/>
      <c r="PW516" s="3"/>
      <c r="PX516" s="3"/>
      <c r="PY516" s="3"/>
      <c r="PZ516" s="3"/>
      <c r="QA516" s="3"/>
      <c r="QB516" s="3"/>
      <c r="QC516" s="3"/>
      <c r="QD516" s="3"/>
      <c r="QE516" s="3"/>
      <c r="QF516" s="3"/>
      <c r="QG516" s="3"/>
      <c r="QH516" s="3"/>
      <c r="QI516" s="3"/>
      <c r="QJ516" s="3"/>
      <c r="QK516" s="3"/>
      <c r="QL516" s="3"/>
      <c r="QM516" s="3"/>
      <c r="QN516" s="3"/>
      <c r="QO516" s="3"/>
      <c r="QP516" s="3"/>
      <c r="QQ516" s="3"/>
      <c r="QR516" s="3"/>
      <c r="QS516" s="3"/>
      <c r="QT516" s="3"/>
      <c r="QU516" s="3"/>
      <c r="QV516" s="3"/>
      <c r="QW516" s="3"/>
      <c r="QX516" s="3"/>
      <c r="QY516" s="3"/>
      <c r="QZ516" s="3"/>
      <c r="RA516" s="3"/>
      <c r="RB516" s="3"/>
      <c r="RC516" s="3"/>
      <c r="RD516" s="3"/>
      <c r="RE516" s="3"/>
      <c r="RF516" s="3"/>
      <c r="RG516" s="3"/>
      <c r="RH516" s="3"/>
      <c r="RI516" s="3"/>
      <c r="RJ516" s="3"/>
      <c r="RK516" s="3"/>
      <c r="RL516" s="3"/>
      <c r="RM516" s="3"/>
      <c r="RN516" s="3"/>
      <c r="RO516" s="3"/>
      <c r="RP516" s="3"/>
      <c r="RQ516" s="3"/>
      <c r="RR516" s="3"/>
      <c r="RS516" s="3"/>
      <c r="RT516" s="3"/>
      <c r="RU516" s="3"/>
      <c r="RV516" s="3"/>
      <c r="RW516" s="3"/>
      <c r="RX516" s="3"/>
      <c r="RY516" s="3"/>
      <c r="RZ516" s="3"/>
      <c r="SA516" s="3"/>
      <c r="SB516" s="3"/>
      <c r="SC516" s="3"/>
      <c r="SD516" s="3"/>
      <c r="SE516" s="3"/>
      <c r="SF516" s="3"/>
      <c r="SG516" s="3"/>
      <c r="SH516" s="3"/>
      <c r="SI516" s="3"/>
      <c r="SJ516" s="3"/>
      <c r="SK516" s="3"/>
      <c r="SL516" s="3"/>
      <c r="SM516" s="3"/>
      <c r="SN516" s="3"/>
      <c r="SO516" s="3"/>
      <c r="SP516" s="3"/>
      <c r="SQ516" s="3"/>
      <c r="SR516" s="3"/>
      <c r="SS516" s="3"/>
      <c r="ST516" s="3"/>
      <c r="SU516" s="3"/>
      <c r="SV516" s="3"/>
      <c r="SW516" s="3"/>
      <c r="SX516" s="3"/>
      <c r="SY516" s="3"/>
      <c r="SZ516" s="3"/>
      <c r="TA516" s="3"/>
      <c r="TB516" s="3"/>
      <c r="TC516" s="3"/>
      <c r="TD516" s="3"/>
      <c r="TE516" s="3"/>
      <c r="TF516" s="3"/>
      <c r="TG516" s="3"/>
      <c r="TH516" s="3"/>
      <c r="TI516" s="3"/>
      <c r="TJ516" s="3"/>
      <c r="TK516" s="3"/>
      <c r="TL516" s="3"/>
      <c r="TM516" s="3"/>
      <c r="TN516" s="3"/>
      <c r="TO516" s="3"/>
      <c r="TP516" s="3"/>
      <c r="TQ516" s="3"/>
      <c r="TR516" s="3"/>
      <c r="TS516" s="3"/>
      <c r="TT516" s="3"/>
      <c r="TU516" s="3"/>
      <c r="TV516" s="3"/>
      <c r="TW516" s="3"/>
      <c r="TX516" s="3"/>
      <c r="TY516" s="3"/>
      <c r="TZ516" s="3"/>
      <c r="UA516" s="3"/>
      <c r="UB516" s="3"/>
      <c r="UC516" s="3"/>
      <c r="UD516" s="3"/>
      <c r="UE516" s="3"/>
      <c r="UF516" s="3"/>
      <c r="UG516" s="3"/>
      <c r="UH516" s="3"/>
      <c r="UI516" s="3"/>
      <c r="UJ516" s="3"/>
      <c r="UK516" s="3"/>
      <c r="UL516" s="3"/>
      <c r="UM516" s="3"/>
      <c r="UN516" s="3"/>
      <c r="UO516" s="3"/>
      <c r="UP516" s="3"/>
      <c r="UQ516" s="3"/>
      <c r="UR516" s="3"/>
      <c r="US516" s="3"/>
      <c r="UT516" s="3"/>
      <c r="UU516" s="3"/>
      <c r="UV516" s="3"/>
      <c r="UW516" s="3"/>
      <c r="UX516" s="3"/>
      <c r="UY516" s="3"/>
      <c r="UZ516" s="3"/>
      <c r="VA516" s="3"/>
      <c r="VB516" s="3"/>
      <c r="VC516" s="3"/>
      <c r="VD516" s="3"/>
      <c r="VE516" s="3"/>
      <c r="VF516" s="3"/>
      <c r="VG516" s="3"/>
      <c r="VH516" s="3"/>
      <c r="VI516" s="3"/>
      <c r="VJ516" s="3"/>
      <c r="VK516" s="3"/>
      <c r="VL516" s="3"/>
      <c r="VM516" s="3"/>
      <c r="VN516" s="3"/>
      <c r="VO516" s="3"/>
      <c r="VP516" s="3"/>
      <c r="VQ516" s="3"/>
      <c r="VR516" s="3"/>
      <c r="VS516" s="3"/>
      <c r="VT516" s="3"/>
      <c r="VU516" s="3"/>
      <c r="VV516" s="3"/>
      <c r="VW516" s="3"/>
      <c r="VX516" s="3"/>
      <c r="VY516" s="3"/>
      <c r="VZ516" s="3"/>
      <c r="WA516" s="3"/>
      <c r="WB516" s="3"/>
      <c r="WC516" s="3"/>
    </row>
    <row r="517" spans="1:601" ht="16" x14ac:dyDescent="0.45">
      <c r="A517" s="6"/>
      <c r="B517" s="6"/>
      <c r="C517" s="6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36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</row>
    <row r="518" spans="1:601" ht="16" x14ac:dyDescent="0.45">
      <c r="A518" s="6"/>
      <c r="B518" s="6"/>
      <c r="C518" s="6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36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3"/>
      <c r="NJ518" s="3"/>
      <c r="NK518" s="3"/>
      <c r="NL518" s="3"/>
      <c r="NM518" s="3"/>
      <c r="NN518" s="3"/>
      <c r="NO518" s="3"/>
      <c r="NP518" s="3"/>
      <c r="NQ518" s="3"/>
      <c r="NR518" s="3"/>
      <c r="NS518" s="3"/>
      <c r="NT518" s="3"/>
      <c r="NU518" s="3"/>
      <c r="NV518" s="3"/>
      <c r="NW518" s="3"/>
      <c r="NX518" s="3"/>
      <c r="NY518" s="3"/>
      <c r="NZ518" s="3"/>
      <c r="OA518" s="3"/>
      <c r="OB518" s="3"/>
      <c r="OC518" s="3"/>
      <c r="OD518" s="3"/>
      <c r="OE518" s="3"/>
      <c r="OF518" s="3"/>
      <c r="OG518" s="3"/>
      <c r="OH518" s="3"/>
      <c r="OI518" s="3"/>
      <c r="OJ518" s="3"/>
      <c r="OK518" s="3"/>
      <c r="OL518" s="3"/>
      <c r="OM518" s="3"/>
      <c r="ON518" s="3"/>
      <c r="OO518" s="3"/>
      <c r="OP518" s="3"/>
      <c r="OQ518" s="3"/>
      <c r="OR518" s="3"/>
      <c r="OS518" s="3"/>
      <c r="OT518" s="3"/>
      <c r="OU518" s="3"/>
      <c r="OV518" s="3"/>
      <c r="OW518" s="3"/>
      <c r="OX518" s="3"/>
      <c r="OY518" s="3"/>
      <c r="OZ518" s="3"/>
      <c r="PA518" s="3"/>
      <c r="PB518" s="3"/>
      <c r="PC518" s="3"/>
      <c r="PD518" s="3"/>
      <c r="PE518" s="3"/>
      <c r="PF518" s="3"/>
      <c r="PG518" s="3"/>
      <c r="PH518" s="3"/>
      <c r="PI518" s="3"/>
      <c r="PJ518" s="3"/>
      <c r="PK518" s="3"/>
      <c r="PL518" s="3"/>
      <c r="PM518" s="3"/>
      <c r="PN518" s="3"/>
      <c r="PO518" s="3"/>
      <c r="PP518" s="3"/>
      <c r="PQ518" s="3"/>
      <c r="PR518" s="3"/>
      <c r="PS518" s="3"/>
      <c r="PT518" s="3"/>
      <c r="PU518" s="3"/>
      <c r="PV518" s="3"/>
      <c r="PW518" s="3"/>
      <c r="PX518" s="3"/>
      <c r="PY518" s="3"/>
      <c r="PZ518" s="3"/>
      <c r="QA518" s="3"/>
      <c r="QB518" s="3"/>
      <c r="QC518" s="3"/>
      <c r="QD518" s="3"/>
      <c r="QE518" s="3"/>
      <c r="QF518" s="3"/>
      <c r="QG518" s="3"/>
      <c r="QH518" s="3"/>
      <c r="QI518" s="3"/>
      <c r="QJ518" s="3"/>
      <c r="QK518" s="3"/>
      <c r="QL518" s="3"/>
      <c r="QM518" s="3"/>
      <c r="QN518" s="3"/>
      <c r="QO518" s="3"/>
      <c r="QP518" s="3"/>
      <c r="QQ518" s="3"/>
      <c r="QR518" s="3"/>
      <c r="QS518" s="3"/>
      <c r="QT518" s="3"/>
      <c r="QU518" s="3"/>
      <c r="QV518" s="3"/>
      <c r="QW518" s="3"/>
      <c r="QX518" s="3"/>
      <c r="QY518" s="3"/>
      <c r="QZ518" s="3"/>
      <c r="RA518" s="3"/>
      <c r="RB518" s="3"/>
      <c r="RC518" s="3"/>
      <c r="RD518" s="3"/>
      <c r="RE518" s="3"/>
      <c r="RF518" s="3"/>
      <c r="RG518" s="3"/>
      <c r="RH518" s="3"/>
      <c r="RI518" s="3"/>
      <c r="RJ518" s="3"/>
      <c r="RK518" s="3"/>
      <c r="RL518" s="3"/>
      <c r="RM518" s="3"/>
      <c r="RN518" s="3"/>
      <c r="RO518" s="3"/>
      <c r="RP518" s="3"/>
      <c r="RQ518" s="3"/>
      <c r="RR518" s="3"/>
      <c r="RS518" s="3"/>
      <c r="RT518" s="3"/>
      <c r="RU518" s="3"/>
      <c r="RV518" s="3"/>
      <c r="RW518" s="3"/>
      <c r="RX518" s="3"/>
      <c r="RY518" s="3"/>
      <c r="RZ518" s="3"/>
      <c r="SA518" s="3"/>
      <c r="SB518" s="3"/>
      <c r="SC518" s="3"/>
      <c r="SD518" s="3"/>
      <c r="SE518" s="3"/>
      <c r="SF518" s="3"/>
      <c r="SG518" s="3"/>
      <c r="SH518" s="3"/>
      <c r="SI518" s="3"/>
      <c r="SJ518" s="3"/>
      <c r="SK518" s="3"/>
      <c r="SL518" s="3"/>
      <c r="SM518" s="3"/>
      <c r="SN518" s="3"/>
      <c r="SO518" s="3"/>
      <c r="SP518" s="3"/>
      <c r="SQ518" s="3"/>
      <c r="SR518" s="3"/>
      <c r="SS518" s="3"/>
      <c r="ST518" s="3"/>
      <c r="SU518" s="3"/>
      <c r="SV518" s="3"/>
      <c r="SW518" s="3"/>
      <c r="SX518" s="3"/>
      <c r="SY518" s="3"/>
      <c r="SZ518" s="3"/>
      <c r="TA518" s="3"/>
      <c r="TB518" s="3"/>
      <c r="TC518" s="3"/>
      <c r="TD518" s="3"/>
      <c r="TE518" s="3"/>
      <c r="TF518" s="3"/>
      <c r="TG518" s="3"/>
      <c r="TH518" s="3"/>
      <c r="TI518" s="3"/>
      <c r="TJ518" s="3"/>
      <c r="TK518" s="3"/>
      <c r="TL518" s="3"/>
      <c r="TM518" s="3"/>
      <c r="TN518" s="3"/>
      <c r="TO518" s="3"/>
      <c r="TP518" s="3"/>
      <c r="TQ518" s="3"/>
      <c r="TR518" s="3"/>
      <c r="TS518" s="3"/>
      <c r="TT518" s="3"/>
      <c r="TU518" s="3"/>
      <c r="TV518" s="3"/>
      <c r="TW518" s="3"/>
      <c r="TX518" s="3"/>
      <c r="TY518" s="3"/>
      <c r="TZ518" s="3"/>
      <c r="UA518" s="3"/>
      <c r="UB518" s="3"/>
      <c r="UC518" s="3"/>
      <c r="UD518" s="3"/>
      <c r="UE518" s="3"/>
      <c r="UF518" s="3"/>
      <c r="UG518" s="3"/>
      <c r="UH518" s="3"/>
      <c r="UI518" s="3"/>
      <c r="UJ518" s="3"/>
      <c r="UK518" s="3"/>
      <c r="UL518" s="3"/>
      <c r="UM518" s="3"/>
      <c r="UN518" s="3"/>
      <c r="UO518" s="3"/>
      <c r="UP518" s="3"/>
      <c r="UQ518" s="3"/>
      <c r="UR518" s="3"/>
      <c r="US518" s="3"/>
      <c r="UT518" s="3"/>
      <c r="UU518" s="3"/>
      <c r="UV518" s="3"/>
      <c r="UW518" s="3"/>
      <c r="UX518" s="3"/>
      <c r="UY518" s="3"/>
      <c r="UZ518" s="3"/>
      <c r="VA518" s="3"/>
      <c r="VB518" s="3"/>
      <c r="VC518" s="3"/>
      <c r="VD518" s="3"/>
      <c r="VE518" s="3"/>
      <c r="VF518" s="3"/>
      <c r="VG518" s="3"/>
      <c r="VH518" s="3"/>
      <c r="VI518" s="3"/>
      <c r="VJ518" s="3"/>
      <c r="VK518" s="3"/>
      <c r="VL518" s="3"/>
      <c r="VM518" s="3"/>
      <c r="VN518" s="3"/>
      <c r="VO518" s="3"/>
      <c r="VP518" s="3"/>
      <c r="VQ518" s="3"/>
      <c r="VR518" s="3"/>
      <c r="VS518" s="3"/>
      <c r="VT518" s="3"/>
      <c r="VU518" s="3"/>
      <c r="VV518" s="3"/>
      <c r="VW518" s="3"/>
      <c r="VX518" s="3"/>
      <c r="VY518" s="3"/>
      <c r="VZ518" s="3"/>
      <c r="WA518" s="3"/>
      <c r="WB518" s="3"/>
      <c r="WC518" s="3"/>
    </row>
    <row r="519" spans="1:601" ht="16" x14ac:dyDescent="0.45">
      <c r="A519" s="6"/>
      <c r="B519" s="6"/>
      <c r="C519" s="6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36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</row>
    <row r="520" spans="1:601" ht="16" x14ac:dyDescent="0.45">
      <c r="A520" s="6"/>
      <c r="B520" s="6"/>
      <c r="C520" s="6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36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3"/>
      <c r="NJ520" s="3"/>
      <c r="NK520" s="3"/>
      <c r="NL520" s="3"/>
      <c r="NM520" s="3"/>
      <c r="NN520" s="3"/>
      <c r="NO520" s="3"/>
      <c r="NP520" s="3"/>
      <c r="NQ520" s="3"/>
      <c r="NR520" s="3"/>
      <c r="NS520" s="3"/>
      <c r="NT520" s="3"/>
      <c r="NU520" s="3"/>
      <c r="NV520" s="3"/>
      <c r="NW520" s="3"/>
      <c r="NX520" s="3"/>
      <c r="NY520" s="3"/>
      <c r="NZ520" s="3"/>
      <c r="OA520" s="3"/>
      <c r="OB520" s="3"/>
      <c r="OC520" s="3"/>
      <c r="OD520" s="3"/>
      <c r="OE520" s="3"/>
      <c r="OF520" s="3"/>
      <c r="OG520" s="3"/>
      <c r="OH520" s="3"/>
      <c r="OI520" s="3"/>
      <c r="OJ520" s="3"/>
      <c r="OK520" s="3"/>
      <c r="OL520" s="3"/>
      <c r="OM520" s="3"/>
      <c r="ON520" s="3"/>
      <c r="OO520" s="3"/>
      <c r="OP520" s="3"/>
      <c r="OQ520" s="3"/>
      <c r="OR520" s="3"/>
      <c r="OS520" s="3"/>
      <c r="OT520" s="3"/>
      <c r="OU520" s="3"/>
      <c r="OV520" s="3"/>
      <c r="OW520" s="3"/>
      <c r="OX520" s="3"/>
      <c r="OY520" s="3"/>
      <c r="OZ520" s="3"/>
      <c r="PA520" s="3"/>
      <c r="PB520" s="3"/>
      <c r="PC520" s="3"/>
      <c r="PD520" s="3"/>
      <c r="PE520" s="3"/>
      <c r="PF520" s="3"/>
      <c r="PG520" s="3"/>
      <c r="PH520" s="3"/>
      <c r="PI520" s="3"/>
      <c r="PJ520" s="3"/>
      <c r="PK520" s="3"/>
      <c r="PL520" s="3"/>
      <c r="PM520" s="3"/>
      <c r="PN520" s="3"/>
      <c r="PO520" s="3"/>
      <c r="PP520" s="3"/>
      <c r="PQ520" s="3"/>
      <c r="PR520" s="3"/>
      <c r="PS520" s="3"/>
      <c r="PT520" s="3"/>
      <c r="PU520" s="3"/>
      <c r="PV520" s="3"/>
      <c r="PW520" s="3"/>
      <c r="PX520" s="3"/>
      <c r="PY520" s="3"/>
      <c r="PZ520" s="3"/>
      <c r="QA520" s="3"/>
      <c r="QB520" s="3"/>
      <c r="QC520" s="3"/>
      <c r="QD520" s="3"/>
      <c r="QE520" s="3"/>
      <c r="QF520" s="3"/>
      <c r="QG520" s="3"/>
      <c r="QH520" s="3"/>
      <c r="QI520" s="3"/>
      <c r="QJ520" s="3"/>
      <c r="QK520" s="3"/>
      <c r="QL520" s="3"/>
      <c r="QM520" s="3"/>
      <c r="QN520" s="3"/>
      <c r="QO520" s="3"/>
      <c r="QP520" s="3"/>
      <c r="QQ520" s="3"/>
      <c r="QR520" s="3"/>
      <c r="QS520" s="3"/>
      <c r="QT520" s="3"/>
      <c r="QU520" s="3"/>
      <c r="QV520" s="3"/>
      <c r="QW520" s="3"/>
      <c r="QX520" s="3"/>
      <c r="QY520" s="3"/>
      <c r="QZ520" s="3"/>
      <c r="RA520" s="3"/>
      <c r="RB520" s="3"/>
      <c r="RC520" s="3"/>
      <c r="RD520" s="3"/>
      <c r="RE520" s="3"/>
      <c r="RF520" s="3"/>
      <c r="RG520" s="3"/>
      <c r="RH520" s="3"/>
      <c r="RI520" s="3"/>
      <c r="RJ520" s="3"/>
      <c r="RK520" s="3"/>
      <c r="RL520" s="3"/>
      <c r="RM520" s="3"/>
      <c r="RN520" s="3"/>
      <c r="RO520" s="3"/>
      <c r="RP520" s="3"/>
      <c r="RQ520" s="3"/>
      <c r="RR520" s="3"/>
      <c r="RS520" s="3"/>
      <c r="RT520" s="3"/>
      <c r="RU520" s="3"/>
      <c r="RV520" s="3"/>
      <c r="RW520" s="3"/>
      <c r="RX520" s="3"/>
      <c r="RY520" s="3"/>
      <c r="RZ520" s="3"/>
      <c r="SA520" s="3"/>
      <c r="SB520" s="3"/>
      <c r="SC520" s="3"/>
      <c r="SD520" s="3"/>
      <c r="SE520" s="3"/>
      <c r="SF520" s="3"/>
      <c r="SG520" s="3"/>
      <c r="SH520" s="3"/>
      <c r="SI520" s="3"/>
      <c r="SJ520" s="3"/>
      <c r="SK520" s="3"/>
      <c r="SL520" s="3"/>
      <c r="SM520" s="3"/>
      <c r="SN520" s="3"/>
      <c r="SO520" s="3"/>
      <c r="SP520" s="3"/>
      <c r="SQ520" s="3"/>
      <c r="SR520" s="3"/>
      <c r="SS520" s="3"/>
      <c r="ST520" s="3"/>
      <c r="SU520" s="3"/>
      <c r="SV520" s="3"/>
      <c r="SW520" s="3"/>
      <c r="SX520" s="3"/>
      <c r="SY520" s="3"/>
      <c r="SZ520" s="3"/>
      <c r="TA520" s="3"/>
      <c r="TB520" s="3"/>
      <c r="TC520" s="3"/>
      <c r="TD520" s="3"/>
      <c r="TE520" s="3"/>
      <c r="TF520" s="3"/>
      <c r="TG520" s="3"/>
      <c r="TH520" s="3"/>
      <c r="TI520" s="3"/>
      <c r="TJ520" s="3"/>
      <c r="TK520" s="3"/>
      <c r="TL520" s="3"/>
      <c r="TM520" s="3"/>
      <c r="TN520" s="3"/>
      <c r="TO520" s="3"/>
      <c r="TP520" s="3"/>
      <c r="TQ520" s="3"/>
      <c r="TR520" s="3"/>
      <c r="TS520" s="3"/>
      <c r="TT520" s="3"/>
      <c r="TU520" s="3"/>
      <c r="TV520" s="3"/>
      <c r="TW520" s="3"/>
      <c r="TX520" s="3"/>
      <c r="TY520" s="3"/>
      <c r="TZ520" s="3"/>
      <c r="UA520" s="3"/>
      <c r="UB520" s="3"/>
      <c r="UC520" s="3"/>
      <c r="UD520" s="3"/>
      <c r="UE520" s="3"/>
      <c r="UF520" s="3"/>
      <c r="UG520" s="3"/>
      <c r="UH520" s="3"/>
      <c r="UI520" s="3"/>
      <c r="UJ520" s="3"/>
      <c r="UK520" s="3"/>
      <c r="UL520" s="3"/>
      <c r="UM520" s="3"/>
      <c r="UN520" s="3"/>
      <c r="UO520" s="3"/>
      <c r="UP520" s="3"/>
      <c r="UQ520" s="3"/>
      <c r="UR520" s="3"/>
      <c r="US520" s="3"/>
      <c r="UT520" s="3"/>
      <c r="UU520" s="3"/>
      <c r="UV520" s="3"/>
      <c r="UW520" s="3"/>
      <c r="UX520" s="3"/>
      <c r="UY520" s="3"/>
      <c r="UZ520" s="3"/>
      <c r="VA520" s="3"/>
      <c r="VB520" s="3"/>
      <c r="VC520" s="3"/>
      <c r="VD520" s="3"/>
      <c r="VE520" s="3"/>
      <c r="VF520" s="3"/>
      <c r="VG520" s="3"/>
      <c r="VH520" s="3"/>
      <c r="VI520" s="3"/>
      <c r="VJ520" s="3"/>
      <c r="VK520" s="3"/>
      <c r="VL520" s="3"/>
      <c r="VM520" s="3"/>
      <c r="VN520" s="3"/>
      <c r="VO520" s="3"/>
      <c r="VP520" s="3"/>
      <c r="VQ520" s="3"/>
      <c r="VR520" s="3"/>
      <c r="VS520" s="3"/>
      <c r="VT520" s="3"/>
      <c r="VU520" s="3"/>
      <c r="VV520" s="3"/>
      <c r="VW520" s="3"/>
      <c r="VX520" s="3"/>
      <c r="VY520" s="3"/>
      <c r="VZ520" s="3"/>
      <c r="WA520" s="3"/>
      <c r="WB520" s="3"/>
      <c r="WC520" s="3"/>
    </row>
    <row r="521" spans="1:601" ht="16" x14ac:dyDescent="0.45">
      <c r="A521" s="6"/>
      <c r="B521" s="6"/>
      <c r="C521" s="6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36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</row>
    <row r="522" spans="1:601" ht="16" x14ac:dyDescent="0.45">
      <c r="A522" s="6"/>
      <c r="B522" s="6"/>
      <c r="C522" s="6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36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3"/>
      <c r="NJ522" s="3"/>
      <c r="NK522" s="3"/>
      <c r="NL522" s="3"/>
      <c r="NM522" s="3"/>
      <c r="NN522" s="3"/>
      <c r="NO522" s="3"/>
      <c r="NP522" s="3"/>
      <c r="NQ522" s="3"/>
      <c r="NR522" s="3"/>
      <c r="NS522" s="3"/>
      <c r="NT522" s="3"/>
      <c r="NU522" s="3"/>
      <c r="NV522" s="3"/>
      <c r="NW522" s="3"/>
      <c r="NX522" s="3"/>
      <c r="NY522" s="3"/>
      <c r="NZ522" s="3"/>
      <c r="OA522" s="3"/>
      <c r="OB522" s="3"/>
      <c r="OC522" s="3"/>
      <c r="OD522" s="3"/>
      <c r="OE522" s="3"/>
      <c r="OF522" s="3"/>
      <c r="OG522" s="3"/>
      <c r="OH522" s="3"/>
      <c r="OI522" s="3"/>
      <c r="OJ522" s="3"/>
      <c r="OK522" s="3"/>
      <c r="OL522" s="3"/>
      <c r="OM522" s="3"/>
      <c r="ON522" s="3"/>
      <c r="OO522" s="3"/>
      <c r="OP522" s="3"/>
      <c r="OQ522" s="3"/>
      <c r="OR522" s="3"/>
      <c r="OS522" s="3"/>
      <c r="OT522" s="3"/>
      <c r="OU522" s="3"/>
      <c r="OV522" s="3"/>
      <c r="OW522" s="3"/>
      <c r="OX522" s="3"/>
      <c r="OY522" s="3"/>
      <c r="OZ522" s="3"/>
      <c r="PA522" s="3"/>
      <c r="PB522" s="3"/>
      <c r="PC522" s="3"/>
      <c r="PD522" s="3"/>
      <c r="PE522" s="3"/>
      <c r="PF522" s="3"/>
      <c r="PG522" s="3"/>
      <c r="PH522" s="3"/>
      <c r="PI522" s="3"/>
      <c r="PJ522" s="3"/>
      <c r="PK522" s="3"/>
      <c r="PL522" s="3"/>
      <c r="PM522" s="3"/>
      <c r="PN522" s="3"/>
      <c r="PO522" s="3"/>
      <c r="PP522" s="3"/>
      <c r="PQ522" s="3"/>
      <c r="PR522" s="3"/>
      <c r="PS522" s="3"/>
      <c r="PT522" s="3"/>
      <c r="PU522" s="3"/>
      <c r="PV522" s="3"/>
      <c r="PW522" s="3"/>
      <c r="PX522" s="3"/>
      <c r="PY522" s="3"/>
      <c r="PZ522" s="3"/>
      <c r="QA522" s="3"/>
      <c r="QB522" s="3"/>
      <c r="QC522" s="3"/>
      <c r="QD522" s="3"/>
      <c r="QE522" s="3"/>
      <c r="QF522" s="3"/>
      <c r="QG522" s="3"/>
      <c r="QH522" s="3"/>
      <c r="QI522" s="3"/>
      <c r="QJ522" s="3"/>
      <c r="QK522" s="3"/>
      <c r="QL522" s="3"/>
      <c r="QM522" s="3"/>
      <c r="QN522" s="3"/>
      <c r="QO522" s="3"/>
      <c r="QP522" s="3"/>
      <c r="QQ522" s="3"/>
      <c r="QR522" s="3"/>
      <c r="QS522" s="3"/>
      <c r="QT522" s="3"/>
      <c r="QU522" s="3"/>
      <c r="QV522" s="3"/>
      <c r="QW522" s="3"/>
      <c r="QX522" s="3"/>
      <c r="QY522" s="3"/>
      <c r="QZ522" s="3"/>
      <c r="RA522" s="3"/>
      <c r="RB522" s="3"/>
      <c r="RC522" s="3"/>
      <c r="RD522" s="3"/>
      <c r="RE522" s="3"/>
      <c r="RF522" s="3"/>
      <c r="RG522" s="3"/>
      <c r="RH522" s="3"/>
      <c r="RI522" s="3"/>
      <c r="RJ522" s="3"/>
      <c r="RK522" s="3"/>
      <c r="RL522" s="3"/>
      <c r="RM522" s="3"/>
      <c r="RN522" s="3"/>
      <c r="RO522" s="3"/>
      <c r="RP522" s="3"/>
      <c r="RQ522" s="3"/>
      <c r="RR522" s="3"/>
      <c r="RS522" s="3"/>
      <c r="RT522" s="3"/>
      <c r="RU522" s="3"/>
      <c r="RV522" s="3"/>
      <c r="RW522" s="3"/>
      <c r="RX522" s="3"/>
      <c r="RY522" s="3"/>
      <c r="RZ522" s="3"/>
      <c r="SA522" s="3"/>
      <c r="SB522" s="3"/>
      <c r="SC522" s="3"/>
      <c r="SD522" s="3"/>
      <c r="SE522" s="3"/>
      <c r="SF522" s="3"/>
      <c r="SG522" s="3"/>
      <c r="SH522" s="3"/>
      <c r="SI522" s="3"/>
      <c r="SJ522" s="3"/>
      <c r="SK522" s="3"/>
      <c r="SL522" s="3"/>
      <c r="SM522" s="3"/>
      <c r="SN522" s="3"/>
      <c r="SO522" s="3"/>
      <c r="SP522" s="3"/>
      <c r="SQ522" s="3"/>
      <c r="SR522" s="3"/>
      <c r="SS522" s="3"/>
      <c r="ST522" s="3"/>
      <c r="SU522" s="3"/>
      <c r="SV522" s="3"/>
      <c r="SW522" s="3"/>
      <c r="SX522" s="3"/>
      <c r="SY522" s="3"/>
      <c r="SZ522" s="3"/>
      <c r="TA522" s="3"/>
      <c r="TB522" s="3"/>
      <c r="TC522" s="3"/>
      <c r="TD522" s="3"/>
      <c r="TE522" s="3"/>
      <c r="TF522" s="3"/>
      <c r="TG522" s="3"/>
      <c r="TH522" s="3"/>
      <c r="TI522" s="3"/>
      <c r="TJ522" s="3"/>
      <c r="TK522" s="3"/>
      <c r="TL522" s="3"/>
      <c r="TM522" s="3"/>
      <c r="TN522" s="3"/>
      <c r="TO522" s="3"/>
      <c r="TP522" s="3"/>
      <c r="TQ522" s="3"/>
      <c r="TR522" s="3"/>
      <c r="TS522" s="3"/>
      <c r="TT522" s="3"/>
      <c r="TU522" s="3"/>
      <c r="TV522" s="3"/>
      <c r="TW522" s="3"/>
      <c r="TX522" s="3"/>
      <c r="TY522" s="3"/>
      <c r="TZ522" s="3"/>
      <c r="UA522" s="3"/>
      <c r="UB522" s="3"/>
      <c r="UC522" s="3"/>
      <c r="UD522" s="3"/>
      <c r="UE522" s="3"/>
      <c r="UF522" s="3"/>
      <c r="UG522" s="3"/>
      <c r="UH522" s="3"/>
      <c r="UI522" s="3"/>
      <c r="UJ522" s="3"/>
      <c r="UK522" s="3"/>
      <c r="UL522" s="3"/>
      <c r="UM522" s="3"/>
      <c r="UN522" s="3"/>
      <c r="UO522" s="3"/>
      <c r="UP522" s="3"/>
      <c r="UQ522" s="3"/>
      <c r="UR522" s="3"/>
      <c r="US522" s="3"/>
      <c r="UT522" s="3"/>
      <c r="UU522" s="3"/>
      <c r="UV522" s="3"/>
      <c r="UW522" s="3"/>
      <c r="UX522" s="3"/>
      <c r="UY522" s="3"/>
      <c r="UZ522" s="3"/>
      <c r="VA522" s="3"/>
      <c r="VB522" s="3"/>
      <c r="VC522" s="3"/>
      <c r="VD522" s="3"/>
      <c r="VE522" s="3"/>
      <c r="VF522" s="3"/>
      <c r="VG522" s="3"/>
      <c r="VH522" s="3"/>
      <c r="VI522" s="3"/>
      <c r="VJ522" s="3"/>
      <c r="VK522" s="3"/>
      <c r="VL522" s="3"/>
      <c r="VM522" s="3"/>
      <c r="VN522" s="3"/>
      <c r="VO522" s="3"/>
      <c r="VP522" s="3"/>
      <c r="VQ522" s="3"/>
      <c r="VR522" s="3"/>
      <c r="VS522" s="3"/>
      <c r="VT522" s="3"/>
      <c r="VU522" s="3"/>
      <c r="VV522" s="3"/>
      <c r="VW522" s="3"/>
      <c r="VX522" s="3"/>
      <c r="VY522" s="3"/>
      <c r="VZ522" s="3"/>
      <c r="WA522" s="3"/>
      <c r="WB522" s="3"/>
      <c r="WC522" s="3"/>
    </row>
    <row r="523" spans="1:601" ht="16" x14ac:dyDescent="0.45">
      <c r="A523" s="6"/>
      <c r="B523" s="6"/>
      <c r="C523" s="6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36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E523" s="3"/>
      <c r="OF523" s="3"/>
      <c r="OG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D523" s="3"/>
      <c r="PE523" s="3"/>
      <c r="PF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C523" s="3"/>
      <c r="QD523" s="3"/>
      <c r="QE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B523" s="3"/>
      <c r="RC523" s="3"/>
      <c r="RD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A523" s="3"/>
      <c r="SB523" s="3"/>
      <c r="SC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SZ523" s="3"/>
      <c r="TA523" s="3"/>
      <c r="TB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TY523" s="3"/>
      <c r="TZ523" s="3"/>
      <c r="UA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UX523" s="3"/>
      <c r="UY523" s="3"/>
      <c r="UZ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  <c r="VW523" s="3"/>
      <c r="VX523" s="3"/>
      <c r="VY523" s="3"/>
      <c r="VZ523" s="3"/>
      <c r="WA523" s="3"/>
      <c r="WB523" s="3"/>
      <c r="WC523" s="3"/>
    </row>
    <row r="524" spans="1:601" ht="16" x14ac:dyDescent="0.45">
      <c r="A524" s="6"/>
      <c r="B524" s="6"/>
      <c r="C524" s="6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36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</row>
    <row r="525" spans="1:601" ht="16" x14ac:dyDescent="0.45">
      <c r="A525" s="6"/>
      <c r="B525" s="6"/>
      <c r="C525" s="6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36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3"/>
      <c r="NJ525" s="3"/>
      <c r="NK525" s="3"/>
      <c r="NL525" s="3"/>
      <c r="NM525" s="3"/>
      <c r="NN525" s="3"/>
      <c r="NO525" s="3"/>
      <c r="NP525" s="3"/>
      <c r="NQ525" s="3"/>
      <c r="NR525" s="3"/>
      <c r="NS525" s="3"/>
      <c r="NT525" s="3"/>
      <c r="NU525" s="3"/>
      <c r="NV525" s="3"/>
      <c r="NW525" s="3"/>
      <c r="NX525" s="3"/>
      <c r="NY525" s="3"/>
      <c r="NZ525" s="3"/>
      <c r="OA525" s="3"/>
      <c r="OB525" s="3"/>
      <c r="OC525" s="3"/>
      <c r="OD525" s="3"/>
      <c r="OE525" s="3"/>
      <c r="OF525" s="3"/>
      <c r="OG525" s="3"/>
      <c r="OH525" s="3"/>
      <c r="OI525" s="3"/>
      <c r="OJ525" s="3"/>
      <c r="OK525" s="3"/>
      <c r="OL525" s="3"/>
      <c r="OM525" s="3"/>
      <c r="ON525" s="3"/>
      <c r="OO525" s="3"/>
      <c r="OP525" s="3"/>
      <c r="OQ525" s="3"/>
      <c r="OR525" s="3"/>
      <c r="OS525" s="3"/>
      <c r="OT525" s="3"/>
      <c r="OU525" s="3"/>
      <c r="OV525" s="3"/>
      <c r="OW525" s="3"/>
      <c r="OX525" s="3"/>
      <c r="OY525" s="3"/>
      <c r="OZ525" s="3"/>
      <c r="PA525" s="3"/>
      <c r="PB525" s="3"/>
      <c r="PC525" s="3"/>
      <c r="PD525" s="3"/>
      <c r="PE525" s="3"/>
      <c r="PF525" s="3"/>
      <c r="PG525" s="3"/>
      <c r="PH525" s="3"/>
      <c r="PI525" s="3"/>
      <c r="PJ525" s="3"/>
      <c r="PK525" s="3"/>
      <c r="PL525" s="3"/>
      <c r="PM525" s="3"/>
      <c r="PN525" s="3"/>
      <c r="PO525" s="3"/>
      <c r="PP525" s="3"/>
      <c r="PQ525" s="3"/>
      <c r="PR525" s="3"/>
      <c r="PS525" s="3"/>
      <c r="PT525" s="3"/>
      <c r="PU525" s="3"/>
      <c r="PV525" s="3"/>
      <c r="PW525" s="3"/>
      <c r="PX525" s="3"/>
      <c r="PY525" s="3"/>
      <c r="PZ525" s="3"/>
      <c r="QA525" s="3"/>
      <c r="QB525" s="3"/>
      <c r="QC525" s="3"/>
      <c r="QD525" s="3"/>
      <c r="QE525" s="3"/>
      <c r="QF525" s="3"/>
      <c r="QG525" s="3"/>
      <c r="QH525" s="3"/>
      <c r="QI525" s="3"/>
      <c r="QJ525" s="3"/>
      <c r="QK525" s="3"/>
      <c r="QL525" s="3"/>
      <c r="QM525" s="3"/>
      <c r="QN525" s="3"/>
      <c r="QO525" s="3"/>
      <c r="QP525" s="3"/>
      <c r="QQ525" s="3"/>
      <c r="QR525" s="3"/>
      <c r="QS525" s="3"/>
      <c r="QT525" s="3"/>
      <c r="QU525" s="3"/>
      <c r="QV525" s="3"/>
      <c r="QW525" s="3"/>
      <c r="QX525" s="3"/>
      <c r="QY525" s="3"/>
      <c r="QZ525" s="3"/>
      <c r="RA525" s="3"/>
      <c r="RB525" s="3"/>
      <c r="RC525" s="3"/>
      <c r="RD525" s="3"/>
      <c r="RE525" s="3"/>
      <c r="RF525" s="3"/>
      <c r="RG525" s="3"/>
      <c r="RH525" s="3"/>
      <c r="RI525" s="3"/>
      <c r="RJ525" s="3"/>
      <c r="RK525" s="3"/>
      <c r="RL525" s="3"/>
      <c r="RM525" s="3"/>
      <c r="RN525" s="3"/>
      <c r="RO525" s="3"/>
      <c r="RP525" s="3"/>
      <c r="RQ525" s="3"/>
      <c r="RR525" s="3"/>
      <c r="RS525" s="3"/>
      <c r="RT525" s="3"/>
      <c r="RU525" s="3"/>
      <c r="RV525" s="3"/>
      <c r="RW525" s="3"/>
      <c r="RX525" s="3"/>
      <c r="RY525" s="3"/>
      <c r="RZ525" s="3"/>
      <c r="SA525" s="3"/>
      <c r="SB525" s="3"/>
      <c r="SC525" s="3"/>
      <c r="SD525" s="3"/>
      <c r="SE525" s="3"/>
      <c r="SF525" s="3"/>
      <c r="SG525" s="3"/>
      <c r="SH525" s="3"/>
      <c r="SI525" s="3"/>
      <c r="SJ525" s="3"/>
      <c r="SK525" s="3"/>
      <c r="SL525" s="3"/>
      <c r="SM525" s="3"/>
      <c r="SN525" s="3"/>
      <c r="SO525" s="3"/>
      <c r="SP525" s="3"/>
      <c r="SQ525" s="3"/>
      <c r="SR525" s="3"/>
      <c r="SS525" s="3"/>
      <c r="ST525" s="3"/>
      <c r="SU525" s="3"/>
      <c r="SV525" s="3"/>
      <c r="SW525" s="3"/>
      <c r="SX525" s="3"/>
      <c r="SY525" s="3"/>
      <c r="SZ525" s="3"/>
      <c r="TA525" s="3"/>
      <c r="TB525" s="3"/>
      <c r="TC525" s="3"/>
      <c r="TD525" s="3"/>
      <c r="TE525" s="3"/>
      <c r="TF525" s="3"/>
      <c r="TG525" s="3"/>
      <c r="TH525" s="3"/>
      <c r="TI525" s="3"/>
      <c r="TJ525" s="3"/>
      <c r="TK525" s="3"/>
      <c r="TL525" s="3"/>
      <c r="TM525" s="3"/>
      <c r="TN525" s="3"/>
      <c r="TO525" s="3"/>
      <c r="TP525" s="3"/>
      <c r="TQ525" s="3"/>
      <c r="TR525" s="3"/>
      <c r="TS525" s="3"/>
      <c r="TT525" s="3"/>
      <c r="TU525" s="3"/>
      <c r="TV525" s="3"/>
      <c r="TW525" s="3"/>
      <c r="TX525" s="3"/>
      <c r="TY525" s="3"/>
      <c r="TZ525" s="3"/>
      <c r="UA525" s="3"/>
      <c r="UB525" s="3"/>
      <c r="UC525" s="3"/>
      <c r="UD525" s="3"/>
      <c r="UE525" s="3"/>
      <c r="UF525" s="3"/>
      <c r="UG525" s="3"/>
      <c r="UH525" s="3"/>
      <c r="UI525" s="3"/>
      <c r="UJ525" s="3"/>
      <c r="UK525" s="3"/>
      <c r="UL525" s="3"/>
      <c r="UM525" s="3"/>
      <c r="UN525" s="3"/>
      <c r="UO525" s="3"/>
      <c r="UP525" s="3"/>
      <c r="UQ525" s="3"/>
      <c r="UR525" s="3"/>
      <c r="US525" s="3"/>
      <c r="UT525" s="3"/>
      <c r="UU525" s="3"/>
      <c r="UV525" s="3"/>
      <c r="UW525" s="3"/>
      <c r="UX525" s="3"/>
      <c r="UY525" s="3"/>
      <c r="UZ525" s="3"/>
      <c r="VA525" s="3"/>
      <c r="VB525" s="3"/>
      <c r="VC525" s="3"/>
      <c r="VD525" s="3"/>
      <c r="VE525" s="3"/>
      <c r="VF525" s="3"/>
      <c r="VG525" s="3"/>
      <c r="VH525" s="3"/>
      <c r="VI525" s="3"/>
      <c r="VJ525" s="3"/>
      <c r="VK525" s="3"/>
      <c r="VL525" s="3"/>
      <c r="VM525" s="3"/>
      <c r="VN525" s="3"/>
      <c r="VO525" s="3"/>
      <c r="VP525" s="3"/>
      <c r="VQ525" s="3"/>
      <c r="VR525" s="3"/>
      <c r="VS525" s="3"/>
      <c r="VT525" s="3"/>
      <c r="VU525" s="3"/>
      <c r="VV525" s="3"/>
      <c r="VW525" s="3"/>
      <c r="VX525" s="3"/>
      <c r="VY525" s="3"/>
      <c r="VZ525" s="3"/>
      <c r="WA525" s="3"/>
      <c r="WB525" s="3"/>
      <c r="WC525" s="3"/>
    </row>
    <row r="526" spans="1:601" ht="16" x14ac:dyDescent="0.45">
      <c r="A526" s="6"/>
      <c r="B526" s="6"/>
      <c r="C526" s="6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36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3"/>
      <c r="NJ526" s="3"/>
      <c r="NK526" s="3"/>
      <c r="NL526" s="3"/>
      <c r="NM526" s="3"/>
      <c r="NN526" s="3"/>
      <c r="NO526" s="3"/>
      <c r="NP526" s="3"/>
      <c r="NQ526" s="3"/>
      <c r="NR526" s="3"/>
      <c r="NS526" s="3"/>
      <c r="NT526" s="3"/>
      <c r="NU526" s="3"/>
      <c r="NV526" s="3"/>
      <c r="NW526" s="3"/>
      <c r="NX526" s="3"/>
      <c r="NY526" s="3"/>
      <c r="NZ526" s="3"/>
      <c r="OA526" s="3"/>
      <c r="OB526" s="3"/>
      <c r="OC526" s="3"/>
      <c r="OD526" s="3"/>
      <c r="OE526" s="3"/>
      <c r="OF526" s="3"/>
      <c r="OG526" s="3"/>
      <c r="OH526" s="3"/>
      <c r="OI526" s="3"/>
      <c r="OJ526" s="3"/>
      <c r="OK526" s="3"/>
      <c r="OL526" s="3"/>
      <c r="OM526" s="3"/>
      <c r="ON526" s="3"/>
      <c r="OO526" s="3"/>
      <c r="OP526" s="3"/>
      <c r="OQ526" s="3"/>
      <c r="OR526" s="3"/>
      <c r="OS526" s="3"/>
      <c r="OT526" s="3"/>
      <c r="OU526" s="3"/>
      <c r="OV526" s="3"/>
      <c r="OW526" s="3"/>
      <c r="OX526" s="3"/>
      <c r="OY526" s="3"/>
      <c r="OZ526" s="3"/>
      <c r="PA526" s="3"/>
      <c r="PB526" s="3"/>
      <c r="PC526" s="3"/>
      <c r="PD526" s="3"/>
      <c r="PE526" s="3"/>
      <c r="PF526" s="3"/>
      <c r="PG526" s="3"/>
      <c r="PH526" s="3"/>
      <c r="PI526" s="3"/>
      <c r="PJ526" s="3"/>
      <c r="PK526" s="3"/>
      <c r="PL526" s="3"/>
      <c r="PM526" s="3"/>
      <c r="PN526" s="3"/>
      <c r="PO526" s="3"/>
      <c r="PP526" s="3"/>
      <c r="PQ526" s="3"/>
      <c r="PR526" s="3"/>
      <c r="PS526" s="3"/>
      <c r="PT526" s="3"/>
      <c r="PU526" s="3"/>
      <c r="PV526" s="3"/>
      <c r="PW526" s="3"/>
      <c r="PX526" s="3"/>
      <c r="PY526" s="3"/>
      <c r="PZ526" s="3"/>
      <c r="QA526" s="3"/>
      <c r="QB526" s="3"/>
      <c r="QC526" s="3"/>
      <c r="QD526" s="3"/>
      <c r="QE526" s="3"/>
      <c r="QF526" s="3"/>
      <c r="QG526" s="3"/>
      <c r="QH526" s="3"/>
      <c r="QI526" s="3"/>
      <c r="QJ526" s="3"/>
      <c r="QK526" s="3"/>
      <c r="QL526" s="3"/>
      <c r="QM526" s="3"/>
      <c r="QN526" s="3"/>
      <c r="QO526" s="3"/>
      <c r="QP526" s="3"/>
      <c r="QQ526" s="3"/>
      <c r="QR526" s="3"/>
      <c r="QS526" s="3"/>
      <c r="QT526" s="3"/>
      <c r="QU526" s="3"/>
      <c r="QV526" s="3"/>
      <c r="QW526" s="3"/>
      <c r="QX526" s="3"/>
      <c r="QY526" s="3"/>
      <c r="QZ526" s="3"/>
      <c r="RA526" s="3"/>
      <c r="RB526" s="3"/>
      <c r="RC526" s="3"/>
      <c r="RD526" s="3"/>
      <c r="RE526" s="3"/>
      <c r="RF526" s="3"/>
      <c r="RG526" s="3"/>
      <c r="RH526" s="3"/>
      <c r="RI526" s="3"/>
      <c r="RJ526" s="3"/>
      <c r="RK526" s="3"/>
      <c r="RL526" s="3"/>
      <c r="RM526" s="3"/>
      <c r="RN526" s="3"/>
      <c r="RO526" s="3"/>
      <c r="RP526" s="3"/>
      <c r="RQ526" s="3"/>
      <c r="RR526" s="3"/>
      <c r="RS526" s="3"/>
      <c r="RT526" s="3"/>
      <c r="RU526" s="3"/>
      <c r="RV526" s="3"/>
      <c r="RW526" s="3"/>
      <c r="RX526" s="3"/>
      <c r="RY526" s="3"/>
      <c r="RZ526" s="3"/>
      <c r="SA526" s="3"/>
      <c r="SB526" s="3"/>
      <c r="SC526" s="3"/>
      <c r="SD526" s="3"/>
      <c r="SE526" s="3"/>
      <c r="SF526" s="3"/>
      <c r="SG526" s="3"/>
      <c r="SH526" s="3"/>
      <c r="SI526" s="3"/>
      <c r="SJ526" s="3"/>
      <c r="SK526" s="3"/>
      <c r="SL526" s="3"/>
      <c r="SM526" s="3"/>
      <c r="SN526" s="3"/>
      <c r="SO526" s="3"/>
      <c r="SP526" s="3"/>
      <c r="SQ526" s="3"/>
      <c r="SR526" s="3"/>
      <c r="SS526" s="3"/>
      <c r="ST526" s="3"/>
      <c r="SU526" s="3"/>
      <c r="SV526" s="3"/>
      <c r="SW526" s="3"/>
      <c r="SX526" s="3"/>
      <c r="SY526" s="3"/>
      <c r="SZ526" s="3"/>
      <c r="TA526" s="3"/>
      <c r="TB526" s="3"/>
      <c r="TC526" s="3"/>
      <c r="TD526" s="3"/>
      <c r="TE526" s="3"/>
      <c r="TF526" s="3"/>
      <c r="TG526" s="3"/>
      <c r="TH526" s="3"/>
      <c r="TI526" s="3"/>
      <c r="TJ526" s="3"/>
      <c r="TK526" s="3"/>
      <c r="TL526" s="3"/>
      <c r="TM526" s="3"/>
      <c r="TN526" s="3"/>
      <c r="TO526" s="3"/>
      <c r="TP526" s="3"/>
      <c r="TQ526" s="3"/>
      <c r="TR526" s="3"/>
      <c r="TS526" s="3"/>
      <c r="TT526" s="3"/>
      <c r="TU526" s="3"/>
      <c r="TV526" s="3"/>
      <c r="TW526" s="3"/>
      <c r="TX526" s="3"/>
      <c r="TY526" s="3"/>
      <c r="TZ526" s="3"/>
      <c r="UA526" s="3"/>
      <c r="UB526" s="3"/>
      <c r="UC526" s="3"/>
      <c r="UD526" s="3"/>
      <c r="UE526" s="3"/>
      <c r="UF526" s="3"/>
      <c r="UG526" s="3"/>
      <c r="UH526" s="3"/>
      <c r="UI526" s="3"/>
      <c r="UJ526" s="3"/>
      <c r="UK526" s="3"/>
      <c r="UL526" s="3"/>
      <c r="UM526" s="3"/>
      <c r="UN526" s="3"/>
      <c r="UO526" s="3"/>
      <c r="UP526" s="3"/>
      <c r="UQ526" s="3"/>
      <c r="UR526" s="3"/>
      <c r="US526" s="3"/>
      <c r="UT526" s="3"/>
      <c r="UU526" s="3"/>
      <c r="UV526" s="3"/>
      <c r="UW526" s="3"/>
      <c r="UX526" s="3"/>
      <c r="UY526" s="3"/>
      <c r="UZ526" s="3"/>
      <c r="VA526" s="3"/>
      <c r="VB526" s="3"/>
      <c r="VC526" s="3"/>
      <c r="VD526" s="3"/>
      <c r="VE526" s="3"/>
      <c r="VF526" s="3"/>
      <c r="VG526" s="3"/>
      <c r="VH526" s="3"/>
      <c r="VI526" s="3"/>
      <c r="VJ526" s="3"/>
      <c r="VK526" s="3"/>
      <c r="VL526" s="3"/>
      <c r="VM526" s="3"/>
      <c r="VN526" s="3"/>
      <c r="VO526" s="3"/>
      <c r="VP526" s="3"/>
      <c r="VQ526" s="3"/>
      <c r="VR526" s="3"/>
      <c r="VS526" s="3"/>
      <c r="VT526" s="3"/>
      <c r="VU526" s="3"/>
      <c r="VV526" s="3"/>
      <c r="VW526" s="3"/>
      <c r="VX526" s="3"/>
      <c r="VY526" s="3"/>
      <c r="VZ526" s="3"/>
      <c r="WA526" s="3"/>
      <c r="WB526" s="3"/>
      <c r="WC526" s="3"/>
    </row>
    <row r="527" spans="1:601" ht="16" x14ac:dyDescent="0.45">
      <c r="A527" s="6"/>
      <c r="B527" s="6"/>
      <c r="C527" s="6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36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</row>
    <row r="528" spans="1:601" ht="16" x14ac:dyDescent="0.45">
      <c r="A528" s="6"/>
      <c r="B528" s="6"/>
      <c r="C528" s="6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36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</row>
    <row r="529" spans="1:601" ht="16" x14ac:dyDescent="0.45">
      <c r="A529" s="6"/>
      <c r="B529" s="6"/>
      <c r="C529" s="6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36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</row>
    <row r="530" spans="1:601" ht="16" x14ac:dyDescent="0.45">
      <c r="A530" s="6"/>
      <c r="B530" s="6"/>
      <c r="C530" s="6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36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</row>
    <row r="531" spans="1:601" ht="16" x14ac:dyDescent="0.45">
      <c r="A531" s="6"/>
      <c r="B531" s="6"/>
      <c r="C531" s="6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36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</row>
    <row r="532" spans="1:601" ht="16" x14ac:dyDescent="0.45">
      <c r="A532" s="6"/>
      <c r="B532" s="6"/>
      <c r="C532" s="6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36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</row>
    <row r="533" spans="1:601" ht="16" x14ac:dyDescent="0.45">
      <c r="A533" s="6"/>
      <c r="B533" s="6"/>
      <c r="C533" s="6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36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</row>
    <row r="534" spans="1:601" ht="16" x14ac:dyDescent="0.45">
      <c r="A534" s="6"/>
      <c r="B534" s="6"/>
      <c r="C534" s="6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36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3"/>
      <c r="NJ534" s="3"/>
      <c r="NK534" s="3"/>
      <c r="NL534" s="3"/>
      <c r="NM534" s="3"/>
      <c r="NN534" s="3"/>
      <c r="NO534" s="3"/>
      <c r="NP534" s="3"/>
      <c r="NQ534" s="3"/>
      <c r="NR534" s="3"/>
      <c r="NS534" s="3"/>
      <c r="NT534" s="3"/>
      <c r="NU534" s="3"/>
      <c r="NV534" s="3"/>
      <c r="NW534" s="3"/>
      <c r="NX534" s="3"/>
      <c r="NY534" s="3"/>
      <c r="NZ534" s="3"/>
      <c r="OA534" s="3"/>
      <c r="OB534" s="3"/>
      <c r="OC534" s="3"/>
      <c r="OD534" s="3"/>
      <c r="OE534" s="3"/>
      <c r="OF534" s="3"/>
      <c r="OG534" s="3"/>
      <c r="OH534" s="3"/>
      <c r="OI534" s="3"/>
      <c r="OJ534" s="3"/>
      <c r="OK534" s="3"/>
      <c r="OL534" s="3"/>
      <c r="OM534" s="3"/>
      <c r="ON534" s="3"/>
      <c r="OO534" s="3"/>
      <c r="OP534" s="3"/>
      <c r="OQ534" s="3"/>
      <c r="OR534" s="3"/>
      <c r="OS534" s="3"/>
      <c r="OT534" s="3"/>
      <c r="OU534" s="3"/>
      <c r="OV534" s="3"/>
      <c r="OW534" s="3"/>
      <c r="OX534" s="3"/>
      <c r="OY534" s="3"/>
      <c r="OZ534" s="3"/>
      <c r="PA534" s="3"/>
      <c r="PB534" s="3"/>
      <c r="PC534" s="3"/>
      <c r="PD534" s="3"/>
      <c r="PE534" s="3"/>
      <c r="PF534" s="3"/>
      <c r="PG534" s="3"/>
      <c r="PH534" s="3"/>
      <c r="PI534" s="3"/>
      <c r="PJ534" s="3"/>
      <c r="PK534" s="3"/>
      <c r="PL534" s="3"/>
      <c r="PM534" s="3"/>
      <c r="PN534" s="3"/>
      <c r="PO534" s="3"/>
      <c r="PP534" s="3"/>
      <c r="PQ534" s="3"/>
      <c r="PR534" s="3"/>
      <c r="PS534" s="3"/>
      <c r="PT534" s="3"/>
      <c r="PU534" s="3"/>
      <c r="PV534" s="3"/>
      <c r="PW534" s="3"/>
      <c r="PX534" s="3"/>
      <c r="PY534" s="3"/>
      <c r="PZ534" s="3"/>
      <c r="QA534" s="3"/>
      <c r="QB534" s="3"/>
      <c r="QC534" s="3"/>
      <c r="QD534" s="3"/>
      <c r="QE534" s="3"/>
      <c r="QF534" s="3"/>
      <c r="QG534" s="3"/>
      <c r="QH534" s="3"/>
      <c r="QI534" s="3"/>
      <c r="QJ534" s="3"/>
      <c r="QK534" s="3"/>
      <c r="QL534" s="3"/>
      <c r="QM534" s="3"/>
      <c r="QN534" s="3"/>
      <c r="QO534" s="3"/>
      <c r="QP534" s="3"/>
      <c r="QQ534" s="3"/>
      <c r="QR534" s="3"/>
      <c r="QS534" s="3"/>
      <c r="QT534" s="3"/>
      <c r="QU534" s="3"/>
      <c r="QV534" s="3"/>
      <c r="QW534" s="3"/>
      <c r="QX534" s="3"/>
      <c r="QY534" s="3"/>
      <c r="QZ534" s="3"/>
      <c r="RA534" s="3"/>
      <c r="RB534" s="3"/>
      <c r="RC534" s="3"/>
      <c r="RD534" s="3"/>
      <c r="RE534" s="3"/>
      <c r="RF534" s="3"/>
      <c r="RG534" s="3"/>
      <c r="RH534" s="3"/>
      <c r="RI534" s="3"/>
      <c r="RJ534" s="3"/>
      <c r="RK534" s="3"/>
      <c r="RL534" s="3"/>
      <c r="RM534" s="3"/>
      <c r="RN534" s="3"/>
      <c r="RO534" s="3"/>
      <c r="RP534" s="3"/>
      <c r="RQ534" s="3"/>
      <c r="RR534" s="3"/>
      <c r="RS534" s="3"/>
      <c r="RT534" s="3"/>
      <c r="RU534" s="3"/>
      <c r="RV534" s="3"/>
      <c r="RW534" s="3"/>
      <c r="RX534" s="3"/>
      <c r="RY534" s="3"/>
      <c r="RZ534" s="3"/>
      <c r="SA534" s="3"/>
      <c r="SB534" s="3"/>
      <c r="SC534" s="3"/>
      <c r="SD534" s="3"/>
      <c r="SE534" s="3"/>
      <c r="SF534" s="3"/>
      <c r="SG534" s="3"/>
      <c r="SH534" s="3"/>
      <c r="SI534" s="3"/>
      <c r="SJ534" s="3"/>
      <c r="SK534" s="3"/>
      <c r="SL534" s="3"/>
      <c r="SM534" s="3"/>
      <c r="SN534" s="3"/>
      <c r="SO534" s="3"/>
      <c r="SP534" s="3"/>
      <c r="SQ534" s="3"/>
      <c r="SR534" s="3"/>
      <c r="SS534" s="3"/>
      <c r="ST534" s="3"/>
      <c r="SU534" s="3"/>
      <c r="SV534" s="3"/>
      <c r="SW534" s="3"/>
      <c r="SX534" s="3"/>
      <c r="SY534" s="3"/>
      <c r="SZ534" s="3"/>
      <c r="TA534" s="3"/>
      <c r="TB534" s="3"/>
      <c r="TC534" s="3"/>
      <c r="TD534" s="3"/>
      <c r="TE534" s="3"/>
      <c r="TF534" s="3"/>
      <c r="TG534" s="3"/>
      <c r="TH534" s="3"/>
      <c r="TI534" s="3"/>
      <c r="TJ534" s="3"/>
      <c r="TK534" s="3"/>
      <c r="TL534" s="3"/>
      <c r="TM534" s="3"/>
      <c r="TN534" s="3"/>
      <c r="TO534" s="3"/>
      <c r="TP534" s="3"/>
      <c r="TQ534" s="3"/>
      <c r="TR534" s="3"/>
      <c r="TS534" s="3"/>
      <c r="TT534" s="3"/>
      <c r="TU534" s="3"/>
      <c r="TV534" s="3"/>
      <c r="TW534" s="3"/>
      <c r="TX534" s="3"/>
      <c r="TY534" s="3"/>
      <c r="TZ534" s="3"/>
      <c r="UA534" s="3"/>
      <c r="UB534" s="3"/>
      <c r="UC534" s="3"/>
      <c r="UD534" s="3"/>
      <c r="UE534" s="3"/>
      <c r="UF534" s="3"/>
      <c r="UG534" s="3"/>
      <c r="UH534" s="3"/>
      <c r="UI534" s="3"/>
      <c r="UJ534" s="3"/>
      <c r="UK534" s="3"/>
      <c r="UL534" s="3"/>
      <c r="UM534" s="3"/>
      <c r="UN534" s="3"/>
      <c r="UO534" s="3"/>
      <c r="UP534" s="3"/>
      <c r="UQ534" s="3"/>
      <c r="UR534" s="3"/>
      <c r="US534" s="3"/>
      <c r="UT534" s="3"/>
      <c r="UU534" s="3"/>
      <c r="UV534" s="3"/>
      <c r="UW534" s="3"/>
      <c r="UX534" s="3"/>
      <c r="UY534" s="3"/>
      <c r="UZ534" s="3"/>
      <c r="VA534" s="3"/>
      <c r="VB534" s="3"/>
      <c r="VC534" s="3"/>
      <c r="VD534" s="3"/>
      <c r="VE534" s="3"/>
      <c r="VF534" s="3"/>
      <c r="VG534" s="3"/>
      <c r="VH534" s="3"/>
      <c r="VI534" s="3"/>
      <c r="VJ534" s="3"/>
      <c r="VK534" s="3"/>
      <c r="VL534" s="3"/>
      <c r="VM534" s="3"/>
      <c r="VN534" s="3"/>
      <c r="VO534" s="3"/>
      <c r="VP534" s="3"/>
      <c r="VQ534" s="3"/>
      <c r="VR534" s="3"/>
      <c r="VS534" s="3"/>
      <c r="VT534" s="3"/>
      <c r="VU534" s="3"/>
      <c r="VV534" s="3"/>
      <c r="VW534" s="3"/>
      <c r="VX534" s="3"/>
      <c r="VY534" s="3"/>
      <c r="VZ534" s="3"/>
      <c r="WA534" s="3"/>
      <c r="WB534" s="3"/>
      <c r="WC534" s="3"/>
    </row>
    <row r="535" spans="1:601" ht="16" x14ac:dyDescent="0.45">
      <c r="A535" s="6"/>
      <c r="B535" s="6"/>
      <c r="C535" s="6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36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3"/>
      <c r="NJ535" s="3"/>
      <c r="NK535" s="3"/>
      <c r="NL535" s="3"/>
      <c r="NM535" s="3"/>
      <c r="NN535" s="3"/>
      <c r="NO535" s="3"/>
      <c r="NP535" s="3"/>
      <c r="NQ535" s="3"/>
      <c r="NR535" s="3"/>
      <c r="NS535" s="3"/>
      <c r="NT535" s="3"/>
      <c r="NU535" s="3"/>
      <c r="NV535" s="3"/>
      <c r="NW535" s="3"/>
      <c r="NX535" s="3"/>
      <c r="NY535" s="3"/>
      <c r="NZ535" s="3"/>
      <c r="OA535" s="3"/>
      <c r="OB535" s="3"/>
      <c r="OC535" s="3"/>
      <c r="OD535" s="3"/>
      <c r="OE535" s="3"/>
      <c r="OF535" s="3"/>
      <c r="OG535" s="3"/>
      <c r="OH535" s="3"/>
      <c r="OI535" s="3"/>
      <c r="OJ535" s="3"/>
      <c r="OK535" s="3"/>
      <c r="OL535" s="3"/>
      <c r="OM535" s="3"/>
      <c r="ON535" s="3"/>
      <c r="OO535" s="3"/>
      <c r="OP535" s="3"/>
      <c r="OQ535" s="3"/>
      <c r="OR535" s="3"/>
      <c r="OS535" s="3"/>
      <c r="OT535" s="3"/>
      <c r="OU535" s="3"/>
      <c r="OV535" s="3"/>
      <c r="OW535" s="3"/>
      <c r="OX535" s="3"/>
      <c r="OY535" s="3"/>
      <c r="OZ535" s="3"/>
      <c r="PA535" s="3"/>
      <c r="PB535" s="3"/>
      <c r="PC535" s="3"/>
      <c r="PD535" s="3"/>
      <c r="PE535" s="3"/>
      <c r="PF535" s="3"/>
      <c r="PG535" s="3"/>
      <c r="PH535" s="3"/>
      <c r="PI535" s="3"/>
      <c r="PJ535" s="3"/>
      <c r="PK535" s="3"/>
      <c r="PL535" s="3"/>
      <c r="PM535" s="3"/>
      <c r="PN535" s="3"/>
      <c r="PO535" s="3"/>
      <c r="PP535" s="3"/>
      <c r="PQ535" s="3"/>
      <c r="PR535" s="3"/>
      <c r="PS535" s="3"/>
      <c r="PT535" s="3"/>
      <c r="PU535" s="3"/>
      <c r="PV535" s="3"/>
      <c r="PW535" s="3"/>
      <c r="PX535" s="3"/>
      <c r="PY535" s="3"/>
      <c r="PZ535" s="3"/>
      <c r="QA535" s="3"/>
      <c r="QB535" s="3"/>
      <c r="QC535" s="3"/>
      <c r="QD535" s="3"/>
      <c r="QE535" s="3"/>
      <c r="QF535" s="3"/>
      <c r="QG535" s="3"/>
      <c r="QH535" s="3"/>
      <c r="QI535" s="3"/>
      <c r="QJ535" s="3"/>
      <c r="QK535" s="3"/>
      <c r="QL535" s="3"/>
      <c r="QM535" s="3"/>
      <c r="QN535" s="3"/>
      <c r="QO535" s="3"/>
      <c r="QP535" s="3"/>
      <c r="QQ535" s="3"/>
      <c r="QR535" s="3"/>
      <c r="QS535" s="3"/>
      <c r="QT535" s="3"/>
      <c r="QU535" s="3"/>
      <c r="QV535" s="3"/>
      <c r="QW535" s="3"/>
      <c r="QX535" s="3"/>
      <c r="QY535" s="3"/>
      <c r="QZ535" s="3"/>
      <c r="RA535" s="3"/>
      <c r="RB535" s="3"/>
      <c r="RC535" s="3"/>
      <c r="RD535" s="3"/>
      <c r="RE535" s="3"/>
      <c r="RF535" s="3"/>
      <c r="RG535" s="3"/>
      <c r="RH535" s="3"/>
      <c r="RI535" s="3"/>
      <c r="RJ535" s="3"/>
      <c r="RK535" s="3"/>
      <c r="RL535" s="3"/>
      <c r="RM535" s="3"/>
      <c r="RN535" s="3"/>
      <c r="RO535" s="3"/>
      <c r="RP535" s="3"/>
      <c r="RQ535" s="3"/>
      <c r="RR535" s="3"/>
      <c r="RS535" s="3"/>
      <c r="RT535" s="3"/>
      <c r="RU535" s="3"/>
      <c r="RV535" s="3"/>
      <c r="RW535" s="3"/>
      <c r="RX535" s="3"/>
      <c r="RY535" s="3"/>
      <c r="RZ535" s="3"/>
      <c r="SA535" s="3"/>
      <c r="SB535" s="3"/>
      <c r="SC535" s="3"/>
      <c r="SD535" s="3"/>
      <c r="SE535" s="3"/>
      <c r="SF535" s="3"/>
      <c r="SG535" s="3"/>
      <c r="SH535" s="3"/>
      <c r="SI535" s="3"/>
      <c r="SJ535" s="3"/>
      <c r="SK535" s="3"/>
      <c r="SL535" s="3"/>
      <c r="SM535" s="3"/>
      <c r="SN535" s="3"/>
      <c r="SO535" s="3"/>
      <c r="SP535" s="3"/>
      <c r="SQ535" s="3"/>
      <c r="SR535" s="3"/>
      <c r="SS535" s="3"/>
      <c r="ST535" s="3"/>
      <c r="SU535" s="3"/>
      <c r="SV535" s="3"/>
      <c r="SW535" s="3"/>
      <c r="SX535" s="3"/>
      <c r="SY535" s="3"/>
      <c r="SZ535" s="3"/>
      <c r="TA535" s="3"/>
      <c r="TB535" s="3"/>
      <c r="TC535" s="3"/>
      <c r="TD535" s="3"/>
      <c r="TE535" s="3"/>
      <c r="TF535" s="3"/>
      <c r="TG535" s="3"/>
      <c r="TH535" s="3"/>
      <c r="TI535" s="3"/>
      <c r="TJ535" s="3"/>
      <c r="TK535" s="3"/>
      <c r="TL535" s="3"/>
      <c r="TM535" s="3"/>
      <c r="TN535" s="3"/>
      <c r="TO535" s="3"/>
      <c r="TP535" s="3"/>
      <c r="TQ535" s="3"/>
      <c r="TR535" s="3"/>
      <c r="TS535" s="3"/>
      <c r="TT535" s="3"/>
      <c r="TU535" s="3"/>
      <c r="TV535" s="3"/>
      <c r="TW535" s="3"/>
      <c r="TX535" s="3"/>
      <c r="TY535" s="3"/>
      <c r="TZ535" s="3"/>
      <c r="UA535" s="3"/>
      <c r="UB535" s="3"/>
      <c r="UC535" s="3"/>
      <c r="UD535" s="3"/>
      <c r="UE535" s="3"/>
      <c r="UF535" s="3"/>
      <c r="UG535" s="3"/>
      <c r="UH535" s="3"/>
      <c r="UI535" s="3"/>
      <c r="UJ535" s="3"/>
      <c r="UK535" s="3"/>
      <c r="UL535" s="3"/>
      <c r="UM535" s="3"/>
      <c r="UN535" s="3"/>
      <c r="UO535" s="3"/>
      <c r="UP535" s="3"/>
      <c r="UQ535" s="3"/>
      <c r="UR535" s="3"/>
      <c r="US535" s="3"/>
      <c r="UT535" s="3"/>
      <c r="UU535" s="3"/>
      <c r="UV535" s="3"/>
      <c r="UW535" s="3"/>
      <c r="UX535" s="3"/>
      <c r="UY535" s="3"/>
      <c r="UZ535" s="3"/>
      <c r="VA535" s="3"/>
      <c r="VB535" s="3"/>
      <c r="VC535" s="3"/>
      <c r="VD535" s="3"/>
      <c r="VE535" s="3"/>
      <c r="VF535" s="3"/>
      <c r="VG535" s="3"/>
      <c r="VH535" s="3"/>
      <c r="VI535" s="3"/>
      <c r="VJ535" s="3"/>
      <c r="VK535" s="3"/>
      <c r="VL535" s="3"/>
      <c r="VM535" s="3"/>
      <c r="VN535" s="3"/>
      <c r="VO535" s="3"/>
      <c r="VP535" s="3"/>
      <c r="VQ535" s="3"/>
      <c r="VR535" s="3"/>
      <c r="VS535" s="3"/>
      <c r="VT535" s="3"/>
      <c r="VU535" s="3"/>
      <c r="VV535" s="3"/>
      <c r="VW535" s="3"/>
      <c r="VX535" s="3"/>
      <c r="VY535" s="3"/>
      <c r="VZ535" s="3"/>
      <c r="WA535" s="3"/>
      <c r="WB535" s="3"/>
      <c r="WC535" s="3"/>
    </row>
    <row r="536" spans="1:601" ht="16" x14ac:dyDescent="0.45">
      <c r="A536" s="6"/>
      <c r="B536" s="6"/>
      <c r="C536" s="6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36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3"/>
      <c r="NJ536" s="3"/>
      <c r="NK536" s="3"/>
      <c r="NL536" s="3"/>
      <c r="NM536" s="3"/>
      <c r="NN536" s="3"/>
      <c r="NO536" s="3"/>
      <c r="NP536" s="3"/>
      <c r="NQ536" s="3"/>
      <c r="NR536" s="3"/>
      <c r="NS536" s="3"/>
      <c r="NT536" s="3"/>
      <c r="NU536" s="3"/>
      <c r="NV536" s="3"/>
      <c r="NW536" s="3"/>
      <c r="NX536" s="3"/>
      <c r="NY536" s="3"/>
      <c r="NZ536" s="3"/>
      <c r="OA536" s="3"/>
      <c r="OB536" s="3"/>
      <c r="OC536" s="3"/>
      <c r="OD536" s="3"/>
      <c r="OE536" s="3"/>
      <c r="OF536" s="3"/>
      <c r="OG536" s="3"/>
      <c r="OH536" s="3"/>
      <c r="OI536" s="3"/>
      <c r="OJ536" s="3"/>
      <c r="OK536" s="3"/>
      <c r="OL536" s="3"/>
      <c r="OM536" s="3"/>
      <c r="ON536" s="3"/>
      <c r="OO536" s="3"/>
      <c r="OP536" s="3"/>
      <c r="OQ536" s="3"/>
      <c r="OR536" s="3"/>
      <c r="OS536" s="3"/>
      <c r="OT536" s="3"/>
      <c r="OU536" s="3"/>
      <c r="OV536" s="3"/>
      <c r="OW536" s="3"/>
      <c r="OX536" s="3"/>
      <c r="OY536" s="3"/>
      <c r="OZ536" s="3"/>
      <c r="PA536" s="3"/>
      <c r="PB536" s="3"/>
      <c r="PC536" s="3"/>
      <c r="PD536" s="3"/>
      <c r="PE536" s="3"/>
      <c r="PF536" s="3"/>
      <c r="PG536" s="3"/>
      <c r="PH536" s="3"/>
      <c r="PI536" s="3"/>
      <c r="PJ536" s="3"/>
      <c r="PK536" s="3"/>
      <c r="PL536" s="3"/>
      <c r="PM536" s="3"/>
      <c r="PN536" s="3"/>
      <c r="PO536" s="3"/>
      <c r="PP536" s="3"/>
      <c r="PQ536" s="3"/>
      <c r="PR536" s="3"/>
      <c r="PS536" s="3"/>
      <c r="PT536" s="3"/>
      <c r="PU536" s="3"/>
      <c r="PV536" s="3"/>
      <c r="PW536" s="3"/>
      <c r="PX536" s="3"/>
      <c r="PY536" s="3"/>
      <c r="PZ536" s="3"/>
      <c r="QA536" s="3"/>
      <c r="QB536" s="3"/>
      <c r="QC536" s="3"/>
      <c r="QD536" s="3"/>
      <c r="QE536" s="3"/>
      <c r="QF536" s="3"/>
      <c r="QG536" s="3"/>
      <c r="QH536" s="3"/>
      <c r="QI536" s="3"/>
      <c r="QJ536" s="3"/>
      <c r="QK536" s="3"/>
      <c r="QL536" s="3"/>
      <c r="QM536" s="3"/>
      <c r="QN536" s="3"/>
      <c r="QO536" s="3"/>
      <c r="QP536" s="3"/>
      <c r="QQ536" s="3"/>
      <c r="QR536" s="3"/>
      <c r="QS536" s="3"/>
      <c r="QT536" s="3"/>
      <c r="QU536" s="3"/>
      <c r="QV536" s="3"/>
      <c r="QW536" s="3"/>
      <c r="QX536" s="3"/>
      <c r="QY536" s="3"/>
      <c r="QZ536" s="3"/>
      <c r="RA536" s="3"/>
      <c r="RB536" s="3"/>
      <c r="RC536" s="3"/>
      <c r="RD536" s="3"/>
      <c r="RE536" s="3"/>
      <c r="RF536" s="3"/>
      <c r="RG536" s="3"/>
      <c r="RH536" s="3"/>
      <c r="RI536" s="3"/>
      <c r="RJ536" s="3"/>
      <c r="RK536" s="3"/>
      <c r="RL536" s="3"/>
      <c r="RM536" s="3"/>
      <c r="RN536" s="3"/>
      <c r="RO536" s="3"/>
      <c r="RP536" s="3"/>
      <c r="RQ536" s="3"/>
      <c r="RR536" s="3"/>
      <c r="RS536" s="3"/>
      <c r="RT536" s="3"/>
      <c r="RU536" s="3"/>
      <c r="RV536" s="3"/>
      <c r="RW536" s="3"/>
      <c r="RX536" s="3"/>
      <c r="RY536" s="3"/>
      <c r="RZ536" s="3"/>
      <c r="SA536" s="3"/>
      <c r="SB536" s="3"/>
      <c r="SC536" s="3"/>
      <c r="SD536" s="3"/>
      <c r="SE536" s="3"/>
      <c r="SF536" s="3"/>
      <c r="SG536" s="3"/>
      <c r="SH536" s="3"/>
      <c r="SI536" s="3"/>
      <c r="SJ536" s="3"/>
      <c r="SK536" s="3"/>
      <c r="SL536" s="3"/>
      <c r="SM536" s="3"/>
      <c r="SN536" s="3"/>
      <c r="SO536" s="3"/>
      <c r="SP536" s="3"/>
      <c r="SQ536" s="3"/>
      <c r="SR536" s="3"/>
      <c r="SS536" s="3"/>
      <c r="ST536" s="3"/>
      <c r="SU536" s="3"/>
      <c r="SV536" s="3"/>
      <c r="SW536" s="3"/>
      <c r="SX536" s="3"/>
      <c r="SY536" s="3"/>
      <c r="SZ536" s="3"/>
      <c r="TA536" s="3"/>
      <c r="TB536" s="3"/>
      <c r="TC536" s="3"/>
      <c r="TD536" s="3"/>
      <c r="TE536" s="3"/>
      <c r="TF536" s="3"/>
      <c r="TG536" s="3"/>
      <c r="TH536" s="3"/>
      <c r="TI536" s="3"/>
      <c r="TJ536" s="3"/>
      <c r="TK536" s="3"/>
      <c r="TL536" s="3"/>
      <c r="TM536" s="3"/>
      <c r="TN536" s="3"/>
      <c r="TO536" s="3"/>
      <c r="TP536" s="3"/>
      <c r="TQ536" s="3"/>
      <c r="TR536" s="3"/>
      <c r="TS536" s="3"/>
      <c r="TT536" s="3"/>
      <c r="TU536" s="3"/>
      <c r="TV536" s="3"/>
      <c r="TW536" s="3"/>
      <c r="TX536" s="3"/>
      <c r="TY536" s="3"/>
      <c r="TZ536" s="3"/>
      <c r="UA536" s="3"/>
      <c r="UB536" s="3"/>
      <c r="UC536" s="3"/>
      <c r="UD536" s="3"/>
      <c r="UE536" s="3"/>
      <c r="UF536" s="3"/>
      <c r="UG536" s="3"/>
      <c r="UH536" s="3"/>
      <c r="UI536" s="3"/>
      <c r="UJ536" s="3"/>
      <c r="UK536" s="3"/>
      <c r="UL536" s="3"/>
      <c r="UM536" s="3"/>
      <c r="UN536" s="3"/>
      <c r="UO536" s="3"/>
      <c r="UP536" s="3"/>
      <c r="UQ536" s="3"/>
      <c r="UR536" s="3"/>
      <c r="US536" s="3"/>
      <c r="UT536" s="3"/>
      <c r="UU536" s="3"/>
      <c r="UV536" s="3"/>
      <c r="UW536" s="3"/>
      <c r="UX536" s="3"/>
      <c r="UY536" s="3"/>
      <c r="UZ536" s="3"/>
      <c r="VA536" s="3"/>
      <c r="VB536" s="3"/>
      <c r="VC536" s="3"/>
      <c r="VD536" s="3"/>
      <c r="VE536" s="3"/>
      <c r="VF536" s="3"/>
      <c r="VG536" s="3"/>
      <c r="VH536" s="3"/>
      <c r="VI536" s="3"/>
      <c r="VJ536" s="3"/>
      <c r="VK536" s="3"/>
      <c r="VL536" s="3"/>
      <c r="VM536" s="3"/>
      <c r="VN536" s="3"/>
      <c r="VO536" s="3"/>
      <c r="VP536" s="3"/>
      <c r="VQ536" s="3"/>
      <c r="VR536" s="3"/>
      <c r="VS536" s="3"/>
      <c r="VT536" s="3"/>
      <c r="VU536" s="3"/>
      <c r="VV536" s="3"/>
      <c r="VW536" s="3"/>
      <c r="VX536" s="3"/>
      <c r="VY536" s="3"/>
      <c r="VZ536" s="3"/>
      <c r="WA536" s="3"/>
      <c r="WB536" s="3"/>
      <c r="WC536" s="3"/>
    </row>
    <row r="537" spans="1:601" ht="16" x14ac:dyDescent="0.45">
      <c r="A537" s="6"/>
      <c r="B537" s="6"/>
      <c r="C537" s="6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36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3"/>
      <c r="NJ537" s="3"/>
      <c r="NK537" s="3"/>
      <c r="NL537" s="3"/>
      <c r="NM537" s="3"/>
      <c r="NN537" s="3"/>
      <c r="NO537" s="3"/>
      <c r="NP537" s="3"/>
      <c r="NQ537" s="3"/>
      <c r="NR537" s="3"/>
      <c r="NS537" s="3"/>
      <c r="NT537" s="3"/>
      <c r="NU537" s="3"/>
      <c r="NV537" s="3"/>
      <c r="NW537" s="3"/>
      <c r="NX537" s="3"/>
      <c r="NY537" s="3"/>
      <c r="NZ537" s="3"/>
      <c r="OA537" s="3"/>
      <c r="OB537" s="3"/>
      <c r="OC537" s="3"/>
      <c r="OD537" s="3"/>
      <c r="OE537" s="3"/>
      <c r="OF537" s="3"/>
      <c r="OG537" s="3"/>
      <c r="OH537" s="3"/>
      <c r="OI537" s="3"/>
      <c r="OJ537" s="3"/>
      <c r="OK537" s="3"/>
      <c r="OL537" s="3"/>
      <c r="OM537" s="3"/>
      <c r="ON537" s="3"/>
      <c r="OO537" s="3"/>
      <c r="OP537" s="3"/>
      <c r="OQ537" s="3"/>
      <c r="OR537" s="3"/>
      <c r="OS537" s="3"/>
      <c r="OT537" s="3"/>
      <c r="OU537" s="3"/>
      <c r="OV537" s="3"/>
      <c r="OW537" s="3"/>
      <c r="OX537" s="3"/>
      <c r="OY537" s="3"/>
      <c r="OZ537" s="3"/>
      <c r="PA537" s="3"/>
      <c r="PB537" s="3"/>
      <c r="PC537" s="3"/>
      <c r="PD537" s="3"/>
      <c r="PE537" s="3"/>
      <c r="PF537" s="3"/>
      <c r="PG537" s="3"/>
      <c r="PH537" s="3"/>
      <c r="PI537" s="3"/>
      <c r="PJ537" s="3"/>
      <c r="PK537" s="3"/>
      <c r="PL537" s="3"/>
      <c r="PM537" s="3"/>
      <c r="PN537" s="3"/>
      <c r="PO537" s="3"/>
      <c r="PP537" s="3"/>
      <c r="PQ537" s="3"/>
      <c r="PR537" s="3"/>
      <c r="PS537" s="3"/>
      <c r="PT537" s="3"/>
      <c r="PU537" s="3"/>
      <c r="PV537" s="3"/>
      <c r="PW537" s="3"/>
      <c r="PX537" s="3"/>
      <c r="PY537" s="3"/>
      <c r="PZ537" s="3"/>
      <c r="QA537" s="3"/>
      <c r="QB537" s="3"/>
      <c r="QC537" s="3"/>
      <c r="QD537" s="3"/>
      <c r="QE537" s="3"/>
      <c r="QF537" s="3"/>
      <c r="QG537" s="3"/>
      <c r="QH537" s="3"/>
      <c r="QI537" s="3"/>
      <c r="QJ537" s="3"/>
      <c r="QK537" s="3"/>
      <c r="QL537" s="3"/>
      <c r="QM537" s="3"/>
      <c r="QN537" s="3"/>
      <c r="QO537" s="3"/>
      <c r="QP537" s="3"/>
      <c r="QQ537" s="3"/>
      <c r="QR537" s="3"/>
      <c r="QS537" s="3"/>
      <c r="QT537" s="3"/>
      <c r="QU537" s="3"/>
      <c r="QV537" s="3"/>
      <c r="QW537" s="3"/>
      <c r="QX537" s="3"/>
      <c r="QY537" s="3"/>
      <c r="QZ537" s="3"/>
      <c r="RA537" s="3"/>
      <c r="RB537" s="3"/>
      <c r="RC537" s="3"/>
      <c r="RD537" s="3"/>
      <c r="RE537" s="3"/>
      <c r="RF537" s="3"/>
      <c r="RG537" s="3"/>
      <c r="RH537" s="3"/>
      <c r="RI537" s="3"/>
      <c r="RJ537" s="3"/>
      <c r="RK537" s="3"/>
      <c r="RL537" s="3"/>
      <c r="RM537" s="3"/>
      <c r="RN537" s="3"/>
      <c r="RO537" s="3"/>
      <c r="RP537" s="3"/>
      <c r="RQ537" s="3"/>
      <c r="RR537" s="3"/>
      <c r="RS537" s="3"/>
      <c r="RT537" s="3"/>
      <c r="RU537" s="3"/>
      <c r="RV537" s="3"/>
      <c r="RW537" s="3"/>
      <c r="RX537" s="3"/>
      <c r="RY537" s="3"/>
      <c r="RZ537" s="3"/>
      <c r="SA537" s="3"/>
      <c r="SB537" s="3"/>
      <c r="SC537" s="3"/>
      <c r="SD537" s="3"/>
      <c r="SE537" s="3"/>
      <c r="SF537" s="3"/>
      <c r="SG537" s="3"/>
      <c r="SH537" s="3"/>
      <c r="SI537" s="3"/>
      <c r="SJ537" s="3"/>
      <c r="SK537" s="3"/>
      <c r="SL537" s="3"/>
      <c r="SM537" s="3"/>
      <c r="SN537" s="3"/>
      <c r="SO537" s="3"/>
      <c r="SP537" s="3"/>
      <c r="SQ537" s="3"/>
      <c r="SR537" s="3"/>
      <c r="SS537" s="3"/>
      <c r="ST537" s="3"/>
      <c r="SU537" s="3"/>
      <c r="SV537" s="3"/>
      <c r="SW537" s="3"/>
      <c r="SX537" s="3"/>
      <c r="SY537" s="3"/>
      <c r="SZ537" s="3"/>
      <c r="TA537" s="3"/>
      <c r="TB537" s="3"/>
      <c r="TC537" s="3"/>
      <c r="TD537" s="3"/>
      <c r="TE537" s="3"/>
      <c r="TF537" s="3"/>
      <c r="TG537" s="3"/>
      <c r="TH537" s="3"/>
      <c r="TI537" s="3"/>
      <c r="TJ537" s="3"/>
      <c r="TK537" s="3"/>
      <c r="TL537" s="3"/>
      <c r="TM537" s="3"/>
      <c r="TN537" s="3"/>
      <c r="TO537" s="3"/>
      <c r="TP537" s="3"/>
      <c r="TQ537" s="3"/>
      <c r="TR537" s="3"/>
      <c r="TS537" s="3"/>
      <c r="TT537" s="3"/>
      <c r="TU537" s="3"/>
      <c r="TV537" s="3"/>
      <c r="TW537" s="3"/>
      <c r="TX537" s="3"/>
      <c r="TY537" s="3"/>
      <c r="TZ537" s="3"/>
      <c r="UA537" s="3"/>
      <c r="UB537" s="3"/>
      <c r="UC537" s="3"/>
      <c r="UD537" s="3"/>
      <c r="UE537" s="3"/>
      <c r="UF537" s="3"/>
      <c r="UG537" s="3"/>
      <c r="UH537" s="3"/>
      <c r="UI537" s="3"/>
      <c r="UJ537" s="3"/>
      <c r="UK537" s="3"/>
      <c r="UL537" s="3"/>
      <c r="UM537" s="3"/>
      <c r="UN537" s="3"/>
      <c r="UO537" s="3"/>
      <c r="UP537" s="3"/>
      <c r="UQ537" s="3"/>
      <c r="UR537" s="3"/>
      <c r="US537" s="3"/>
      <c r="UT537" s="3"/>
      <c r="UU537" s="3"/>
      <c r="UV537" s="3"/>
      <c r="UW537" s="3"/>
      <c r="UX537" s="3"/>
      <c r="UY537" s="3"/>
      <c r="UZ537" s="3"/>
      <c r="VA537" s="3"/>
      <c r="VB537" s="3"/>
      <c r="VC537" s="3"/>
      <c r="VD537" s="3"/>
      <c r="VE537" s="3"/>
      <c r="VF537" s="3"/>
      <c r="VG537" s="3"/>
      <c r="VH537" s="3"/>
      <c r="VI537" s="3"/>
      <c r="VJ537" s="3"/>
      <c r="VK537" s="3"/>
      <c r="VL537" s="3"/>
      <c r="VM537" s="3"/>
      <c r="VN537" s="3"/>
      <c r="VO537" s="3"/>
      <c r="VP537" s="3"/>
      <c r="VQ537" s="3"/>
      <c r="VR537" s="3"/>
      <c r="VS537" s="3"/>
      <c r="VT537" s="3"/>
      <c r="VU537" s="3"/>
      <c r="VV537" s="3"/>
      <c r="VW537" s="3"/>
      <c r="VX537" s="3"/>
      <c r="VY537" s="3"/>
      <c r="VZ537" s="3"/>
      <c r="WA537" s="3"/>
      <c r="WB537" s="3"/>
      <c r="WC537" s="3"/>
    </row>
    <row r="538" spans="1:601" ht="16" x14ac:dyDescent="0.45">
      <c r="A538" s="6"/>
      <c r="B538" s="6"/>
      <c r="C538" s="6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36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</row>
    <row r="539" spans="1:601" ht="16" x14ac:dyDescent="0.45">
      <c r="A539" s="6"/>
      <c r="B539" s="6"/>
      <c r="C539" s="6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36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</row>
    <row r="540" spans="1:601" ht="16" x14ac:dyDescent="0.45">
      <c r="A540" s="6"/>
      <c r="B540" s="6"/>
      <c r="C540" s="6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36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</row>
    <row r="541" spans="1:601" ht="16" x14ac:dyDescent="0.45">
      <c r="A541" s="6"/>
      <c r="B541" s="6"/>
      <c r="C541" s="6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36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</row>
    <row r="542" spans="1:601" ht="16" x14ac:dyDescent="0.45">
      <c r="A542" s="6"/>
      <c r="B542" s="6"/>
      <c r="C542" s="6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36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</row>
    <row r="543" spans="1:601" ht="16" x14ac:dyDescent="0.45">
      <c r="A543" s="6"/>
      <c r="B543" s="6"/>
      <c r="C543" s="6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36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</row>
    <row r="544" spans="1:601" ht="16" x14ac:dyDescent="0.45">
      <c r="A544" s="6"/>
      <c r="B544" s="6"/>
      <c r="C544" s="6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36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</row>
    <row r="545" spans="1:601" ht="16" x14ac:dyDescent="0.45">
      <c r="A545" s="6"/>
      <c r="B545" s="6"/>
      <c r="C545" s="6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36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</row>
    <row r="546" spans="1:601" ht="16" x14ac:dyDescent="0.45">
      <c r="A546" s="6"/>
      <c r="B546" s="6"/>
      <c r="C546" s="6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36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</row>
    <row r="547" spans="1:601" ht="16" x14ac:dyDescent="0.45">
      <c r="A547" s="6"/>
      <c r="B547" s="6"/>
      <c r="C547" s="6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36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</row>
    <row r="548" spans="1:601" ht="16" x14ac:dyDescent="0.45">
      <c r="A548" s="6"/>
      <c r="B548" s="6"/>
      <c r="C548" s="6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36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</row>
    <row r="549" spans="1:601" ht="16" x14ac:dyDescent="0.45">
      <c r="A549" s="6"/>
      <c r="B549" s="6"/>
      <c r="C549" s="6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36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3"/>
      <c r="NJ549" s="3"/>
      <c r="NK549" s="3"/>
      <c r="NL549" s="3"/>
      <c r="NM549" s="3"/>
      <c r="NN549" s="3"/>
      <c r="NO549" s="3"/>
      <c r="NP549" s="3"/>
      <c r="NQ549" s="3"/>
      <c r="NR549" s="3"/>
      <c r="NS549" s="3"/>
      <c r="NT549" s="3"/>
      <c r="NU549" s="3"/>
      <c r="NV549" s="3"/>
      <c r="NW549" s="3"/>
      <c r="NX549" s="3"/>
      <c r="NY549" s="3"/>
      <c r="NZ549" s="3"/>
      <c r="OA549" s="3"/>
      <c r="OB549" s="3"/>
      <c r="OC549" s="3"/>
      <c r="OD549" s="3"/>
      <c r="OE549" s="3"/>
      <c r="OF549" s="3"/>
      <c r="OG549" s="3"/>
      <c r="OH549" s="3"/>
      <c r="OI549" s="3"/>
      <c r="OJ549" s="3"/>
      <c r="OK549" s="3"/>
      <c r="OL549" s="3"/>
      <c r="OM549" s="3"/>
      <c r="ON549" s="3"/>
      <c r="OO549" s="3"/>
      <c r="OP549" s="3"/>
      <c r="OQ549" s="3"/>
      <c r="OR549" s="3"/>
      <c r="OS549" s="3"/>
      <c r="OT549" s="3"/>
      <c r="OU549" s="3"/>
      <c r="OV549" s="3"/>
      <c r="OW549" s="3"/>
      <c r="OX549" s="3"/>
      <c r="OY549" s="3"/>
      <c r="OZ549" s="3"/>
      <c r="PA549" s="3"/>
      <c r="PB549" s="3"/>
      <c r="PC549" s="3"/>
      <c r="PD549" s="3"/>
      <c r="PE549" s="3"/>
      <c r="PF549" s="3"/>
      <c r="PG549" s="3"/>
      <c r="PH549" s="3"/>
      <c r="PI549" s="3"/>
      <c r="PJ549" s="3"/>
      <c r="PK549" s="3"/>
      <c r="PL549" s="3"/>
      <c r="PM549" s="3"/>
      <c r="PN549" s="3"/>
      <c r="PO549" s="3"/>
      <c r="PP549" s="3"/>
      <c r="PQ549" s="3"/>
      <c r="PR549" s="3"/>
      <c r="PS549" s="3"/>
      <c r="PT549" s="3"/>
      <c r="PU549" s="3"/>
      <c r="PV549" s="3"/>
      <c r="PW549" s="3"/>
      <c r="PX549" s="3"/>
      <c r="PY549" s="3"/>
      <c r="PZ549" s="3"/>
      <c r="QA549" s="3"/>
      <c r="QB549" s="3"/>
      <c r="QC549" s="3"/>
      <c r="QD549" s="3"/>
      <c r="QE549" s="3"/>
      <c r="QF549" s="3"/>
      <c r="QG549" s="3"/>
      <c r="QH549" s="3"/>
      <c r="QI549" s="3"/>
      <c r="QJ549" s="3"/>
      <c r="QK549" s="3"/>
      <c r="QL549" s="3"/>
      <c r="QM549" s="3"/>
      <c r="QN549" s="3"/>
      <c r="QO549" s="3"/>
      <c r="QP549" s="3"/>
      <c r="QQ549" s="3"/>
      <c r="QR549" s="3"/>
      <c r="QS549" s="3"/>
      <c r="QT549" s="3"/>
      <c r="QU549" s="3"/>
      <c r="QV549" s="3"/>
      <c r="QW549" s="3"/>
      <c r="QX549" s="3"/>
      <c r="QY549" s="3"/>
      <c r="QZ549" s="3"/>
      <c r="RA549" s="3"/>
      <c r="RB549" s="3"/>
      <c r="RC549" s="3"/>
      <c r="RD549" s="3"/>
      <c r="RE549" s="3"/>
      <c r="RF549" s="3"/>
      <c r="RG549" s="3"/>
      <c r="RH549" s="3"/>
      <c r="RI549" s="3"/>
      <c r="RJ549" s="3"/>
      <c r="RK549" s="3"/>
      <c r="RL549" s="3"/>
      <c r="RM549" s="3"/>
      <c r="RN549" s="3"/>
      <c r="RO549" s="3"/>
      <c r="RP549" s="3"/>
      <c r="RQ549" s="3"/>
      <c r="RR549" s="3"/>
      <c r="RS549" s="3"/>
      <c r="RT549" s="3"/>
      <c r="RU549" s="3"/>
      <c r="RV549" s="3"/>
      <c r="RW549" s="3"/>
      <c r="RX549" s="3"/>
      <c r="RY549" s="3"/>
      <c r="RZ549" s="3"/>
      <c r="SA549" s="3"/>
      <c r="SB549" s="3"/>
      <c r="SC549" s="3"/>
      <c r="SD549" s="3"/>
      <c r="SE549" s="3"/>
      <c r="SF549" s="3"/>
      <c r="SG549" s="3"/>
      <c r="SH549" s="3"/>
      <c r="SI549" s="3"/>
      <c r="SJ549" s="3"/>
      <c r="SK549" s="3"/>
      <c r="SL549" s="3"/>
      <c r="SM549" s="3"/>
      <c r="SN549" s="3"/>
      <c r="SO549" s="3"/>
      <c r="SP549" s="3"/>
      <c r="SQ549" s="3"/>
      <c r="SR549" s="3"/>
      <c r="SS549" s="3"/>
      <c r="ST549" s="3"/>
      <c r="SU549" s="3"/>
      <c r="SV549" s="3"/>
      <c r="SW549" s="3"/>
      <c r="SX549" s="3"/>
      <c r="SY549" s="3"/>
      <c r="SZ549" s="3"/>
      <c r="TA549" s="3"/>
      <c r="TB549" s="3"/>
      <c r="TC549" s="3"/>
      <c r="TD549" s="3"/>
      <c r="TE549" s="3"/>
      <c r="TF549" s="3"/>
      <c r="TG549" s="3"/>
      <c r="TH549" s="3"/>
      <c r="TI549" s="3"/>
      <c r="TJ549" s="3"/>
      <c r="TK549" s="3"/>
      <c r="TL549" s="3"/>
      <c r="TM549" s="3"/>
      <c r="TN549" s="3"/>
      <c r="TO549" s="3"/>
      <c r="TP549" s="3"/>
      <c r="TQ549" s="3"/>
      <c r="TR549" s="3"/>
      <c r="TS549" s="3"/>
      <c r="TT549" s="3"/>
      <c r="TU549" s="3"/>
      <c r="TV549" s="3"/>
      <c r="TW549" s="3"/>
      <c r="TX549" s="3"/>
      <c r="TY549" s="3"/>
      <c r="TZ549" s="3"/>
      <c r="UA549" s="3"/>
      <c r="UB549" s="3"/>
      <c r="UC549" s="3"/>
      <c r="UD549" s="3"/>
      <c r="UE549" s="3"/>
      <c r="UF549" s="3"/>
      <c r="UG549" s="3"/>
      <c r="UH549" s="3"/>
      <c r="UI549" s="3"/>
      <c r="UJ549" s="3"/>
      <c r="UK549" s="3"/>
      <c r="UL549" s="3"/>
      <c r="UM549" s="3"/>
      <c r="UN549" s="3"/>
      <c r="UO549" s="3"/>
      <c r="UP549" s="3"/>
      <c r="UQ549" s="3"/>
      <c r="UR549" s="3"/>
      <c r="US549" s="3"/>
      <c r="UT549" s="3"/>
      <c r="UU549" s="3"/>
      <c r="UV549" s="3"/>
      <c r="UW549" s="3"/>
      <c r="UX549" s="3"/>
      <c r="UY549" s="3"/>
      <c r="UZ549" s="3"/>
      <c r="VA549" s="3"/>
      <c r="VB549" s="3"/>
      <c r="VC549" s="3"/>
      <c r="VD549" s="3"/>
      <c r="VE549" s="3"/>
      <c r="VF549" s="3"/>
      <c r="VG549" s="3"/>
      <c r="VH549" s="3"/>
      <c r="VI549" s="3"/>
      <c r="VJ549" s="3"/>
      <c r="VK549" s="3"/>
      <c r="VL549" s="3"/>
      <c r="VM549" s="3"/>
      <c r="VN549" s="3"/>
      <c r="VO549" s="3"/>
      <c r="VP549" s="3"/>
      <c r="VQ549" s="3"/>
      <c r="VR549" s="3"/>
      <c r="VS549" s="3"/>
      <c r="VT549" s="3"/>
      <c r="VU549" s="3"/>
      <c r="VV549" s="3"/>
      <c r="VW549" s="3"/>
      <c r="VX549" s="3"/>
      <c r="VY549" s="3"/>
      <c r="VZ549" s="3"/>
      <c r="WA549" s="3"/>
      <c r="WB549" s="3"/>
      <c r="WC549" s="3"/>
    </row>
    <row r="550" spans="1:601" ht="16" x14ac:dyDescent="0.45">
      <c r="A550" s="6"/>
      <c r="B550" s="6"/>
      <c r="C550" s="6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36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3"/>
      <c r="NJ550" s="3"/>
      <c r="NK550" s="3"/>
      <c r="NL550" s="3"/>
      <c r="NM550" s="3"/>
      <c r="NN550" s="3"/>
      <c r="NO550" s="3"/>
      <c r="NP550" s="3"/>
      <c r="NQ550" s="3"/>
      <c r="NR550" s="3"/>
      <c r="NS550" s="3"/>
      <c r="NT550" s="3"/>
      <c r="NU550" s="3"/>
      <c r="NV550" s="3"/>
      <c r="NW550" s="3"/>
      <c r="NX550" s="3"/>
      <c r="NY550" s="3"/>
      <c r="NZ550" s="3"/>
      <c r="OA550" s="3"/>
      <c r="OB550" s="3"/>
      <c r="OC550" s="3"/>
      <c r="OD550" s="3"/>
      <c r="OE550" s="3"/>
      <c r="OF550" s="3"/>
      <c r="OG550" s="3"/>
      <c r="OH550" s="3"/>
      <c r="OI550" s="3"/>
      <c r="OJ550" s="3"/>
      <c r="OK550" s="3"/>
      <c r="OL550" s="3"/>
      <c r="OM550" s="3"/>
      <c r="ON550" s="3"/>
      <c r="OO550" s="3"/>
      <c r="OP550" s="3"/>
      <c r="OQ550" s="3"/>
      <c r="OR550" s="3"/>
      <c r="OS550" s="3"/>
      <c r="OT550" s="3"/>
      <c r="OU550" s="3"/>
      <c r="OV550" s="3"/>
      <c r="OW550" s="3"/>
      <c r="OX550" s="3"/>
      <c r="OY550" s="3"/>
      <c r="OZ550" s="3"/>
      <c r="PA550" s="3"/>
      <c r="PB550" s="3"/>
      <c r="PC550" s="3"/>
      <c r="PD550" s="3"/>
      <c r="PE550" s="3"/>
      <c r="PF550" s="3"/>
      <c r="PG550" s="3"/>
      <c r="PH550" s="3"/>
      <c r="PI550" s="3"/>
      <c r="PJ550" s="3"/>
      <c r="PK550" s="3"/>
      <c r="PL550" s="3"/>
      <c r="PM550" s="3"/>
      <c r="PN550" s="3"/>
      <c r="PO550" s="3"/>
      <c r="PP550" s="3"/>
      <c r="PQ550" s="3"/>
      <c r="PR550" s="3"/>
      <c r="PS550" s="3"/>
      <c r="PT550" s="3"/>
      <c r="PU550" s="3"/>
      <c r="PV550" s="3"/>
      <c r="PW550" s="3"/>
      <c r="PX550" s="3"/>
      <c r="PY550" s="3"/>
      <c r="PZ550" s="3"/>
      <c r="QA550" s="3"/>
      <c r="QB550" s="3"/>
      <c r="QC550" s="3"/>
      <c r="QD550" s="3"/>
      <c r="QE550" s="3"/>
      <c r="QF550" s="3"/>
      <c r="QG550" s="3"/>
      <c r="QH550" s="3"/>
      <c r="QI550" s="3"/>
      <c r="QJ550" s="3"/>
      <c r="QK550" s="3"/>
      <c r="QL550" s="3"/>
      <c r="QM550" s="3"/>
      <c r="QN550" s="3"/>
      <c r="QO550" s="3"/>
      <c r="QP550" s="3"/>
      <c r="QQ550" s="3"/>
      <c r="QR550" s="3"/>
      <c r="QS550" s="3"/>
      <c r="QT550" s="3"/>
      <c r="QU550" s="3"/>
      <c r="QV550" s="3"/>
      <c r="QW550" s="3"/>
      <c r="QX550" s="3"/>
      <c r="QY550" s="3"/>
      <c r="QZ550" s="3"/>
      <c r="RA550" s="3"/>
      <c r="RB550" s="3"/>
      <c r="RC550" s="3"/>
      <c r="RD550" s="3"/>
      <c r="RE550" s="3"/>
      <c r="RF550" s="3"/>
      <c r="RG550" s="3"/>
      <c r="RH550" s="3"/>
      <c r="RI550" s="3"/>
      <c r="RJ550" s="3"/>
      <c r="RK550" s="3"/>
      <c r="RL550" s="3"/>
      <c r="RM550" s="3"/>
      <c r="RN550" s="3"/>
      <c r="RO550" s="3"/>
      <c r="RP550" s="3"/>
      <c r="RQ550" s="3"/>
      <c r="RR550" s="3"/>
      <c r="RS550" s="3"/>
      <c r="RT550" s="3"/>
      <c r="RU550" s="3"/>
      <c r="RV550" s="3"/>
      <c r="RW550" s="3"/>
      <c r="RX550" s="3"/>
      <c r="RY550" s="3"/>
      <c r="RZ550" s="3"/>
      <c r="SA550" s="3"/>
      <c r="SB550" s="3"/>
      <c r="SC550" s="3"/>
      <c r="SD550" s="3"/>
      <c r="SE550" s="3"/>
      <c r="SF550" s="3"/>
      <c r="SG550" s="3"/>
      <c r="SH550" s="3"/>
      <c r="SI550" s="3"/>
      <c r="SJ550" s="3"/>
      <c r="SK550" s="3"/>
      <c r="SL550" s="3"/>
      <c r="SM550" s="3"/>
      <c r="SN550" s="3"/>
      <c r="SO550" s="3"/>
      <c r="SP550" s="3"/>
      <c r="SQ550" s="3"/>
      <c r="SR550" s="3"/>
      <c r="SS550" s="3"/>
      <c r="ST550" s="3"/>
      <c r="SU550" s="3"/>
      <c r="SV550" s="3"/>
      <c r="SW550" s="3"/>
      <c r="SX550" s="3"/>
      <c r="SY550" s="3"/>
      <c r="SZ550" s="3"/>
      <c r="TA550" s="3"/>
      <c r="TB550" s="3"/>
      <c r="TC550" s="3"/>
      <c r="TD550" s="3"/>
      <c r="TE550" s="3"/>
      <c r="TF550" s="3"/>
      <c r="TG550" s="3"/>
      <c r="TH550" s="3"/>
      <c r="TI550" s="3"/>
      <c r="TJ550" s="3"/>
      <c r="TK550" s="3"/>
      <c r="TL550" s="3"/>
      <c r="TM550" s="3"/>
      <c r="TN550" s="3"/>
      <c r="TO550" s="3"/>
      <c r="TP550" s="3"/>
      <c r="TQ550" s="3"/>
      <c r="TR550" s="3"/>
      <c r="TS550" s="3"/>
      <c r="TT550" s="3"/>
      <c r="TU550" s="3"/>
      <c r="TV550" s="3"/>
      <c r="TW550" s="3"/>
      <c r="TX550" s="3"/>
      <c r="TY550" s="3"/>
      <c r="TZ550" s="3"/>
      <c r="UA550" s="3"/>
      <c r="UB550" s="3"/>
      <c r="UC550" s="3"/>
      <c r="UD550" s="3"/>
      <c r="UE550" s="3"/>
      <c r="UF550" s="3"/>
      <c r="UG550" s="3"/>
      <c r="UH550" s="3"/>
      <c r="UI550" s="3"/>
      <c r="UJ550" s="3"/>
      <c r="UK550" s="3"/>
      <c r="UL550" s="3"/>
      <c r="UM550" s="3"/>
      <c r="UN550" s="3"/>
      <c r="UO550" s="3"/>
      <c r="UP550" s="3"/>
      <c r="UQ550" s="3"/>
      <c r="UR550" s="3"/>
      <c r="US550" s="3"/>
      <c r="UT550" s="3"/>
      <c r="UU550" s="3"/>
      <c r="UV550" s="3"/>
      <c r="UW550" s="3"/>
      <c r="UX550" s="3"/>
      <c r="UY550" s="3"/>
      <c r="UZ550" s="3"/>
      <c r="VA550" s="3"/>
      <c r="VB550" s="3"/>
      <c r="VC550" s="3"/>
      <c r="VD550" s="3"/>
      <c r="VE550" s="3"/>
      <c r="VF550" s="3"/>
      <c r="VG550" s="3"/>
      <c r="VH550" s="3"/>
      <c r="VI550" s="3"/>
      <c r="VJ550" s="3"/>
      <c r="VK550" s="3"/>
      <c r="VL550" s="3"/>
      <c r="VM550" s="3"/>
      <c r="VN550" s="3"/>
      <c r="VO550" s="3"/>
      <c r="VP550" s="3"/>
      <c r="VQ550" s="3"/>
      <c r="VR550" s="3"/>
      <c r="VS550" s="3"/>
      <c r="VT550" s="3"/>
      <c r="VU550" s="3"/>
      <c r="VV550" s="3"/>
      <c r="VW550" s="3"/>
      <c r="VX550" s="3"/>
      <c r="VY550" s="3"/>
      <c r="VZ550" s="3"/>
      <c r="WA550" s="3"/>
      <c r="WB550" s="3"/>
      <c r="WC550" s="3"/>
    </row>
    <row r="551" spans="1:601" ht="16" x14ac:dyDescent="0.45">
      <c r="A551" s="6"/>
      <c r="B551" s="6"/>
      <c r="C551" s="6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36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3"/>
      <c r="NJ551" s="3"/>
      <c r="NK551" s="3"/>
      <c r="NL551" s="3"/>
      <c r="NM551" s="3"/>
      <c r="NN551" s="3"/>
      <c r="NO551" s="3"/>
      <c r="NP551" s="3"/>
      <c r="NQ551" s="3"/>
      <c r="NR551" s="3"/>
      <c r="NS551" s="3"/>
      <c r="NT551" s="3"/>
      <c r="NU551" s="3"/>
      <c r="NV551" s="3"/>
      <c r="NW551" s="3"/>
      <c r="NX551" s="3"/>
      <c r="NY551" s="3"/>
      <c r="NZ551" s="3"/>
      <c r="OA551" s="3"/>
      <c r="OB551" s="3"/>
      <c r="OC551" s="3"/>
      <c r="OD551" s="3"/>
      <c r="OE551" s="3"/>
      <c r="OF551" s="3"/>
      <c r="OG551" s="3"/>
      <c r="OH551" s="3"/>
      <c r="OI551" s="3"/>
      <c r="OJ551" s="3"/>
      <c r="OK551" s="3"/>
      <c r="OL551" s="3"/>
      <c r="OM551" s="3"/>
      <c r="ON551" s="3"/>
      <c r="OO551" s="3"/>
      <c r="OP551" s="3"/>
      <c r="OQ551" s="3"/>
      <c r="OR551" s="3"/>
      <c r="OS551" s="3"/>
      <c r="OT551" s="3"/>
      <c r="OU551" s="3"/>
      <c r="OV551" s="3"/>
      <c r="OW551" s="3"/>
      <c r="OX551" s="3"/>
      <c r="OY551" s="3"/>
      <c r="OZ551" s="3"/>
      <c r="PA551" s="3"/>
      <c r="PB551" s="3"/>
      <c r="PC551" s="3"/>
      <c r="PD551" s="3"/>
      <c r="PE551" s="3"/>
      <c r="PF551" s="3"/>
      <c r="PG551" s="3"/>
      <c r="PH551" s="3"/>
      <c r="PI551" s="3"/>
      <c r="PJ551" s="3"/>
      <c r="PK551" s="3"/>
      <c r="PL551" s="3"/>
      <c r="PM551" s="3"/>
      <c r="PN551" s="3"/>
      <c r="PO551" s="3"/>
      <c r="PP551" s="3"/>
      <c r="PQ551" s="3"/>
      <c r="PR551" s="3"/>
      <c r="PS551" s="3"/>
      <c r="PT551" s="3"/>
      <c r="PU551" s="3"/>
      <c r="PV551" s="3"/>
      <c r="PW551" s="3"/>
      <c r="PX551" s="3"/>
      <c r="PY551" s="3"/>
      <c r="PZ551" s="3"/>
      <c r="QA551" s="3"/>
      <c r="QB551" s="3"/>
      <c r="QC551" s="3"/>
      <c r="QD551" s="3"/>
      <c r="QE551" s="3"/>
      <c r="QF551" s="3"/>
      <c r="QG551" s="3"/>
      <c r="QH551" s="3"/>
      <c r="QI551" s="3"/>
      <c r="QJ551" s="3"/>
      <c r="QK551" s="3"/>
      <c r="QL551" s="3"/>
      <c r="QM551" s="3"/>
      <c r="QN551" s="3"/>
      <c r="QO551" s="3"/>
      <c r="QP551" s="3"/>
      <c r="QQ551" s="3"/>
      <c r="QR551" s="3"/>
      <c r="QS551" s="3"/>
      <c r="QT551" s="3"/>
      <c r="QU551" s="3"/>
      <c r="QV551" s="3"/>
      <c r="QW551" s="3"/>
      <c r="QX551" s="3"/>
      <c r="QY551" s="3"/>
      <c r="QZ551" s="3"/>
      <c r="RA551" s="3"/>
      <c r="RB551" s="3"/>
      <c r="RC551" s="3"/>
      <c r="RD551" s="3"/>
      <c r="RE551" s="3"/>
      <c r="RF551" s="3"/>
      <c r="RG551" s="3"/>
      <c r="RH551" s="3"/>
      <c r="RI551" s="3"/>
      <c r="RJ551" s="3"/>
      <c r="RK551" s="3"/>
      <c r="RL551" s="3"/>
      <c r="RM551" s="3"/>
      <c r="RN551" s="3"/>
      <c r="RO551" s="3"/>
      <c r="RP551" s="3"/>
      <c r="RQ551" s="3"/>
      <c r="RR551" s="3"/>
      <c r="RS551" s="3"/>
      <c r="RT551" s="3"/>
      <c r="RU551" s="3"/>
      <c r="RV551" s="3"/>
      <c r="RW551" s="3"/>
      <c r="RX551" s="3"/>
      <c r="RY551" s="3"/>
      <c r="RZ551" s="3"/>
      <c r="SA551" s="3"/>
      <c r="SB551" s="3"/>
      <c r="SC551" s="3"/>
      <c r="SD551" s="3"/>
      <c r="SE551" s="3"/>
      <c r="SF551" s="3"/>
      <c r="SG551" s="3"/>
      <c r="SH551" s="3"/>
      <c r="SI551" s="3"/>
      <c r="SJ551" s="3"/>
      <c r="SK551" s="3"/>
      <c r="SL551" s="3"/>
      <c r="SM551" s="3"/>
      <c r="SN551" s="3"/>
      <c r="SO551" s="3"/>
      <c r="SP551" s="3"/>
      <c r="SQ551" s="3"/>
      <c r="SR551" s="3"/>
      <c r="SS551" s="3"/>
      <c r="ST551" s="3"/>
      <c r="SU551" s="3"/>
      <c r="SV551" s="3"/>
      <c r="SW551" s="3"/>
      <c r="SX551" s="3"/>
      <c r="SY551" s="3"/>
      <c r="SZ551" s="3"/>
      <c r="TA551" s="3"/>
      <c r="TB551" s="3"/>
      <c r="TC551" s="3"/>
      <c r="TD551" s="3"/>
      <c r="TE551" s="3"/>
      <c r="TF551" s="3"/>
      <c r="TG551" s="3"/>
      <c r="TH551" s="3"/>
      <c r="TI551" s="3"/>
      <c r="TJ551" s="3"/>
      <c r="TK551" s="3"/>
      <c r="TL551" s="3"/>
      <c r="TM551" s="3"/>
      <c r="TN551" s="3"/>
      <c r="TO551" s="3"/>
      <c r="TP551" s="3"/>
      <c r="TQ551" s="3"/>
      <c r="TR551" s="3"/>
      <c r="TS551" s="3"/>
      <c r="TT551" s="3"/>
      <c r="TU551" s="3"/>
      <c r="TV551" s="3"/>
      <c r="TW551" s="3"/>
      <c r="TX551" s="3"/>
      <c r="TY551" s="3"/>
      <c r="TZ551" s="3"/>
      <c r="UA551" s="3"/>
      <c r="UB551" s="3"/>
      <c r="UC551" s="3"/>
      <c r="UD551" s="3"/>
      <c r="UE551" s="3"/>
      <c r="UF551" s="3"/>
      <c r="UG551" s="3"/>
      <c r="UH551" s="3"/>
      <c r="UI551" s="3"/>
      <c r="UJ551" s="3"/>
      <c r="UK551" s="3"/>
      <c r="UL551" s="3"/>
      <c r="UM551" s="3"/>
      <c r="UN551" s="3"/>
      <c r="UO551" s="3"/>
      <c r="UP551" s="3"/>
      <c r="UQ551" s="3"/>
      <c r="UR551" s="3"/>
      <c r="US551" s="3"/>
      <c r="UT551" s="3"/>
      <c r="UU551" s="3"/>
      <c r="UV551" s="3"/>
      <c r="UW551" s="3"/>
      <c r="UX551" s="3"/>
      <c r="UY551" s="3"/>
      <c r="UZ551" s="3"/>
      <c r="VA551" s="3"/>
      <c r="VB551" s="3"/>
      <c r="VC551" s="3"/>
      <c r="VD551" s="3"/>
      <c r="VE551" s="3"/>
      <c r="VF551" s="3"/>
      <c r="VG551" s="3"/>
      <c r="VH551" s="3"/>
      <c r="VI551" s="3"/>
      <c r="VJ551" s="3"/>
      <c r="VK551" s="3"/>
      <c r="VL551" s="3"/>
      <c r="VM551" s="3"/>
      <c r="VN551" s="3"/>
      <c r="VO551" s="3"/>
      <c r="VP551" s="3"/>
      <c r="VQ551" s="3"/>
      <c r="VR551" s="3"/>
      <c r="VS551" s="3"/>
      <c r="VT551" s="3"/>
      <c r="VU551" s="3"/>
      <c r="VV551" s="3"/>
      <c r="VW551" s="3"/>
      <c r="VX551" s="3"/>
      <c r="VY551" s="3"/>
      <c r="VZ551" s="3"/>
      <c r="WA551" s="3"/>
      <c r="WB551" s="3"/>
      <c r="WC551" s="3"/>
    </row>
    <row r="552" spans="1:601" ht="16" x14ac:dyDescent="0.45">
      <c r="A552" s="6"/>
      <c r="B552" s="6"/>
      <c r="C552" s="6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36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</row>
    <row r="553" spans="1:601" ht="16" x14ac:dyDescent="0.45">
      <c r="A553" s="6"/>
      <c r="B553" s="6"/>
      <c r="C553" s="6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36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3"/>
      <c r="NJ553" s="3"/>
      <c r="NK553" s="3"/>
      <c r="NL553" s="3"/>
      <c r="NM553" s="3"/>
      <c r="NN553" s="3"/>
      <c r="NO553" s="3"/>
      <c r="NP553" s="3"/>
      <c r="NQ553" s="3"/>
      <c r="NR553" s="3"/>
      <c r="NS553" s="3"/>
      <c r="NT553" s="3"/>
      <c r="NU553" s="3"/>
      <c r="NV553" s="3"/>
      <c r="NW553" s="3"/>
      <c r="NX553" s="3"/>
      <c r="NY553" s="3"/>
      <c r="NZ553" s="3"/>
      <c r="OA553" s="3"/>
      <c r="OB553" s="3"/>
      <c r="OC553" s="3"/>
      <c r="OD553" s="3"/>
      <c r="OE553" s="3"/>
      <c r="OF553" s="3"/>
      <c r="OG553" s="3"/>
      <c r="OH553" s="3"/>
      <c r="OI553" s="3"/>
      <c r="OJ553" s="3"/>
      <c r="OK553" s="3"/>
      <c r="OL553" s="3"/>
      <c r="OM553" s="3"/>
      <c r="ON553" s="3"/>
      <c r="OO553" s="3"/>
      <c r="OP553" s="3"/>
      <c r="OQ553" s="3"/>
      <c r="OR553" s="3"/>
      <c r="OS553" s="3"/>
      <c r="OT553" s="3"/>
      <c r="OU553" s="3"/>
      <c r="OV553" s="3"/>
      <c r="OW553" s="3"/>
      <c r="OX553" s="3"/>
      <c r="OY553" s="3"/>
      <c r="OZ553" s="3"/>
      <c r="PA553" s="3"/>
      <c r="PB553" s="3"/>
      <c r="PC553" s="3"/>
      <c r="PD553" s="3"/>
      <c r="PE553" s="3"/>
      <c r="PF553" s="3"/>
      <c r="PG553" s="3"/>
      <c r="PH553" s="3"/>
      <c r="PI553" s="3"/>
      <c r="PJ553" s="3"/>
      <c r="PK553" s="3"/>
      <c r="PL553" s="3"/>
      <c r="PM553" s="3"/>
      <c r="PN553" s="3"/>
      <c r="PO553" s="3"/>
      <c r="PP553" s="3"/>
      <c r="PQ553" s="3"/>
      <c r="PR553" s="3"/>
      <c r="PS553" s="3"/>
      <c r="PT553" s="3"/>
      <c r="PU553" s="3"/>
      <c r="PV553" s="3"/>
      <c r="PW553" s="3"/>
      <c r="PX553" s="3"/>
      <c r="PY553" s="3"/>
      <c r="PZ553" s="3"/>
      <c r="QA553" s="3"/>
      <c r="QB553" s="3"/>
      <c r="QC553" s="3"/>
      <c r="QD553" s="3"/>
      <c r="QE553" s="3"/>
      <c r="QF553" s="3"/>
      <c r="QG553" s="3"/>
      <c r="QH553" s="3"/>
      <c r="QI553" s="3"/>
      <c r="QJ553" s="3"/>
      <c r="QK553" s="3"/>
      <c r="QL553" s="3"/>
      <c r="QM553" s="3"/>
      <c r="QN553" s="3"/>
      <c r="QO553" s="3"/>
      <c r="QP553" s="3"/>
      <c r="QQ553" s="3"/>
      <c r="QR553" s="3"/>
      <c r="QS553" s="3"/>
      <c r="QT553" s="3"/>
      <c r="QU553" s="3"/>
      <c r="QV553" s="3"/>
      <c r="QW553" s="3"/>
      <c r="QX553" s="3"/>
      <c r="QY553" s="3"/>
      <c r="QZ553" s="3"/>
      <c r="RA553" s="3"/>
      <c r="RB553" s="3"/>
      <c r="RC553" s="3"/>
      <c r="RD553" s="3"/>
      <c r="RE553" s="3"/>
      <c r="RF553" s="3"/>
      <c r="RG553" s="3"/>
      <c r="RH553" s="3"/>
      <c r="RI553" s="3"/>
      <c r="RJ553" s="3"/>
      <c r="RK553" s="3"/>
      <c r="RL553" s="3"/>
      <c r="RM553" s="3"/>
      <c r="RN553" s="3"/>
      <c r="RO553" s="3"/>
      <c r="RP553" s="3"/>
      <c r="RQ553" s="3"/>
      <c r="RR553" s="3"/>
      <c r="RS553" s="3"/>
      <c r="RT553" s="3"/>
      <c r="RU553" s="3"/>
      <c r="RV553" s="3"/>
      <c r="RW553" s="3"/>
      <c r="RX553" s="3"/>
      <c r="RY553" s="3"/>
      <c r="RZ553" s="3"/>
      <c r="SA553" s="3"/>
      <c r="SB553" s="3"/>
      <c r="SC553" s="3"/>
      <c r="SD553" s="3"/>
      <c r="SE553" s="3"/>
      <c r="SF553" s="3"/>
      <c r="SG553" s="3"/>
      <c r="SH553" s="3"/>
      <c r="SI553" s="3"/>
      <c r="SJ553" s="3"/>
      <c r="SK553" s="3"/>
      <c r="SL553" s="3"/>
      <c r="SM553" s="3"/>
      <c r="SN553" s="3"/>
      <c r="SO553" s="3"/>
      <c r="SP553" s="3"/>
      <c r="SQ553" s="3"/>
      <c r="SR553" s="3"/>
      <c r="SS553" s="3"/>
      <c r="ST553" s="3"/>
      <c r="SU553" s="3"/>
      <c r="SV553" s="3"/>
      <c r="SW553" s="3"/>
      <c r="SX553" s="3"/>
      <c r="SY553" s="3"/>
      <c r="SZ553" s="3"/>
      <c r="TA553" s="3"/>
      <c r="TB553" s="3"/>
      <c r="TC553" s="3"/>
      <c r="TD553" s="3"/>
      <c r="TE553" s="3"/>
      <c r="TF553" s="3"/>
      <c r="TG553" s="3"/>
      <c r="TH553" s="3"/>
      <c r="TI553" s="3"/>
      <c r="TJ553" s="3"/>
      <c r="TK553" s="3"/>
      <c r="TL553" s="3"/>
      <c r="TM553" s="3"/>
      <c r="TN553" s="3"/>
      <c r="TO553" s="3"/>
      <c r="TP553" s="3"/>
      <c r="TQ553" s="3"/>
      <c r="TR553" s="3"/>
      <c r="TS553" s="3"/>
      <c r="TT553" s="3"/>
      <c r="TU553" s="3"/>
      <c r="TV553" s="3"/>
      <c r="TW553" s="3"/>
      <c r="TX553" s="3"/>
      <c r="TY553" s="3"/>
      <c r="TZ553" s="3"/>
      <c r="UA553" s="3"/>
      <c r="UB553" s="3"/>
      <c r="UC553" s="3"/>
      <c r="UD553" s="3"/>
      <c r="UE553" s="3"/>
      <c r="UF553" s="3"/>
      <c r="UG553" s="3"/>
      <c r="UH553" s="3"/>
      <c r="UI553" s="3"/>
      <c r="UJ553" s="3"/>
      <c r="UK553" s="3"/>
      <c r="UL553" s="3"/>
      <c r="UM553" s="3"/>
      <c r="UN553" s="3"/>
      <c r="UO553" s="3"/>
      <c r="UP553" s="3"/>
      <c r="UQ553" s="3"/>
      <c r="UR553" s="3"/>
      <c r="US553" s="3"/>
      <c r="UT553" s="3"/>
      <c r="UU553" s="3"/>
      <c r="UV553" s="3"/>
      <c r="UW553" s="3"/>
      <c r="UX553" s="3"/>
      <c r="UY553" s="3"/>
      <c r="UZ553" s="3"/>
      <c r="VA553" s="3"/>
      <c r="VB553" s="3"/>
      <c r="VC553" s="3"/>
      <c r="VD553" s="3"/>
      <c r="VE553" s="3"/>
      <c r="VF553" s="3"/>
      <c r="VG553" s="3"/>
      <c r="VH553" s="3"/>
      <c r="VI553" s="3"/>
      <c r="VJ553" s="3"/>
      <c r="VK553" s="3"/>
      <c r="VL553" s="3"/>
      <c r="VM553" s="3"/>
      <c r="VN553" s="3"/>
      <c r="VO553" s="3"/>
      <c r="VP553" s="3"/>
      <c r="VQ553" s="3"/>
      <c r="VR553" s="3"/>
      <c r="VS553" s="3"/>
      <c r="VT553" s="3"/>
      <c r="VU553" s="3"/>
      <c r="VV553" s="3"/>
      <c r="VW553" s="3"/>
      <c r="VX553" s="3"/>
      <c r="VY553" s="3"/>
      <c r="VZ553" s="3"/>
      <c r="WA553" s="3"/>
      <c r="WB553" s="3"/>
      <c r="WC553" s="3"/>
    </row>
    <row r="554" spans="1:601" ht="16" x14ac:dyDescent="0.45">
      <c r="A554" s="6"/>
      <c r="B554" s="6"/>
      <c r="C554" s="6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36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</row>
    <row r="555" spans="1:601" ht="16" x14ac:dyDescent="0.45">
      <c r="A555" s="6"/>
      <c r="B555" s="6"/>
      <c r="C555" s="6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36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</row>
    <row r="556" spans="1:601" ht="16" x14ac:dyDescent="0.45">
      <c r="A556" s="6"/>
      <c r="B556" s="6"/>
      <c r="C556" s="6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36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</row>
    <row r="557" spans="1:601" ht="16" x14ac:dyDescent="0.45">
      <c r="A557" s="6"/>
      <c r="B557" s="6"/>
      <c r="C557" s="6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36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</row>
    <row r="558" spans="1:601" ht="16" x14ac:dyDescent="0.45">
      <c r="A558" s="6"/>
      <c r="B558" s="6"/>
      <c r="C558" s="6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36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</row>
    <row r="559" spans="1:601" ht="16" x14ac:dyDescent="0.45">
      <c r="A559" s="6"/>
      <c r="B559" s="6"/>
      <c r="C559" s="6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36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</row>
    <row r="560" spans="1:601" ht="16" x14ac:dyDescent="0.45">
      <c r="A560" s="6"/>
      <c r="B560" s="6"/>
      <c r="C560" s="6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36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3"/>
      <c r="NJ560" s="3"/>
      <c r="NK560" s="3"/>
      <c r="NL560" s="3"/>
      <c r="NM560" s="3"/>
      <c r="NN560" s="3"/>
      <c r="NO560" s="3"/>
      <c r="NP560" s="3"/>
      <c r="NQ560" s="3"/>
      <c r="NR560" s="3"/>
      <c r="NS560" s="3"/>
      <c r="NT560" s="3"/>
      <c r="NU560" s="3"/>
      <c r="NV560" s="3"/>
      <c r="NW560" s="3"/>
      <c r="NX560" s="3"/>
      <c r="NY560" s="3"/>
      <c r="NZ560" s="3"/>
      <c r="OA560" s="3"/>
      <c r="OB560" s="3"/>
      <c r="OC560" s="3"/>
      <c r="OD560" s="3"/>
      <c r="OE560" s="3"/>
      <c r="OF560" s="3"/>
      <c r="OG560" s="3"/>
      <c r="OH560" s="3"/>
      <c r="OI560" s="3"/>
      <c r="OJ560" s="3"/>
      <c r="OK560" s="3"/>
      <c r="OL560" s="3"/>
      <c r="OM560" s="3"/>
      <c r="ON560" s="3"/>
      <c r="OO560" s="3"/>
      <c r="OP560" s="3"/>
      <c r="OQ560" s="3"/>
      <c r="OR560" s="3"/>
      <c r="OS560" s="3"/>
      <c r="OT560" s="3"/>
      <c r="OU560" s="3"/>
      <c r="OV560" s="3"/>
      <c r="OW560" s="3"/>
      <c r="OX560" s="3"/>
      <c r="OY560" s="3"/>
      <c r="OZ560" s="3"/>
      <c r="PA560" s="3"/>
      <c r="PB560" s="3"/>
      <c r="PC560" s="3"/>
      <c r="PD560" s="3"/>
      <c r="PE560" s="3"/>
      <c r="PF560" s="3"/>
      <c r="PG560" s="3"/>
      <c r="PH560" s="3"/>
      <c r="PI560" s="3"/>
      <c r="PJ560" s="3"/>
      <c r="PK560" s="3"/>
      <c r="PL560" s="3"/>
      <c r="PM560" s="3"/>
      <c r="PN560" s="3"/>
      <c r="PO560" s="3"/>
      <c r="PP560" s="3"/>
      <c r="PQ560" s="3"/>
      <c r="PR560" s="3"/>
      <c r="PS560" s="3"/>
      <c r="PT560" s="3"/>
      <c r="PU560" s="3"/>
      <c r="PV560" s="3"/>
      <c r="PW560" s="3"/>
      <c r="PX560" s="3"/>
      <c r="PY560" s="3"/>
      <c r="PZ560" s="3"/>
      <c r="QA560" s="3"/>
      <c r="QB560" s="3"/>
      <c r="QC560" s="3"/>
      <c r="QD560" s="3"/>
      <c r="QE560" s="3"/>
      <c r="QF560" s="3"/>
      <c r="QG560" s="3"/>
      <c r="QH560" s="3"/>
      <c r="QI560" s="3"/>
      <c r="QJ560" s="3"/>
      <c r="QK560" s="3"/>
      <c r="QL560" s="3"/>
      <c r="QM560" s="3"/>
      <c r="QN560" s="3"/>
      <c r="QO560" s="3"/>
      <c r="QP560" s="3"/>
      <c r="QQ560" s="3"/>
      <c r="QR560" s="3"/>
      <c r="QS560" s="3"/>
      <c r="QT560" s="3"/>
      <c r="QU560" s="3"/>
      <c r="QV560" s="3"/>
      <c r="QW560" s="3"/>
      <c r="QX560" s="3"/>
      <c r="QY560" s="3"/>
      <c r="QZ560" s="3"/>
      <c r="RA560" s="3"/>
      <c r="RB560" s="3"/>
      <c r="RC560" s="3"/>
      <c r="RD560" s="3"/>
      <c r="RE560" s="3"/>
      <c r="RF560" s="3"/>
      <c r="RG560" s="3"/>
      <c r="RH560" s="3"/>
      <c r="RI560" s="3"/>
      <c r="RJ560" s="3"/>
      <c r="RK560" s="3"/>
      <c r="RL560" s="3"/>
      <c r="RM560" s="3"/>
      <c r="RN560" s="3"/>
      <c r="RO560" s="3"/>
      <c r="RP560" s="3"/>
      <c r="RQ560" s="3"/>
      <c r="RR560" s="3"/>
      <c r="RS560" s="3"/>
      <c r="RT560" s="3"/>
      <c r="RU560" s="3"/>
      <c r="RV560" s="3"/>
      <c r="RW560" s="3"/>
      <c r="RX560" s="3"/>
      <c r="RY560" s="3"/>
      <c r="RZ560" s="3"/>
      <c r="SA560" s="3"/>
      <c r="SB560" s="3"/>
      <c r="SC560" s="3"/>
      <c r="SD560" s="3"/>
      <c r="SE560" s="3"/>
      <c r="SF560" s="3"/>
      <c r="SG560" s="3"/>
      <c r="SH560" s="3"/>
      <c r="SI560" s="3"/>
      <c r="SJ560" s="3"/>
      <c r="SK560" s="3"/>
      <c r="SL560" s="3"/>
      <c r="SM560" s="3"/>
      <c r="SN560" s="3"/>
      <c r="SO560" s="3"/>
      <c r="SP560" s="3"/>
      <c r="SQ560" s="3"/>
      <c r="SR560" s="3"/>
      <c r="SS560" s="3"/>
      <c r="ST560" s="3"/>
      <c r="SU560" s="3"/>
      <c r="SV560" s="3"/>
      <c r="SW560" s="3"/>
      <c r="SX560" s="3"/>
      <c r="SY560" s="3"/>
      <c r="SZ560" s="3"/>
      <c r="TA560" s="3"/>
      <c r="TB560" s="3"/>
      <c r="TC560" s="3"/>
      <c r="TD560" s="3"/>
      <c r="TE560" s="3"/>
      <c r="TF560" s="3"/>
      <c r="TG560" s="3"/>
      <c r="TH560" s="3"/>
      <c r="TI560" s="3"/>
      <c r="TJ560" s="3"/>
      <c r="TK560" s="3"/>
      <c r="TL560" s="3"/>
      <c r="TM560" s="3"/>
      <c r="TN560" s="3"/>
      <c r="TO560" s="3"/>
      <c r="TP560" s="3"/>
      <c r="TQ560" s="3"/>
      <c r="TR560" s="3"/>
      <c r="TS560" s="3"/>
      <c r="TT560" s="3"/>
      <c r="TU560" s="3"/>
      <c r="TV560" s="3"/>
      <c r="TW560" s="3"/>
      <c r="TX560" s="3"/>
      <c r="TY560" s="3"/>
      <c r="TZ560" s="3"/>
      <c r="UA560" s="3"/>
      <c r="UB560" s="3"/>
      <c r="UC560" s="3"/>
      <c r="UD560" s="3"/>
      <c r="UE560" s="3"/>
      <c r="UF560" s="3"/>
      <c r="UG560" s="3"/>
      <c r="UH560" s="3"/>
      <c r="UI560" s="3"/>
      <c r="UJ560" s="3"/>
      <c r="UK560" s="3"/>
      <c r="UL560" s="3"/>
      <c r="UM560" s="3"/>
      <c r="UN560" s="3"/>
      <c r="UO560" s="3"/>
      <c r="UP560" s="3"/>
      <c r="UQ560" s="3"/>
      <c r="UR560" s="3"/>
      <c r="US560" s="3"/>
      <c r="UT560" s="3"/>
      <c r="UU560" s="3"/>
      <c r="UV560" s="3"/>
      <c r="UW560" s="3"/>
      <c r="UX560" s="3"/>
      <c r="UY560" s="3"/>
      <c r="UZ560" s="3"/>
      <c r="VA560" s="3"/>
      <c r="VB560" s="3"/>
      <c r="VC560" s="3"/>
      <c r="VD560" s="3"/>
      <c r="VE560" s="3"/>
      <c r="VF560" s="3"/>
      <c r="VG560" s="3"/>
      <c r="VH560" s="3"/>
      <c r="VI560" s="3"/>
      <c r="VJ560" s="3"/>
      <c r="VK560" s="3"/>
      <c r="VL560" s="3"/>
      <c r="VM560" s="3"/>
      <c r="VN560" s="3"/>
      <c r="VO560" s="3"/>
      <c r="VP560" s="3"/>
      <c r="VQ560" s="3"/>
      <c r="VR560" s="3"/>
      <c r="VS560" s="3"/>
      <c r="VT560" s="3"/>
      <c r="VU560" s="3"/>
      <c r="VV560" s="3"/>
      <c r="VW560" s="3"/>
      <c r="VX560" s="3"/>
      <c r="VY560" s="3"/>
      <c r="VZ560" s="3"/>
      <c r="WA560" s="3"/>
      <c r="WB560" s="3"/>
      <c r="WC560" s="3"/>
    </row>
    <row r="561" spans="1:601" ht="16" x14ac:dyDescent="0.45">
      <c r="A561" s="6"/>
      <c r="B561" s="6"/>
      <c r="C561" s="6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36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E561" s="3"/>
      <c r="OF561" s="3"/>
      <c r="OG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D561" s="3"/>
      <c r="PE561" s="3"/>
      <c r="PF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C561" s="3"/>
      <c r="QD561" s="3"/>
      <c r="QE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B561" s="3"/>
      <c r="RC561" s="3"/>
      <c r="RD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A561" s="3"/>
      <c r="SB561" s="3"/>
      <c r="SC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SZ561" s="3"/>
      <c r="TA561" s="3"/>
      <c r="TB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TY561" s="3"/>
      <c r="TZ561" s="3"/>
      <c r="UA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UX561" s="3"/>
      <c r="UY561" s="3"/>
      <c r="UZ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  <c r="VW561" s="3"/>
      <c r="VX561" s="3"/>
      <c r="VY561" s="3"/>
      <c r="VZ561" s="3"/>
      <c r="WA561" s="3"/>
      <c r="WB561" s="3"/>
      <c r="WC561" s="3"/>
    </row>
    <row r="562" spans="1:601" ht="16" x14ac:dyDescent="0.45">
      <c r="A562" s="6"/>
      <c r="B562" s="6"/>
      <c r="C562" s="6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36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3"/>
      <c r="NJ562" s="3"/>
      <c r="NK562" s="3"/>
      <c r="NL562" s="3"/>
      <c r="NM562" s="3"/>
      <c r="NN562" s="3"/>
      <c r="NO562" s="3"/>
      <c r="NP562" s="3"/>
      <c r="NQ562" s="3"/>
      <c r="NR562" s="3"/>
      <c r="NS562" s="3"/>
      <c r="NT562" s="3"/>
      <c r="NU562" s="3"/>
      <c r="NV562" s="3"/>
      <c r="NW562" s="3"/>
      <c r="NX562" s="3"/>
      <c r="NY562" s="3"/>
      <c r="NZ562" s="3"/>
      <c r="OA562" s="3"/>
      <c r="OB562" s="3"/>
      <c r="OC562" s="3"/>
      <c r="OD562" s="3"/>
      <c r="OE562" s="3"/>
      <c r="OF562" s="3"/>
      <c r="OG562" s="3"/>
      <c r="OH562" s="3"/>
      <c r="OI562" s="3"/>
      <c r="OJ562" s="3"/>
      <c r="OK562" s="3"/>
      <c r="OL562" s="3"/>
      <c r="OM562" s="3"/>
      <c r="ON562" s="3"/>
      <c r="OO562" s="3"/>
      <c r="OP562" s="3"/>
      <c r="OQ562" s="3"/>
      <c r="OR562" s="3"/>
      <c r="OS562" s="3"/>
      <c r="OT562" s="3"/>
      <c r="OU562" s="3"/>
      <c r="OV562" s="3"/>
      <c r="OW562" s="3"/>
      <c r="OX562" s="3"/>
      <c r="OY562" s="3"/>
      <c r="OZ562" s="3"/>
      <c r="PA562" s="3"/>
      <c r="PB562" s="3"/>
      <c r="PC562" s="3"/>
      <c r="PD562" s="3"/>
      <c r="PE562" s="3"/>
      <c r="PF562" s="3"/>
      <c r="PG562" s="3"/>
      <c r="PH562" s="3"/>
      <c r="PI562" s="3"/>
      <c r="PJ562" s="3"/>
      <c r="PK562" s="3"/>
      <c r="PL562" s="3"/>
      <c r="PM562" s="3"/>
      <c r="PN562" s="3"/>
      <c r="PO562" s="3"/>
      <c r="PP562" s="3"/>
      <c r="PQ562" s="3"/>
      <c r="PR562" s="3"/>
      <c r="PS562" s="3"/>
      <c r="PT562" s="3"/>
      <c r="PU562" s="3"/>
      <c r="PV562" s="3"/>
      <c r="PW562" s="3"/>
      <c r="PX562" s="3"/>
      <c r="PY562" s="3"/>
      <c r="PZ562" s="3"/>
      <c r="QA562" s="3"/>
      <c r="QB562" s="3"/>
      <c r="QC562" s="3"/>
      <c r="QD562" s="3"/>
      <c r="QE562" s="3"/>
      <c r="QF562" s="3"/>
      <c r="QG562" s="3"/>
      <c r="QH562" s="3"/>
      <c r="QI562" s="3"/>
      <c r="QJ562" s="3"/>
      <c r="QK562" s="3"/>
      <c r="QL562" s="3"/>
      <c r="QM562" s="3"/>
      <c r="QN562" s="3"/>
      <c r="QO562" s="3"/>
      <c r="QP562" s="3"/>
      <c r="QQ562" s="3"/>
      <c r="QR562" s="3"/>
      <c r="QS562" s="3"/>
      <c r="QT562" s="3"/>
      <c r="QU562" s="3"/>
      <c r="QV562" s="3"/>
      <c r="QW562" s="3"/>
      <c r="QX562" s="3"/>
      <c r="QY562" s="3"/>
      <c r="QZ562" s="3"/>
      <c r="RA562" s="3"/>
      <c r="RB562" s="3"/>
      <c r="RC562" s="3"/>
      <c r="RD562" s="3"/>
      <c r="RE562" s="3"/>
      <c r="RF562" s="3"/>
      <c r="RG562" s="3"/>
      <c r="RH562" s="3"/>
      <c r="RI562" s="3"/>
      <c r="RJ562" s="3"/>
      <c r="RK562" s="3"/>
      <c r="RL562" s="3"/>
      <c r="RM562" s="3"/>
      <c r="RN562" s="3"/>
      <c r="RO562" s="3"/>
      <c r="RP562" s="3"/>
      <c r="RQ562" s="3"/>
      <c r="RR562" s="3"/>
      <c r="RS562" s="3"/>
      <c r="RT562" s="3"/>
      <c r="RU562" s="3"/>
      <c r="RV562" s="3"/>
      <c r="RW562" s="3"/>
      <c r="RX562" s="3"/>
      <c r="RY562" s="3"/>
      <c r="RZ562" s="3"/>
      <c r="SA562" s="3"/>
      <c r="SB562" s="3"/>
      <c r="SC562" s="3"/>
      <c r="SD562" s="3"/>
      <c r="SE562" s="3"/>
      <c r="SF562" s="3"/>
      <c r="SG562" s="3"/>
      <c r="SH562" s="3"/>
      <c r="SI562" s="3"/>
      <c r="SJ562" s="3"/>
      <c r="SK562" s="3"/>
      <c r="SL562" s="3"/>
      <c r="SM562" s="3"/>
      <c r="SN562" s="3"/>
      <c r="SO562" s="3"/>
      <c r="SP562" s="3"/>
      <c r="SQ562" s="3"/>
      <c r="SR562" s="3"/>
      <c r="SS562" s="3"/>
      <c r="ST562" s="3"/>
      <c r="SU562" s="3"/>
      <c r="SV562" s="3"/>
      <c r="SW562" s="3"/>
      <c r="SX562" s="3"/>
      <c r="SY562" s="3"/>
      <c r="SZ562" s="3"/>
      <c r="TA562" s="3"/>
      <c r="TB562" s="3"/>
      <c r="TC562" s="3"/>
      <c r="TD562" s="3"/>
      <c r="TE562" s="3"/>
      <c r="TF562" s="3"/>
      <c r="TG562" s="3"/>
      <c r="TH562" s="3"/>
      <c r="TI562" s="3"/>
      <c r="TJ562" s="3"/>
      <c r="TK562" s="3"/>
      <c r="TL562" s="3"/>
      <c r="TM562" s="3"/>
      <c r="TN562" s="3"/>
      <c r="TO562" s="3"/>
      <c r="TP562" s="3"/>
      <c r="TQ562" s="3"/>
      <c r="TR562" s="3"/>
      <c r="TS562" s="3"/>
      <c r="TT562" s="3"/>
      <c r="TU562" s="3"/>
      <c r="TV562" s="3"/>
      <c r="TW562" s="3"/>
      <c r="TX562" s="3"/>
      <c r="TY562" s="3"/>
      <c r="TZ562" s="3"/>
      <c r="UA562" s="3"/>
      <c r="UB562" s="3"/>
      <c r="UC562" s="3"/>
      <c r="UD562" s="3"/>
      <c r="UE562" s="3"/>
      <c r="UF562" s="3"/>
      <c r="UG562" s="3"/>
      <c r="UH562" s="3"/>
      <c r="UI562" s="3"/>
      <c r="UJ562" s="3"/>
      <c r="UK562" s="3"/>
      <c r="UL562" s="3"/>
      <c r="UM562" s="3"/>
      <c r="UN562" s="3"/>
      <c r="UO562" s="3"/>
      <c r="UP562" s="3"/>
      <c r="UQ562" s="3"/>
      <c r="UR562" s="3"/>
      <c r="US562" s="3"/>
      <c r="UT562" s="3"/>
      <c r="UU562" s="3"/>
      <c r="UV562" s="3"/>
      <c r="UW562" s="3"/>
      <c r="UX562" s="3"/>
      <c r="UY562" s="3"/>
      <c r="UZ562" s="3"/>
      <c r="VA562" s="3"/>
      <c r="VB562" s="3"/>
      <c r="VC562" s="3"/>
      <c r="VD562" s="3"/>
      <c r="VE562" s="3"/>
      <c r="VF562" s="3"/>
      <c r="VG562" s="3"/>
      <c r="VH562" s="3"/>
      <c r="VI562" s="3"/>
      <c r="VJ562" s="3"/>
      <c r="VK562" s="3"/>
      <c r="VL562" s="3"/>
      <c r="VM562" s="3"/>
      <c r="VN562" s="3"/>
      <c r="VO562" s="3"/>
      <c r="VP562" s="3"/>
      <c r="VQ562" s="3"/>
      <c r="VR562" s="3"/>
      <c r="VS562" s="3"/>
      <c r="VT562" s="3"/>
      <c r="VU562" s="3"/>
      <c r="VV562" s="3"/>
      <c r="VW562" s="3"/>
      <c r="VX562" s="3"/>
      <c r="VY562" s="3"/>
      <c r="VZ562" s="3"/>
      <c r="WA562" s="3"/>
      <c r="WB562" s="3"/>
      <c r="WC562" s="3"/>
    </row>
    <row r="563" spans="1:601" ht="16" x14ac:dyDescent="0.45">
      <c r="A563" s="6"/>
      <c r="B563" s="6"/>
      <c r="C563" s="6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36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3"/>
      <c r="NJ563" s="3"/>
      <c r="NK563" s="3"/>
      <c r="NL563" s="3"/>
      <c r="NM563" s="3"/>
      <c r="NN563" s="3"/>
      <c r="NO563" s="3"/>
      <c r="NP563" s="3"/>
      <c r="NQ563" s="3"/>
      <c r="NR563" s="3"/>
      <c r="NS563" s="3"/>
      <c r="NT563" s="3"/>
      <c r="NU563" s="3"/>
      <c r="NV563" s="3"/>
      <c r="NW563" s="3"/>
      <c r="NX563" s="3"/>
      <c r="NY563" s="3"/>
      <c r="NZ563" s="3"/>
      <c r="OA563" s="3"/>
      <c r="OB563" s="3"/>
      <c r="OC563" s="3"/>
      <c r="OD563" s="3"/>
      <c r="OE563" s="3"/>
      <c r="OF563" s="3"/>
      <c r="OG563" s="3"/>
      <c r="OH563" s="3"/>
      <c r="OI563" s="3"/>
      <c r="OJ563" s="3"/>
      <c r="OK563" s="3"/>
      <c r="OL563" s="3"/>
      <c r="OM563" s="3"/>
      <c r="ON563" s="3"/>
      <c r="OO563" s="3"/>
      <c r="OP563" s="3"/>
      <c r="OQ563" s="3"/>
      <c r="OR563" s="3"/>
      <c r="OS563" s="3"/>
      <c r="OT563" s="3"/>
      <c r="OU563" s="3"/>
      <c r="OV563" s="3"/>
      <c r="OW563" s="3"/>
      <c r="OX563" s="3"/>
      <c r="OY563" s="3"/>
      <c r="OZ563" s="3"/>
      <c r="PA563" s="3"/>
      <c r="PB563" s="3"/>
      <c r="PC563" s="3"/>
      <c r="PD563" s="3"/>
      <c r="PE563" s="3"/>
      <c r="PF563" s="3"/>
      <c r="PG563" s="3"/>
      <c r="PH563" s="3"/>
      <c r="PI563" s="3"/>
      <c r="PJ563" s="3"/>
      <c r="PK563" s="3"/>
      <c r="PL563" s="3"/>
      <c r="PM563" s="3"/>
      <c r="PN563" s="3"/>
      <c r="PO563" s="3"/>
      <c r="PP563" s="3"/>
      <c r="PQ563" s="3"/>
      <c r="PR563" s="3"/>
      <c r="PS563" s="3"/>
      <c r="PT563" s="3"/>
      <c r="PU563" s="3"/>
      <c r="PV563" s="3"/>
      <c r="PW563" s="3"/>
      <c r="PX563" s="3"/>
      <c r="PY563" s="3"/>
      <c r="PZ563" s="3"/>
      <c r="QA563" s="3"/>
      <c r="QB563" s="3"/>
      <c r="QC563" s="3"/>
      <c r="QD563" s="3"/>
      <c r="QE563" s="3"/>
      <c r="QF563" s="3"/>
      <c r="QG563" s="3"/>
      <c r="QH563" s="3"/>
      <c r="QI563" s="3"/>
      <c r="QJ563" s="3"/>
      <c r="QK563" s="3"/>
      <c r="QL563" s="3"/>
      <c r="QM563" s="3"/>
      <c r="QN563" s="3"/>
      <c r="QO563" s="3"/>
      <c r="QP563" s="3"/>
      <c r="QQ563" s="3"/>
      <c r="QR563" s="3"/>
      <c r="QS563" s="3"/>
      <c r="QT563" s="3"/>
      <c r="QU563" s="3"/>
      <c r="QV563" s="3"/>
      <c r="QW563" s="3"/>
      <c r="QX563" s="3"/>
      <c r="QY563" s="3"/>
      <c r="QZ563" s="3"/>
      <c r="RA563" s="3"/>
      <c r="RB563" s="3"/>
      <c r="RC563" s="3"/>
      <c r="RD563" s="3"/>
      <c r="RE563" s="3"/>
      <c r="RF563" s="3"/>
      <c r="RG563" s="3"/>
      <c r="RH563" s="3"/>
      <c r="RI563" s="3"/>
      <c r="RJ563" s="3"/>
      <c r="RK563" s="3"/>
      <c r="RL563" s="3"/>
      <c r="RM563" s="3"/>
      <c r="RN563" s="3"/>
      <c r="RO563" s="3"/>
      <c r="RP563" s="3"/>
      <c r="RQ563" s="3"/>
      <c r="RR563" s="3"/>
      <c r="RS563" s="3"/>
      <c r="RT563" s="3"/>
      <c r="RU563" s="3"/>
      <c r="RV563" s="3"/>
      <c r="RW563" s="3"/>
      <c r="RX563" s="3"/>
      <c r="RY563" s="3"/>
      <c r="RZ563" s="3"/>
      <c r="SA563" s="3"/>
      <c r="SB563" s="3"/>
      <c r="SC563" s="3"/>
      <c r="SD563" s="3"/>
      <c r="SE563" s="3"/>
      <c r="SF563" s="3"/>
      <c r="SG563" s="3"/>
      <c r="SH563" s="3"/>
      <c r="SI563" s="3"/>
      <c r="SJ563" s="3"/>
      <c r="SK563" s="3"/>
      <c r="SL563" s="3"/>
      <c r="SM563" s="3"/>
      <c r="SN563" s="3"/>
      <c r="SO563" s="3"/>
      <c r="SP563" s="3"/>
      <c r="SQ563" s="3"/>
      <c r="SR563" s="3"/>
      <c r="SS563" s="3"/>
      <c r="ST563" s="3"/>
      <c r="SU563" s="3"/>
      <c r="SV563" s="3"/>
      <c r="SW563" s="3"/>
      <c r="SX563" s="3"/>
      <c r="SY563" s="3"/>
      <c r="SZ563" s="3"/>
      <c r="TA563" s="3"/>
      <c r="TB563" s="3"/>
      <c r="TC563" s="3"/>
      <c r="TD563" s="3"/>
      <c r="TE563" s="3"/>
      <c r="TF563" s="3"/>
      <c r="TG563" s="3"/>
      <c r="TH563" s="3"/>
      <c r="TI563" s="3"/>
      <c r="TJ563" s="3"/>
      <c r="TK563" s="3"/>
      <c r="TL563" s="3"/>
      <c r="TM563" s="3"/>
      <c r="TN563" s="3"/>
      <c r="TO563" s="3"/>
      <c r="TP563" s="3"/>
      <c r="TQ563" s="3"/>
      <c r="TR563" s="3"/>
      <c r="TS563" s="3"/>
      <c r="TT563" s="3"/>
      <c r="TU563" s="3"/>
      <c r="TV563" s="3"/>
      <c r="TW563" s="3"/>
      <c r="TX563" s="3"/>
      <c r="TY563" s="3"/>
      <c r="TZ563" s="3"/>
      <c r="UA563" s="3"/>
      <c r="UB563" s="3"/>
      <c r="UC563" s="3"/>
      <c r="UD563" s="3"/>
      <c r="UE563" s="3"/>
      <c r="UF563" s="3"/>
      <c r="UG563" s="3"/>
      <c r="UH563" s="3"/>
      <c r="UI563" s="3"/>
      <c r="UJ563" s="3"/>
      <c r="UK563" s="3"/>
      <c r="UL563" s="3"/>
      <c r="UM563" s="3"/>
      <c r="UN563" s="3"/>
      <c r="UO563" s="3"/>
      <c r="UP563" s="3"/>
      <c r="UQ563" s="3"/>
      <c r="UR563" s="3"/>
      <c r="US563" s="3"/>
      <c r="UT563" s="3"/>
      <c r="UU563" s="3"/>
      <c r="UV563" s="3"/>
      <c r="UW563" s="3"/>
      <c r="UX563" s="3"/>
      <c r="UY563" s="3"/>
      <c r="UZ563" s="3"/>
      <c r="VA563" s="3"/>
      <c r="VB563" s="3"/>
      <c r="VC563" s="3"/>
      <c r="VD563" s="3"/>
      <c r="VE563" s="3"/>
      <c r="VF563" s="3"/>
      <c r="VG563" s="3"/>
      <c r="VH563" s="3"/>
      <c r="VI563" s="3"/>
      <c r="VJ563" s="3"/>
      <c r="VK563" s="3"/>
      <c r="VL563" s="3"/>
      <c r="VM563" s="3"/>
      <c r="VN563" s="3"/>
      <c r="VO563" s="3"/>
      <c r="VP563" s="3"/>
      <c r="VQ563" s="3"/>
      <c r="VR563" s="3"/>
      <c r="VS563" s="3"/>
      <c r="VT563" s="3"/>
      <c r="VU563" s="3"/>
      <c r="VV563" s="3"/>
      <c r="VW563" s="3"/>
      <c r="VX563" s="3"/>
      <c r="VY563" s="3"/>
      <c r="VZ563" s="3"/>
      <c r="WA563" s="3"/>
      <c r="WB563" s="3"/>
      <c r="WC563" s="3"/>
    </row>
    <row r="564" spans="1:601" ht="16" x14ac:dyDescent="0.45">
      <c r="A564" s="6"/>
      <c r="B564" s="6"/>
      <c r="C564" s="6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36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3"/>
      <c r="NJ564" s="3"/>
      <c r="NK564" s="3"/>
      <c r="NL564" s="3"/>
      <c r="NM564" s="3"/>
      <c r="NN564" s="3"/>
      <c r="NO564" s="3"/>
      <c r="NP564" s="3"/>
      <c r="NQ564" s="3"/>
      <c r="NR564" s="3"/>
      <c r="NS564" s="3"/>
      <c r="NT564" s="3"/>
      <c r="NU564" s="3"/>
      <c r="NV564" s="3"/>
      <c r="NW564" s="3"/>
      <c r="NX564" s="3"/>
      <c r="NY564" s="3"/>
      <c r="NZ564" s="3"/>
      <c r="OA564" s="3"/>
      <c r="OB564" s="3"/>
      <c r="OC564" s="3"/>
      <c r="OD564" s="3"/>
      <c r="OE564" s="3"/>
      <c r="OF564" s="3"/>
      <c r="OG564" s="3"/>
      <c r="OH564" s="3"/>
      <c r="OI564" s="3"/>
      <c r="OJ564" s="3"/>
      <c r="OK564" s="3"/>
      <c r="OL564" s="3"/>
      <c r="OM564" s="3"/>
      <c r="ON564" s="3"/>
      <c r="OO564" s="3"/>
      <c r="OP564" s="3"/>
      <c r="OQ564" s="3"/>
      <c r="OR564" s="3"/>
      <c r="OS564" s="3"/>
      <c r="OT564" s="3"/>
      <c r="OU564" s="3"/>
      <c r="OV564" s="3"/>
      <c r="OW564" s="3"/>
      <c r="OX564" s="3"/>
      <c r="OY564" s="3"/>
      <c r="OZ564" s="3"/>
      <c r="PA564" s="3"/>
      <c r="PB564" s="3"/>
      <c r="PC564" s="3"/>
      <c r="PD564" s="3"/>
      <c r="PE564" s="3"/>
      <c r="PF564" s="3"/>
      <c r="PG564" s="3"/>
      <c r="PH564" s="3"/>
      <c r="PI564" s="3"/>
      <c r="PJ564" s="3"/>
      <c r="PK564" s="3"/>
      <c r="PL564" s="3"/>
      <c r="PM564" s="3"/>
      <c r="PN564" s="3"/>
      <c r="PO564" s="3"/>
      <c r="PP564" s="3"/>
      <c r="PQ564" s="3"/>
      <c r="PR564" s="3"/>
      <c r="PS564" s="3"/>
      <c r="PT564" s="3"/>
      <c r="PU564" s="3"/>
      <c r="PV564" s="3"/>
      <c r="PW564" s="3"/>
      <c r="PX564" s="3"/>
      <c r="PY564" s="3"/>
      <c r="PZ564" s="3"/>
      <c r="QA564" s="3"/>
      <c r="QB564" s="3"/>
      <c r="QC564" s="3"/>
      <c r="QD564" s="3"/>
      <c r="QE564" s="3"/>
      <c r="QF564" s="3"/>
      <c r="QG564" s="3"/>
      <c r="QH564" s="3"/>
      <c r="QI564" s="3"/>
      <c r="QJ564" s="3"/>
      <c r="QK564" s="3"/>
      <c r="QL564" s="3"/>
      <c r="QM564" s="3"/>
      <c r="QN564" s="3"/>
      <c r="QO564" s="3"/>
      <c r="QP564" s="3"/>
      <c r="QQ564" s="3"/>
      <c r="QR564" s="3"/>
      <c r="QS564" s="3"/>
      <c r="QT564" s="3"/>
      <c r="QU564" s="3"/>
      <c r="QV564" s="3"/>
      <c r="QW564" s="3"/>
      <c r="QX564" s="3"/>
      <c r="QY564" s="3"/>
      <c r="QZ564" s="3"/>
      <c r="RA564" s="3"/>
      <c r="RB564" s="3"/>
      <c r="RC564" s="3"/>
      <c r="RD564" s="3"/>
      <c r="RE564" s="3"/>
      <c r="RF564" s="3"/>
      <c r="RG564" s="3"/>
      <c r="RH564" s="3"/>
      <c r="RI564" s="3"/>
      <c r="RJ564" s="3"/>
      <c r="RK564" s="3"/>
      <c r="RL564" s="3"/>
      <c r="RM564" s="3"/>
      <c r="RN564" s="3"/>
      <c r="RO564" s="3"/>
      <c r="RP564" s="3"/>
      <c r="RQ564" s="3"/>
      <c r="RR564" s="3"/>
      <c r="RS564" s="3"/>
      <c r="RT564" s="3"/>
      <c r="RU564" s="3"/>
      <c r="RV564" s="3"/>
      <c r="RW564" s="3"/>
      <c r="RX564" s="3"/>
      <c r="RY564" s="3"/>
      <c r="RZ564" s="3"/>
      <c r="SA564" s="3"/>
      <c r="SB564" s="3"/>
      <c r="SC564" s="3"/>
      <c r="SD564" s="3"/>
      <c r="SE564" s="3"/>
      <c r="SF564" s="3"/>
      <c r="SG564" s="3"/>
      <c r="SH564" s="3"/>
      <c r="SI564" s="3"/>
      <c r="SJ564" s="3"/>
      <c r="SK564" s="3"/>
      <c r="SL564" s="3"/>
      <c r="SM564" s="3"/>
      <c r="SN564" s="3"/>
      <c r="SO564" s="3"/>
      <c r="SP564" s="3"/>
      <c r="SQ564" s="3"/>
      <c r="SR564" s="3"/>
      <c r="SS564" s="3"/>
      <c r="ST564" s="3"/>
      <c r="SU564" s="3"/>
      <c r="SV564" s="3"/>
      <c r="SW564" s="3"/>
      <c r="SX564" s="3"/>
      <c r="SY564" s="3"/>
      <c r="SZ564" s="3"/>
      <c r="TA564" s="3"/>
      <c r="TB564" s="3"/>
      <c r="TC564" s="3"/>
      <c r="TD564" s="3"/>
      <c r="TE564" s="3"/>
      <c r="TF564" s="3"/>
      <c r="TG564" s="3"/>
      <c r="TH564" s="3"/>
      <c r="TI564" s="3"/>
      <c r="TJ564" s="3"/>
      <c r="TK564" s="3"/>
      <c r="TL564" s="3"/>
      <c r="TM564" s="3"/>
      <c r="TN564" s="3"/>
      <c r="TO564" s="3"/>
      <c r="TP564" s="3"/>
      <c r="TQ564" s="3"/>
      <c r="TR564" s="3"/>
      <c r="TS564" s="3"/>
      <c r="TT564" s="3"/>
      <c r="TU564" s="3"/>
      <c r="TV564" s="3"/>
      <c r="TW564" s="3"/>
      <c r="TX564" s="3"/>
      <c r="TY564" s="3"/>
      <c r="TZ564" s="3"/>
      <c r="UA564" s="3"/>
      <c r="UB564" s="3"/>
      <c r="UC564" s="3"/>
      <c r="UD564" s="3"/>
      <c r="UE564" s="3"/>
      <c r="UF564" s="3"/>
      <c r="UG564" s="3"/>
      <c r="UH564" s="3"/>
      <c r="UI564" s="3"/>
      <c r="UJ564" s="3"/>
      <c r="UK564" s="3"/>
      <c r="UL564" s="3"/>
      <c r="UM564" s="3"/>
      <c r="UN564" s="3"/>
      <c r="UO564" s="3"/>
      <c r="UP564" s="3"/>
      <c r="UQ564" s="3"/>
      <c r="UR564" s="3"/>
      <c r="US564" s="3"/>
      <c r="UT564" s="3"/>
      <c r="UU564" s="3"/>
      <c r="UV564" s="3"/>
      <c r="UW564" s="3"/>
      <c r="UX564" s="3"/>
      <c r="UY564" s="3"/>
      <c r="UZ564" s="3"/>
      <c r="VA564" s="3"/>
      <c r="VB564" s="3"/>
      <c r="VC564" s="3"/>
      <c r="VD564" s="3"/>
      <c r="VE564" s="3"/>
      <c r="VF564" s="3"/>
      <c r="VG564" s="3"/>
      <c r="VH564" s="3"/>
      <c r="VI564" s="3"/>
      <c r="VJ564" s="3"/>
      <c r="VK564" s="3"/>
      <c r="VL564" s="3"/>
      <c r="VM564" s="3"/>
      <c r="VN564" s="3"/>
      <c r="VO564" s="3"/>
      <c r="VP564" s="3"/>
      <c r="VQ564" s="3"/>
      <c r="VR564" s="3"/>
      <c r="VS564" s="3"/>
      <c r="VT564" s="3"/>
      <c r="VU564" s="3"/>
      <c r="VV564" s="3"/>
      <c r="VW564" s="3"/>
      <c r="VX564" s="3"/>
      <c r="VY564" s="3"/>
      <c r="VZ564" s="3"/>
      <c r="WA564" s="3"/>
      <c r="WB564" s="3"/>
      <c r="WC564" s="3"/>
    </row>
    <row r="565" spans="1:601" ht="16" x14ac:dyDescent="0.45">
      <c r="A565" s="6"/>
      <c r="B565" s="6"/>
      <c r="C565" s="6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36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3"/>
      <c r="NJ565" s="3"/>
      <c r="NK565" s="3"/>
      <c r="NL565" s="3"/>
      <c r="NM565" s="3"/>
      <c r="NN565" s="3"/>
      <c r="NO565" s="3"/>
      <c r="NP565" s="3"/>
      <c r="NQ565" s="3"/>
      <c r="NR565" s="3"/>
      <c r="NS565" s="3"/>
      <c r="NT565" s="3"/>
      <c r="NU565" s="3"/>
      <c r="NV565" s="3"/>
      <c r="NW565" s="3"/>
      <c r="NX565" s="3"/>
      <c r="NY565" s="3"/>
      <c r="NZ565" s="3"/>
      <c r="OA565" s="3"/>
      <c r="OB565" s="3"/>
      <c r="OC565" s="3"/>
      <c r="OD565" s="3"/>
      <c r="OE565" s="3"/>
      <c r="OF565" s="3"/>
      <c r="OG565" s="3"/>
      <c r="OH565" s="3"/>
      <c r="OI565" s="3"/>
      <c r="OJ565" s="3"/>
      <c r="OK565" s="3"/>
      <c r="OL565" s="3"/>
      <c r="OM565" s="3"/>
      <c r="ON565" s="3"/>
      <c r="OO565" s="3"/>
      <c r="OP565" s="3"/>
      <c r="OQ565" s="3"/>
      <c r="OR565" s="3"/>
      <c r="OS565" s="3"/>
      <c r="OT565" s="3"/>
      <c r="OU565" s="3"/>
      <c r="OV565" s="3"/>
      <c r="OW565" s="3"/>
      <c r="OX565" s="3"/>
      <c r="OY565" s="3"/>
      <c r="OZ565" s="3"/>
      <c r="PA565" s="3"/>
      <c r="PB565" s="3"/>
      <c r="PC565" s="3"/>
      <c r="PD565" s="3"/>
      <c r="PE565" s="3"/>
      <c r="PF565" s="3"/>
      <c r="PG565" s="3"/>
      <c r="PH565" s="3"/>
      <c r="PI565" s="3"/>
      <c r="PJ565" s="3"/>
      <c r="PK565" s="3"/>
      <c r="PL565" s="3"/>
      <c r="PM565" s="3"/>
      <c r="PN565" s="3"/>
      <c r="PO565" s="3"/>
      <c r="PP565" s="3"/>
      <c r="PQ565" s="3"/>
      <c r="PR565" s="3"/>
      <c r="PS565" s="3"/>
      <c r="PT565" s="3"/>
      <c r="PU565" s="3"/>
      <c r="PV565" s="3"/>
      <c r="PW565" s="3"/>
      <c r="PX565" s="3"/>
      <c r="PY565" s="3"/>
      <c r="PZ565" s="3"/>
      <c r="QA565" s="3"/>
      <c r="QB565" s="3"/>
      <c r="QC565" s="3"/>
      <c r="QD565" s="3"/>
      <c r="QE565" s="3"/>
      <c r="QF565" s="3"/>
      <c r="QG565" s="3"/>
      <c r="QH565" s="3"/>
      <c r="QI565" s="3"/>
      <c r="QJ565" s="3"/>
      <c r="QK565" s="3"/>
      <c r="QL565" s="3"/>
      <c r="QM565" s="3"/>
      <c r="QN565" s="3"/>
      <c r="QO565" s="3"/>
      <c r="QP565" s="3"/>
      <c r="QQ565" s="3"/>
      <c r="QR565" s="3"/>
      <c r="QS565" s="3"/>
      <c r="QT565" s="3"/>
      <c r="QU565" s="3"/>
      <c r="QV565" s="3"/>
      <c r="QW565" s="3"/>
      <c r="QX565" s="3"/>
      <c r="QY565" s="3"/>
      <c r="QZ565" s="3"/>
      <c r="RA565" s="3"/>
      <c r="RB565" s="3"/>
      <c r="RC565" s="3"/>
      <c r="RD565" s="3"/>
      <c r="RE565" s="3"/>
      <c r="RF565" s="3"/>
      <c r="RG565" s="3"/>
      <c r="RH565" s="3"/>
      <c r="RI565" s="3"/>
      <c r="RJ565" s="3"/>
      <c r="RK565" s="3"/>
      <c r="RL565" s="3"/>
      <c r="RM565" s="3"/>
      <c r="RN565" s="3"/>
      <c r="RO565" s="3"/>
      <c r="RP565" s="3"/>
      <c r="RQ565" s="3"/>
      <c r="RR565" s="3"/>
      <c r="RS565" s="3"/>
      <c r="RT565" s="3"/>
      <c r="RU565" s="3"/>
      <c r="RV565" s="3"/>
      <c r="RW565" s="3"/>
      <c r="RX565" s="3"/>
      <c r="RY565" s="3"/>
      <c r="RZ565" s="3"/>
      <c r="SA565" s="3"/>
      <c r="SB565" s="3"/>
      <c r="SC565" s="3"/>
      <c r="SD565" s="3"/>
      <c r="SE565" s="3"/>
      <c r="SF565" s="3"/>
      <c r="SG565" s="3"/>
      <c r="SH565" s="3"/>
      <c r="SI565" s="3"/>
      <c r="SJ565" s="3"/>
      <c r="SK565" s="3"/>
      <c r="SL565" s="3"/>
      <c r="SM565" s="3"/>
      <c r="SN565" s="3"/>
      <c r="SO565" s="3"/>
      <c r="SP565" s="3"/>
      <c r="SQ565" s="3"/>
      <c r="SR565" s="3"/>
      <c r="SS565" s="3"/>
      <c r="ST565" s="3"/>
      <c r="SU565" s="3"/>
      <c r="SV565" s="3"/>
      <c r="SW565" s="3"/>
      <c r="SX565" s="3"/>
      <c r="SY565" s="3"/>
      <c r="SZ565" s="3"/>
      <c r="TA565" s="3"/>
      <c r="TB565" s="3"/>
      <c r="TC565" s="3"/>
      <c r="TD565" s="3"/>
      <c r="TE565" s="3"/>
      <c r="TF565" s="3"/>
      <c r="TG565" s="3"/>
      <c r="TH565" s="3"/>
      <c r="TI565" s="3"/>
      <c r="TJ565" s="3"/>
      <c r="TK565" s="3"/>
      <c r="TL565" s="3"/>
      <c r="TM565" s="3"/>
      <c r="TN565" s="3"/>
      <c r="TO565" s="3"/>
      <c r="TP565" s="3"/>
      <c r="TQ565" s="3"/>
      <c r="TR565" s="3"/>
      <c r="TS565" s="3"/>
      <c r="TT565" s="3"/>
      <c r="TU565" s="3"/>
      <c r="TV565" s="3"/>
      <c r="TW565" s="3"/>
      <c r="TX565" s="3"/>
      <c r="TY565" s="3"/>
      <c r="TZ565" s="3"/>
      <c r="UA565" s="3"/>
      <c r="UB565" s="3"/>
      <c r="UC565" s="3"/>
      <c r="UD565" s="3"/>
      <c r="UE565" s="3"/>
      <c r="UF565" s="3"/>
      <c r="UG565" s="3"/>
      <c r="UH565" s="3"/>
      <c r="UI565" s="3"/>
      <c r="UJ565" s="3"/>
      <c r="UK565" s="3"/>
      <c r="UL565" s="3"/>
      <c r="UM565" s="3"/>
      <c r="UN565" s="3"/>
      <c r="UO565" s="3"/>
      <c r="UP565" s="3"/>
      <c r="UQ565" s="3"/>
      <c r="UR565" s="3"/>
      <c r="US565" s="3"/>
      <c r="UT565" s="3"/>
      <c r="UU565" s="3"/>
      <c r="UV565" s="3"/>
      <c r="UW565" s="3"/>
      <c r="UX565" s="3"/>
      <c r="UY565" s="3"/>
      <c r="UZ565" s="3"/>
      <c r="VA565" s="3"/>
      <c r="VB565" s="3"/>
      <c r="VC565" s="3"/>
      <c r="VD565" s="3"/>
      <c r="VE565" s="3"/>
      <c r="VF565" s="3"/>
      <c r="VG565" s="3"/>
      <c r="VH565" s="3"/>
      <c r="VI565" s="3"/>
      <c r="VJ565" s="3"/>
      <c r="VK565" s="3"/>
      <c r="VL565" s="3"/>
      <c r="VM565" s="3"/>
      <c r="VN565" s="3"/>
      <c r="VO565" s="3"/>
      <c r="VP565" s="3"/>
      <c r="VQ565" s="3"/>
      <c r="VR565" s="3"/>
      <c r="VS565" s="3"/>
      <c r="VT565" s="3"/>
      <c r="VU565" s="3"/>
      <c r="VV565" s="3"/>
      <c r="VW565" s="3"/>
      <c r="VX565" s="3"/>
      <c r="VY565" s="3"/>
      <c r="VZ565" s="3"/>
      <c r="WA565" s="3"/>
      <c r="WB565" s="3"/>
      <c r="WC565" s="3"/>
    </row>
    <row r="566" spans="1:601" ht="16" x14ac:dyDescent="0.45">
      <c r="A566" s="6"/>
      <c r="B566" s="6"/>
      <c r="C566" s="6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36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3"/>
      <c r="NJ566" s="3"/>
      <c r="NK566" s="3"/>
      <c r="NL566" s="3"/>
      <c r="NM566" s="3"/>
      <c r="NN566" s="3"/>
      <c r="NO566" s="3"/>
      <c r="NP566" s="3"/>
      <c r="NQ566" s="3"/>
      <c r="NR566" s="3"/>
      <c r="NS566" s="3"/>
      <c r="NT566" s="3"/>
      <c r="NU566" s="3"/>
      <c r="NV566" s="3"/>
      <c r="NW566" s="3"/>
      <c r="NX566" s="3"/>
      <c r="NY566" s="3"/>
      <c r="NZ566" s="3"/>
      <c r="OA566" s="3"/>
      <c r="OB566" s="3"/>
      <c r="OC566" s="3"/>
      <c r="OD566" s="3"/>
      <c r="OE566" s="3"/>
      <c r="OF566" s="3"/>
      <c r="OG566" s="3"/>
      <c r="OH566" s="3"/>
      <c r="OI566" s="3"/>
      <c r="OJ566" s="3"/>
      <c r="OK566" s="3"/>
      <c r="OL566" s="3"/>
      <c r="OM566" s="3"/>
      <c r="ON566" s="3"/>
      <c r="OO566" s="3"/>
      <c r="OP566" s="3"/>
      <c r="OQ566" s="3"/>
      <c r="OR566" s="3"/>
      <c r="OS566" s="3"/>
      <c r="OT566" s="3"/>
      <c r="OU566" s="3"/>
      <c r="OV566" s="3"/>
      <c r="OW566" s="3"/>
      <c r="OX566" s="3"/>
      <c r="OY566" s="3"/>
      <c r="OZ566" s="3"/>
      <c r="PA566" s="3"/>
      <c r="PB566" s="3"/>
      <c r="PC566" s="3"/>
      <c r="PD566" s="3"/>
      <c r="PE566" s="3"/>
      <c r="PF566" s="3"/>
      <c r="PG566" s="3"/>
      <c r="PH566" s="3"/>
      <c r="PI566" s="3"/>
      <c r="PJ566" s="3"/>
      <c r="PK566" s="3"/>
      <c r="PL566" s="3"/>
      <c r="PM566" s="3"/>
      <c r="PN566" s="3"/>
      <c r="PO566" s="3"/>
      <c r="PP566" s="3"/>
      <c r="PQ566" s="3"/>
      <c r="PR566" s="3"/>
      <c r="PS566" s="3"/>
      <c r="PT566" s="3"/>
      <c r="PU566" s="3"/>
      <c r="PV566" s="3"/>
      <c r="PW566" s="3"/>
      <c r="PX566" s="3"/>
      <c r="PY566" s="3"/>
      <c r="PZ566" s="3"/>
      <c r="QA566" s="3"/>
      <c r="QB566" s="3"/>
      <c r="QC566" s="3"/>
      <c r="QD566" s="3"/>
      <c r="QE566" s="3"/>
      <c r="QF566" s="3"/>
      <c r="QG566" s="3"/>
      <c r="QH566" s="3"/>
      <c r="QI566" s="3"/>
      <c r="QJ566" s="3"/>
      <c r="QK566" s="3"/>
      <c r="QL566" s="3"/>
      <c r="QM566" s="3"/>
      <c r="QN566" s="3"/>
      <c r="QO566" s="3"/>
      <c r="QP566" s="3"/>
      <c r="QQ566" s="3"/>
      <c r="QR566" s="3"/>
      <c r="QS566" s="3"/>
      <c r="QT566" s="3"/>
      <c r="QU566" s="3"/>
      <c r="QV566" s="3"/>
      <c r="QW566" s="3"/>
      <c r="QX566" s="3"/>
      <c r="QY566" s="3"/>
      <c r="QZ566" s="3"/>
      <c r="RA566" s="3"/>
      <c r="RB566" s="3"/>
      <c r="RC566" s="3"/>
      <c r="RD566" s="3"/>
      <c r="RE566" s="3"/>
      <c r="RF566" s="3"/>
      <c r="RG566" s="3"/>
      <c r="RH566" s="3"/>
      <c r="RI566" s="3"/>
      <c r="RJ566" s="3"/>
      <c r="RK566" s="3"/>
      <c r="RL566" s="3"/>
      <c r="RM566" s="3"/>
      <c r="RN566" s="3"/>
      <c r="RO566" s="3"/>
      <c r="RP566" s="3"/>
      <c r="RQ566" s="3"/>
      <c r="RR566" s="3"/>
      <c r="RS566" s="3"/>
      <c r="RT566" s="3"/>
      <c r="RU566" s="3"/>
      <c r="RV566" s="3"/>
      <c r="RW566" s="3"/>
      <c r="RX566" s="3"/>
      <c r="RY566" s="3"/>
      <c r="RZ566" s="3"/>
      <c r="SA566" s="3"/>
      <c r="SB566" s="3"/>
      <c r="SC566" s="3"/>
      <c r="SD566" s="3"/>
      <c r="SE566" s="3"/>
      <c r="SF566" s="3"/>
      <c r="SG566" s="3"/>
      <c r="SH566" s="3"/>
      <c r="SI566" s="3"/>
      <c r="SJ566" s="3"/>
      <c r="SK566" s="3"/>
      <c r="SL566" s="3"/>
      <c r="SM566" s="3"/>
      <c r="SN566" s="3"/>
      <c r="SO566" s="3"/>
      <c r="SP566" s="3"/>
      <c r="SQ566" s="3"/>
      <c r="SR566" s="3"/>
      <c r="SS566" s="3"/>
      <c r="ST566" s="3"/>
      <c r="SU566" s="3"/>
      <c r="SV566" s="3"/>
      <c r="SW566" s="3"/>
      <c r="SX566" s="3"/>
      <c r="SY566" s="3"/>
      <c r="SZ566" s="3"/>
      <c r="TA566" s="3"/>
      <c r="TB566" s="3"/>
      <c r="TC566" s="3"/>
      <c r="TD566" s="3"/>
      <c r="TE566" s="3"/>
      <c r="TF566" s="3"/>
      <c r="TG566" s="3"/>
      <c r="TH566" s="3"/>
      <c r="TI566" s="3"/>
      <c r="TJ566" s="3"/>
      <c r="TK566" s="3"/>
      <c r="TL566" s="3"/>
      <c r="TM566" s="3"/>
      <c r="TN566" s="3"/>
      <c r="TO566" s="3"/>
      <c r="TP566" s="3"/>
      <c r="TQ566" s="3"/>
      <c r="TR566" s="3"/>
      <c r="TS566" s="3"/>
      <c r="TT566" s="3"/>
      <c r="TU566" s="3"/>
      <c r="TV566" s="3"/>
      <c r="TW566" s="3"/>
      <c r="TX566" s="3"/>
      <c r="TY566" s="3"/>
      <c r="TZ566" s="3"/>
      <c r="UA566" s="3"/>
      <c r="UB566" s="3"/>
      <c r="UC566" s="3"/>
      <c r="UD566" s="3"/>
      <c r="UE566" s="3"/>
      <c r="UF566" s="3"/>
      <c r="UG566" s="3"/>
      <c r="UH566" s="3"/>
      <c r="UI566" s="3"/>
      <c r="UJ566" s="3"/>
      <c r="UK566" s="3"/>
      <c r="UL566" s="3"/>
      <c r="UM566" s="3"/>
      <c r="UN566" s="3"/>
      <c r="UO566" s="3"/>
      <c r="UP566" s="3"/>
      <c r="UQ566" s="3"/>
      <c r="UR566" s="3"/>
      <c r="US566" s="3"/>
      <c r="UT566" s="3"/>
      <c r="UU566" s="3"/>
      <c r="UV566" s="3"/>
      <c r="UW566" s="3"/>
      <c r="UX566" s="3"/>
      <c r="UY566" s="3"/>
      <c r="UZ566" s="3"/>
      <c r="VA566" s="3"/>
      <c r="VB566" s="3"/>
      <c r="VC566" s="3"/>
      <c r="VD566" s="3"/>
      <c r="VE566" s="3"/>
      <c r="VF566" s="3"/>
      <c r="VG566" s="3"/>
      <c r="VH566" s="3"/>
      <c r="VI566" s="3"/>
      <c r="VJ566" s="3"/>
      <c r="VK566" s="3"/>
      <c r="VL566" s="3"/>
      <c r="VM566" s="3"/>
      <c r="VN566" s="3"/>
      <c r="VO566" s="3"/>
      <c r="VP566" s="3"/>
      <c r="VQ566" s="3"/>
      <c r="VR566" s="3"/>
      <c r="VS566" s="3"/>
      <c r="VT566" s="3"/>
      <c r="VU566" s="3"/>
      <c r="VV566" s="3"/>
      <c r="VW566" s="3"/>
      <c r="VX566" s="3"/>
      <c r="VY566" s="3"/>
      <c r="VZ566" s="3"/>
      <c r="WA566" s="3"/>
      <c r="WB566" s="3"/>
      <c r="WC566" s="3"/>
    </row>
    <row r="567" spans="1:601" ht="16" x14ac:dyDescent="0.45">
      <c r="A567" s="6"/>
      <c r="B567" s="6"/>
      <c r="C567" s="6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36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3"/>
      <c r="NJ567" s="3"/>
      <c r="NK567" s="3"/>
      <c r="NL567" s="3"/>
      <c r="NM567" s="3"/>
      <c r="NN567" s="3"/>
      <c r="NO567" s="3"/>
      <c r="NP567" s="3"/>
      <c r="NQ567" s="3"/>
      <c r="NR567" s="3"/>
      <c r="NS567" s="3"/>
      <c r="NT567" s="3"/>
      <c r="NU567" s="3"/>
      <c r="NV567" s="3"/>
      <c r="NW567" s="3"/>
      <c r="NX567" s="3"/>
      <c r="NY567" s="3"/>
      <c r="NZ567" s="3"/>
      <c r="OA567" s="3"/>
      <c r="OB567" s="3"/>
      <c r="OC567" s="3"/>
      <c r="OD567" s="3"/>
      <c r="OE567" s="3"/>
      <c r="OF567" s="3"/>
      <c r="OG567" s="3"/>
      <c r="OH567" s="3"/>
      <c r="OI567" s="3"/>
      <c r="OJ567" s="3"/>
      <c r="OK567" s="3"/>
      <c r="OL567" s="3"/>
      <c r="OM567" s="3"/>
      <c r="ON567" s="3"/>
      <c r="OO567" s="3"/>
      <c r="OP567" s="3"/>
      <c r="OQ567" s="3"/>
      <c r="OR567" s="3"/>
      <c r="OS567" s="3"/>
      <c r="OT567" s="3"/>
      <c r="OU567" s="3"/>
      <c r="OV567" s="3"/>
      <c r="OW567" s="3"/>
      <c r="OX567" s="3"/>
      <c r="OY567" s="3"/>
      <c r="OZ567" s="3"/>
      <c r="PA567" s="3"/>
      <c r="PB567" s="3"/>
      <c r="PC567" s="3"/>
      <c r="PD567" s="3"/>
      <c r="PE567" s="3"/>
      <c r="PF567" s="3"/>
      <c r="PG567" s="3"/>
      <c r="PH567" s="3"/>
      <c r="PI567" s="3"/>
      <c r="PJ567" s="3"/>
      <c r="PK567" s="3"/>
      <c r="PL567" s="3"/>
      <c r="PM567" s="3"/>
      <c r="PN567" s="3"/>
      <c r="PO567" s="3"/>
      <c r="PP567" s="3"/>
      <c r="PQ567" s="3"/>
      <c r="PR567" s="3"/>
      <c r="PS567" s="3"/>
      <c r="PT567" s="3"/>
      <c r="PU567" s="3"/>
      <c r="PV567" s="3"/>
      <c r="PW567" s="3"/>
      <c r="PX567" s="3"/>
      <c r="PY567" s="3"/>
      <c r="PZ567" s="3"/>
      <c r="QA567" s="3"/>
      <c r="QB567" s="3"/>
      <c r="QC567" s="3"/>
      <c r="QD567" s="3"/>
      <c r="QE567" s="3"/>
      <c r="QF567" s="3"/>
      <c r="QG567" s="3"/>
      <c r="QH567" s="3"/>
      <c r="QI567" s="3"/>
      <c r="QJ567" s="3"/>
      <c r="QK567" s="3"/>
      <c r="QL567" s="3"/>
      <c r="QM567" s="3"/>
      <c r="QN567" s="3"/>
      <c r="QO567" s="3"/>
      <c r="QP567" s="3"/>
      <c r="QQ567" s="3"/>
      <c r="QR567" s="3"/>
      <c r="QS567" s="3"/>
      <c r="QT567" s="3"/>
      <c r="QU567" s="3"/>
      <c r="QV567" s="3"/>
      <c r="QW567" s="3"/>
      <c r="QX567" s="3"/>
      <c r="QY567" s="3"/>
      <c r="QZ567" s="3"/>
      <c r="RA567" s="3"/>
      <c r="RB567" s="3"/>
      <c r="RC567" s="3"/>
      <c r="RD567" s="3"/>
      <c r="RE567" s="3"/>
      <c r="RF567" s="3"/>
      <c r="RG567" s="3"/>
      <c r="RH567" s="3"/>
      <c r="RI567" s="3"/>
      <c r="RJ567" s="3"/>
      <c r="RK567" s="3"/>
      <c r="RL567" s="3"/>
      <c r="RM567" s="3"/>
      <c r="RN567" s="3"/>
      <c r="RO567" s="3"/>
      <c r="RP567" s="3"/>
      <c r="RQ567" s="3"/>
      <c r="RR567" s="3"/>
      <c r="RS567" s="3"/>
      <c r="RT567" s="3"/>
      <c r="RU567" s="3"/>
      <c r="RV567" s="3"/>
      <c r="RW567" s="3"/>
      <c r="RX567" s="3"/>
      <c r="RY567" s="3"/>
      <c r="RZ567" s="3"/>
      <c r="SA567" s="3"/>
      <c r="SB567" s="3"/>
      <c r="SC567" s="3"/>
      <c r="SD567" s="3"/>
      <c r="SE567" s="3"/>
      <c r="SF567" s="3"/>
      <c r="SG567" s="3"/>
      <c r="SH567" s="3"/>
      <c r="SI567" s="3"/>
      <c r="SJ567" s="3"/>
      <c r="SK567" s="3"/>
      <c r="SL567" s="3"/>
      <c r="SM567" s="3"/>
      <c r="SN567" s="3"/>
      <c r="SO567" s="3"/>
      <c r="SP567" s="3"/>
      <c r="SQ567" s="3"/>
      <c r="SR567" s="3"/>
      <c r="SS567" s="3"/>
      <c r="ST567" s="3"/>
      <c r="SU567" s="3"/>
      <c r="SV567" s="3"/>
      <c r="SW567" s="3"/>
      <c r="SX567" s="3"/>
      <c r="SY567" s="3"/>
      <c r="SZ567" s="3"/>
      <c r="TA567" s="3"/>
      <c r="TB567" s="3"/>
      <c r="TC567" s="3"/>
      <c r="TD567" s="3"/>
      <c r="TE567" s="3"/>
      <c r="TF567" s="3"/>
      <c r="TG567" s="3"/>
      <c r="TH567" s="3"/>
      <c r="TI567" s="3"/>
      <c r="TJ567" s="3"/>
      <c r="TK567" s="3"/>
      <c r="TL567" s="3"/>
      <c r="TM567" s="3"/>
      <c r="TN567" s="3"/>
      <c r="TO567" s="3"/>
      <c r="TP567" s="3"/>
      <c r="TQ567" s="3"/>
      <c r="TR567" s="3"/>
      <c r="TS567" s="3"/>
      <c r="TT567" s="3"/>
      <c r="TU567" s="3"/>
      <c r="TV567" s="3"/>
      <c r="TW567" s="3"/>
      <c r="TX567" s="3"/>
      <c r="TY567" s="3"/>
      <c r="TZ567" s="3"/>
      <c r="UA567" s="3"/>
      <c r="UB567" s="3"/>
      <c r="UC567" s="3"/>
      <c r="UD567" s="3"/>
      <c r="UE567" s="3"/>
      <c r="UF567" s="3"/>
      <c r="UG567" s="3"/>
      <c r="UH567" s="3"/>
      <c r="UI567" s="3"/>
      <c r="UJ567" s="3"/>
      <c r="UK567" s="3"/>
      <c r="UL567" s="3"/>
      <c r="UM567" s="3"/>
      <c r="UN567" s="3"/>
      <c r="UO567" s="3"/>
      <c r="UP567" s="3"/>
      <c r="UQ567" s="3"/>
      <c r="UR567" s="3"/>
      <c r="US567" s="3"/>
      <c r="UT567" s="3"/>
      <c r="UU567" s="3"/>
      <c r="UV567" s="3"/>
      <c r="UW567" s="3"/>
      <c r="UX567" s="3"/>
      <c r="UY567" s="3"/>
      <c r="UZ567" s="3"/>
      <c r="VA567" s="3"/>
      <c r="VB567" s="3"/>
      <c r="VC567" s="3"/>
      <c r="VD567" s="3"/>
      <c r="VE567" s="3"/>
      <c r="VF567" s="3"/>
      <c r="VG567" s="3"/>
      <c r="VH567" s="3"/>
      <c r="VI567" s="3"/>
      <c r="VJ567" s="3"/>
      <c r="VK567" s="3"/>
      <c r="VL567" s="3"/>
      <c r="VM567" s="3"/>
      <c r="VN567" s="3"/>
      <c r="VO567" s="3"/>
      <c r="VP567" s="3"/>
      <c r="VQ567" s="3"/>
      <c r="VR567" s="3"/>
      <c r="VS567" s="3"/>
      <c r="VT567" s="3"/>
      <c r="VU567" s="3"/>
      <c r="VV567" s="3"/>
      <c r="VW567" s="3"/>
      <c r="VX567" s="3"/>
      <c r="VY567" s="3"/>
      <c r="VZ567" s="3"/>
      <c r="WA567" s="3"/>
      <c r="WB567" s="3"/>
      <c r="WC567" s="3"/>
    </row>
    <row r="568" spans="1:601" ht="16" x14ac:dyDescent="0.45">
      <c r="A568" s="6"/>
      <c r="B568" s="6"/>
      <c r="C568" s="6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36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3"/>
      <c r="NJ568" s="3"/>
      <c r="NK568" s="3"/>
      <c r="NL568" s="3"/>
      <c r="NM568" s="3"/>
      <c r="NN568" s="3"/>
      <c r="NO568" s="3"/>
      <c r="NP568" s="3"/>
      <c r="NQ568" s="3"/>
      <c r="NR568" s="3"/>
      <c r="NS568" s="3"/>
      <c r="NT568" s="3"/>
      <c r="NU568" s="3"/>
      <c r="NV568" s="3"/>
      <c r="NW568" s="3"/>
      <c r="NX568" s="3"/>
      <c r="NY568" s="3"/>
      <c r="NZ568" s="3"/>
      <c r="OA568" s="3"/>
      <c r="OB568" s="3"/>
      <c r="OC568" s="3"/>
      <c r="OD568" s="3"/>
      <c r="OE568" s="3"/>
      <c r="OF568" s="3"/>
      <c r="OG568" s="3"/>
      <c r="OH568" s="3"/>
      <c r="OI568" s="3"/>
      <c r="OJ568" s="3"/>
      <c r="OK568" s="3"/>
      <c r="OL568" s="3"/>
      <c r="OM568" s="3"/>
      <c r="ON568" s="3"/>
      <c r="OO568" s="3"/>
      <c r="OP568" s="3"/>
      <c r="OQ568" s="3"/>
      <c r="OR568" s="3"/>
      <c r="OS568" s="3"/>
      <c r="OT568" s="3"/>
      <c r="OU568" s="3"/>
      <c r="OV568" s="3"/>
      <c r="OW568" s="3"/>
      <c r="OX568" s="3"/>
      <c r="OY568" s="3"/>
      <c r="OZ568" s="3"/>
      <c r="PA568" s="3"/>
      <c r="PB568" s="3"/>
      <c r="PC568" s="3"/>
      <c r="PD568" s="3"/>
      <c r="PE568" s="3"/>
      <c r="PF568" s="3"/>
      <c r="PG568" s="3"/>
      <c r="PH568" s="3"/>
      <c r="PI568" s="3"/>
      <c r="PJ568" s="3"/>
      <c r="PK568" s="3"/>
      <c r="PL568" s="3"/>
      <c r="PM568" s="3"/>
      <c r="PN568" s="3"/>
      <c r="PO568" s="3"/>
      <c r="PP568" s="3"/>
      <c r="PQ568" s="3"/>
      <c r="PR568" s="3"/>
      <c r="PS568" s="3"/>
      <c r="PT568" s="3"/>
      <c r="PU568" s="3"/>
      <c r="PV568" s="3"/>
      <c r="PW568" s="3"/>
      <c r="PX568" s="3"/>
      <c r="PY568" s="3"/>
      <c r="PZ568" s="3"/>
      <c r="QA568" s="3"/>
      <c r="QB568" s="3"/>
      <c r="QC568" s="3"/>
      <c r="QD568" s="3"/>
      <c r="QE568" s="3"/>
      <c r="QF568" s="3"/>
      <c r="QG568" s="3"/>
      <c r="QH568" s="3"/>
      <c r="QI568" s="3"/>
      <c r="QJ568" s="3"/>
      <c r="QK568" s="3"/>
      <c r="QL568" s="3"/>
      <c r="QM568" s="3"/>
      <c r="QN568" s="3"/>
      <c r="QO568" s="3"/>
      <c r="QP568" s="3"/>
      <c r="QQ568" s="3"/>
      <c r="QR568" s="3"/>
      <c r="QS568" s="3"/>
      <c r="QT568" s="3"/>
      <c r="QU568" s="3"/>
      <c r="QV568" s="3"/>
      <c r="QW568" s="3"/>
      <c r="QX568" s="3"/>
      <c r="QY568" s="3"/>
      <c r="QZ568" s="3"/>
      <c r="RA568" s="3"/>
      <c r="RB568" s="3"/>
      <c r="RC568" s="3"/>
      <c r="RD568" s="3"/>
      <c r="RE568" s="3"/>
      <c r="RF568" s="3"/>
      <c r="RG568" s="3"/>
      <c r="RH568" s="3"/>
      <c r="RI568" s="3"/>
      <c r="RJ568" s="3"/>
      <c r="RK568" s="3"/>
      <c r="RL568" s="3"/>
      <c r="RM568" s="3"/>
      <c r="RN568" s="3"/>
      <c r="RO568" s="3"/>
      <c r="RP568" s="3"/>
      <c r="RQ568" s="3"/>
      <c r="RR568" s="3"/>
      <c r="RS568" s="3"/>
      <c r="RT568" s="3"/>
      <c r="RU568" s="3"/>
      <c r="RV568" s="3"/>
      <c r="RW568" s="3"/>
      <c r="RX568" s="3"/>
      <c r="RY568" s="3"/>
      <c r="RZ568" s="3"/>
      <c r="SA568" s="3"/>
      <c r="SB568" s="3"/>
      <c r="SC568" s="3"/>
      <c r="SD568" s="3"/>
      <c r="SE568" s="3"/>
      <c r="SF568" s="3"/>
      <c r="SG568" s="3"/>
      <c r="SH568" s="3"/>
      <c r="SI568" s="3"/>
      <c r="SJ568" s="3"/>
      <c r="SK568" s="3"/>
      <c r="SL568" s="3"/>
      <c r="SM568" s="3"/>
      <c r="SN568" s="3"/>
      <c r="SO568" s="3"/>
      <c r="SP568" s="3"/>
      <c r="SQ568" s="3"/>
      <c r="SR568" s="3"/>
      <c r="SS568" s="3"/>
      <c r="ST568" s="3"/>
      <c r="SU568" s="3"/>
      <c r="SV568" s="3"/>
      <c r="SW568" s="3"/>
      <c r="SX568" s="3"/>
      <c r="SY568" s="3"/>
      <c r="SZ568" s="3"/>
      <c r="TA568" s="3"/>
      <c r="TB568" s="3"/>
      <c r="TC568" s="3"/>
      <c r="TD568" s="3"/>
      <c r="TE568" s="3"/>
      <c r="TF568" s="3"/>
      <c r="TG568" s="3"/>
      <c r="TH568" s="3"/>
      <c r="TI568" s="3"/>
      <c r="TJ568" s="3"/>
      <c r="TK568" s="3"/>
      <c r="TL568" s="3"/>
      <c r="TM568" s="3"/>
      <c r="TN568" s="3"/>
      <c r="TO568" s="3"/>
      <c r="TP568" s="3"/>
      <c r="TQ568" s="3"/>
      <c r="TR568" s="3"/>
      <c r="TS568" s="3"/>
      <c r="TT568" s="3"/>
      <c r="TU568" s="3"/>
      <c r="TV568" s="3"/>
      <c r="TW568" s="3"/>
      <c r="TX568" s="3"/>
      <c r="TY568" s="3"/>
      <c r="TZ568" s="3"/>
      <c r="UA568" s="3"/>
      <c r="UB568" s="3"/>
      <c r="UC568" s="3"/>
      <c r="UD568" s="3"/>
      <c r="UE568" s="3"/>
      <c r="UF568" s="3"/>
      <c r="UG568" s="3"/>
      <c r="UH568" s="3"/>
      <c r="UI568" s="3"/>
      <c r="UJ568" s="3"/>
      <c r="UK568" s="3"/>
      <c r="UL568" s="3"/>
      <c r="UM568" s="3"/>
      <c r="UN568" s="3"/>
      <c r="UO568" s="3"/>
      <c r="UP568" s="3"/>
      <c r="UQ568" s="3"/>
      <c r="UR568" s="3"/>
      <c r="US568" s="3"/>
      <c r="UT568" s="3"/>
      <c r="UU568" s="3"/>
      <c r="UV568" s="3"/>
      <c r="UW568" s="3"/>
      <c r="UX568" s="3"/>
      <c r="UY568" s="3"/>
      <c r="UZ568" s="3"/>
      <c r="VA568" s="3"/>
      <c r="VB568" s="3"/>
      <c r="VC568" s="3"/>
      <c r="VD568" s="3"/>
      <c r="VE568" s="3"/>
      <c r="VF568" s="3"/>
      <c r="VG568" s="3"/>
      <c r="VH568" s="3"/>
      <c r="VI568" s="3"/>
      <c r="VJ568" s="3"/>
      <c r="VK568" s="3"/>
      <c r="VL568" s="3"/>
      <c r="VM568" s="3"/>
      <c r="VN568" s="3"/>
      <c r="VO568" s="3"/>
      <c r="VP568" s="3"/>
      <c r="VQ568" s="3"/>
      <c r="VR568" s="3"/>
      <c r="VS568" s="3"/>
      <c r="VT568" s="3"/>
      <c r="VU568" s="3"/>
      <c r="VV568" s="3"/>
      <c r="VW568" s="3"/>
      <c r="VX568" s="3"/>
      <c r="VY568" s="3"/>
      <c r="VZ568" s="3"/>
      <c r="WA568" s="3"/>
      <c r="WB568" s="3"/>
      <c r="WC568" s="3"/>
    </row>
    <row r="569" spans="1:601" ht="16" x14ac:dyDescent="0.45">
      <c r="A569" s="6"/>
      <c r="B569" s="6"/>
      <c r="C569" s="6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36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/>
      <c r="LP569" s="3"/>
      <c r="LQ569" s="3"/>
      <c r="LR569" s="3"/>
      <c r="LS569" s="3"/>
      <c r="LT569" s="3"/>
      <c r="LU569" s="3"/>
      <c r="LV569" s="3"/>
      <c r="LW569" s="3"/>
      <c r="LX569" s="3"/>
      <c r="LY569" s="3"/>
      <c r="LZ569" s="3"/>
      <c r="MA569" s="3"/>
      <c r="MB569" s="3"/>
      <c r="MC569" s="3"/>
      <c r="MD569" s="3"/>
      <c r="ME569" s="3"/>
      <c r="MF569" s="3"/>
      <c r="MG569" s="3"/>
      <c r="MH569" s="3"/>
      <c r="MI569" s="3"/>
      <c r="MJ569" s="3"/>
      <c r="MK569" s="3"/>
      <c r="ML569" s="3"/>
      <c r="MM569" s="3"/>
      <c r="MN569" s="3"/>
      <c r="MO569" s="3"/>
      <c r="MP569" s="3"/>
      <c r="MQ569" s="3"/>
      <c r="MR569" s="3"/>
      <c r="MS569" s="3"/>
      <c r="MT569" s="3"/>
      <c r="MU569" s="3"/>
      <c r="MV569" s="3"/>
      <c r="MW569" s="3"/>
      <c r="MX569" s="3"/>
      <c r="MY569" s="3"/>
      <c r="MZ569" s="3"/>
      <c r="NA569" s="3"/>
      <c r="NB569" s="3"/>
      <c r="NC569" s="3"/>
      <c r="ND569" s="3"/>
      <c r="NE569" s="3"/>
      <c r="NF569" s="3"/>
      <c r="NG569" s="3"/>
      <c r="NH569" s="3"/>
      <c r="NI569" s="3"/>
      <c r="NJ569" s="3"/>
      <c r="NK569" s="3"/>
      <c r="NL569" s="3"/>
      <c r="NM569" s="3"/>
      <c r="NN569" s="3"/>
      <c r="NO569" s="3"/>
      <c r="NP569" s="3"/>
      <c r="NQ569" s="3"/>
      <c r="NR569" s="3"/>
      <c r="NS569" s="3"/>
      <c r="NT569" s="3"/>
      <c r="NU569" s="3"/>
      <c r="NV569" s="3"/>
      <c r="NW569" s="3"/>
      <c r="NX569" s="3"/>
      <c r="NY569" s="3"/>
      <c r="NZ569" s="3"/>
      <c r="OA569" s="3"/>
      <c r="OB569" s="3"/>
      <c r="OC569" s="3"/>
      <c r="OD569" s="3"/>
      <c r="OE569" s="3"/>
      <c r="OF569" s="3"/>
      <c r="OG569" s="3"/>
      <c r="OH569" s="3"/>
      <c r="OI569" s="3"/>
      <c r="OJ569" s="3"/>
      <c r="OK569" s="3"/>
      <c r="OL569" s="3"/>
      <c r="OM569" s="3"/>
      <c r="ON569" s="3"/>
      <c r="OO569" s="3"/>
      <c r="OP569" s="3"/>
      <c r="OQ569" s="3"/>
      <c r="OR569" s="3"/>
      <c r="OS569" s="3"/>
      <c r="OT569" s="3"/>
      <c r="OU569" s="3"/>
      <c r="OV569" s="3"/>
      <c r="OW569" s="3"/>
      <c r="OX569" s="3"/>
      <c r="OY569" s="3"/>
      <c r="OZ569" s="3"/>
      <c r="PA569" s="3"/>
      <c r="PB569" s="3"/>
      <c r="PC569" s="3"/>
      <c r="PD569" s="3"/>
      <c r="PE569" s="3"/>
      <c r="PF569" s="3"/>
      <c r="PG569" s="3"/>
      <c r="PH569" s="3"/>
      <c r="PI569" s="3"/>
      <c r="PJ569" s="3"/>
      <c r="PK569" s="3"/>
      <c r="PL569" s="3"/>
      <c r="PM569" s="3"/>
      <c r="PN569" s="3"/>
      <c r="PO569" s="3"/>
      <c r="PP569" s="3"/>
      <c r="PQ569" s="3"/>
      <c r="PR569" s="3"/>
      <c r="PS569" s="3"/>
      <c r="PT569" s="3"/>
      <c r="PU569" s="3"/>
      <c r="PV569" s="3"/>
      <c r="PW569" s="3"/>
      <c r="PX569" s="3"/>
      <c r="PY569" s="3"/>
      <c r="PZ569" s="3"/>
      <c r="QA569" s="3"/>
      <c r="QB569" s="3"/>
      <c r="QC569" s="3"/>
      <c r="QD569" s="3"/>
      <c r="QE569" s="3"/>
      <c r="QF569" s="3"/>
      <c r="QG569" s="3"/>
      <c r="QH569" s="3"/>
      <c r="QI569" s="3"/>
      <c r="QJ569" s="3"/>
      <c r="QK569" s="3"/>
      <c r="QL569" s="3"/>
      <c r="QM569" s="3"/>
      <c r="QN569" s="3"/>
      <c r="QO569" s="3"/>
      <c r="QP569" s="3"/>
      <c r="QQ569" s="3"/>
      <c r="QR569" s="3"/>
      <c r="QS569" s="3"/>
      <c r="QT569" s="3"/>
      <c r="QU569" s="3"/>
      <c r="QV569" s="3"/>
      <c r="QW569" s="3"/>
      <c r="QX569" s="3"/>
      <c r="QY569" s="3"/>
      <c r="QZ569" s="3"/>
      <c r="RA569" s="3"/>
      <c r="RB569" s="3"/>
      <c r="RC569" s="3"/>
      <c r="RD569" s="3"/>
      <c r="RE569" s="3"/>
      <c r="RF569" s="3"/>
      <c r="RG569" s="3"/>
      <c r="RH569" s="3"/>
      <c r="RI569" s="3"/>
      <c r="RJ569" s="3"/>
      <c r="RK569" s="3"/>
      <c r="RL569" s="3"/>
      <c r="RM569" s="3"/>
      <c r="RN569" s="3"/>
      <c r="RO569" s="3"/>
      <c r="RP569" s="3"/>
      <c r="RQ569" s="3"/>
      <c r="RR569" s="3"/>
      <c r="RS569" s="3"/>
      <c r="RT569" s="3"/>
      <c r="RU569" s="3"/>
      <c r="RV569" s="3"/>
      <c r="RW569" s="3"/>
      <c r="RX569" s="3"/>
      <c r="RY569" s="3"/>
      <c r="RZ569" s="3"/>
      <c r="SA569" s="3"/>
      <c r="SB569" s="3"/>
      <c r="SC569" s="3"/>
      <c r="SD569" s="3"/>
      <c r="SE569" s="3"/>
      <c r="SF569" s="3"/>
      <c r="SG569" s="3"/>
      <c r="SH569" s="3"/>
      <c r="SI569" s="3"/>
      <c r="SJ569" s="3"/>
      <c r="SK569" s="3"/>
      <c r="SL569" s="3"/>
      <c r="SM569" s="3"/>
      <c r="SN569" s="3"/>
      <c r="SO569" s="3"/>
      <c r="SP569" s="3"/>
      <c r="SQ569" s="3"/>
      <c r="SR569" s="3"/>
      <c r="SS569" s="3"/>
      <c r="ST569" s="3"/>
      <c r="SU569" s="3"/>
      <c r="SV569" s="3"/>
      <c r="SW569" s="3"/>
      <c r="SX569" s="3"/>
      <c r="SY569" s="3"/>
      <c r="SZ569" s="3"/>
      <c r="TA569" s="3"/>
      <c r="TB569" s="3"/>
      <c r="TC569" s="3"/>
      <c r="TD569" s="3"/>
      <c r="TE569" s="3"/>
      <c r="TF569" s="3"/>
      <c r="TG569" s="3"/>
      <c r="TH569" s="3"/>
      <c r="TI569" s="3"/>
      <c r="TJ569" s="3"/>
      <c r="TK569" s="3"/>
      <c r="TL569" s="3"/>
      <c r="TM569" s="3"/>
      <c r="TN569" s="3"/>
      <c r="TO569" s="3"/>
      <c r="TP569" s="3"/>
      <c r="TQ569" s="3"/>
      <c r="TR569" s="3"/>
      <c r="TS569" s="3"/>
      <c r="TT569" s="3"/>
      <c r="TU569" s="3"/>
      <c r="TV569" s="3"/>
      <c r="TW569" s="3"/>
      <c r="TX569" s="3"/>
      <c r="TY569" s="3"/>
      <c r="TZ569" s="3"/>
      <c r="UA569" s="3"/>
      <c r="UB569" s="3"/>
      <c r="UC569" s="3"/>
      <c r="UD569" s="3"/>
      <c r="UE569" s="3"/>
      <c r="UF569" s="3"/>
      <c r="UG569" s="3"/>
      <c r="UH569" s="3"/>
      <c r="UI569" s="3"/>
      <c r="UJ569" s="3"/>
      <c r="UK569" s="3"/>
      <c r="UL569" s="3"/>
      <c r="UM569" s="3"/>
      <c r="UN569" s="3"/>
      <c r="UO569" s="3"/>
      <c r="UP569" s="3"/>
      <c r="UQ569" s="3"/>
      <c r="UR569" s="3"/>
      <c r="US569" s="3"/>
      <c r="UT569" s="3"/>
      <c r="UU569" s="3"/>
      <c r="UV569" s="3"/>
      <c r="UW569" s="3"/>
      <c r="UX569" s="3"/>
      <c r="UY569" s="3"/>
      <c r="UZ569" s="3"/>
      <c r="VA569" s="3"/>
      <c r="VB569" s="3"/>
      <c r="VC569" s="3"/>
      <c r="VD569" s="3"/>
      <c r="VE569" s="3"/>
      <c r="VF569" s="3"/>
      <c r="VG569" s="3"/>
      <c r="VH569" s="3"/>
      <c r="VI569" s="3"/>
      <c r="VJ569" s="3"/>
      <c r="VK569" s="3"/>
      <c r="VL569" s="3"/>
      <c r="VM569" s="3"/>
      <c r="VN569" s="3"/>
      <c r="VO569" s="3"/>
      <c r="VP569" s="3"/>
      <c r="VQ569" s="3"/>
      <c r="VR569" s="3"/>
      <c r="VS569" s="3"/>
      <c r="VT569" s="3"/>
      <c r="VU569" s="3"/>
      <c r="VV569" s="3"/>
      <c r="VW569" s="3"/>
      <c r="VX569" s="3"/>
      <c r="VY569" s="3"/>
      <c r="VZ569" s="3"/>
      <c r="WA569" s="3"/>
      <c r="WB569" s="3"/>
      <c r="WC569" s="3"/>
    </row>
    <row r="570" spans="1:601" ht="16" x14ac:dyDescent="0.45">
      <c r="A570" s="6"/>
      <c r="B570" s="6"/>
      <c r="C570" s="6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36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/>
      <c r="LP570" s="3"/>
      <c r="LQ570" s="3"/>
      <c r="LR570" s="3"/>
      <c r="LS570" s="3"/>
      <c r="LT570" s="3"/>
      <c r="LU570" s="3"/>
      <c r="LV570" s="3"/>
      <c r="LW570" s="3"/>
      <c r="LX570" s="3"/>
      <c r="LY570" s="3"/>
      <c r="LZ570" s="3"/>
      <c r="MA570" s="3"/>
      <c r="MB570" s="3"/>
      <c r="MC570" s="3"/>
      <c r="MD570" s="3"/>
      <c r="ME570" s="3"/>
      <c r="MF570" s="3"/>
      <c r="MG570" s="3"/>
      <c r="MH570" s="3"/>
      <c r="MI570" s="3"/>
      <c r="MJ570" s="3"/>
      <c r="MK570" s="3"/>
      <c r="ML570" s="3"/>
      <c r="MM570" s="3"/>
      <c r="MN570" s="3"/>
      <c r="MO570" s="3"/>
      <c r="MP570" s="3"/>
      <c r="MQ570" s="3"/>
      <c r="MR570" s="3"/>
      <c r="MS570" s="3"/>
      <c r="MT570" s="3"/>
      <c r="MU570" s="3"/>
      <c r="MV570" s="3"/>
      <c r="MW570" s="3"/>
      <c r="MX570" s="3"/>
      <c r="MY570" s="3"/>
      <c r="MZ570" s="3"/>
      <c r="NA570" s="3"/>
      <c r="NB570" s="3"/>
      <c r="NC570" s="3"/>
      <c r="ND570" s="3"/>
      <c r="NE570" s="3"/>
      <c r="NF570" s="3"/>
      <c r="NG570" s="3"/>
      <c r="NH570" s="3"/>
      <c r="NI570" s="3"/>
      <c r="NJ570" s="3"/>
      <c r="NK570" s="3"/>
      <c r="NL570" s="3"/>
      <c r="NM570" s="3"/>
      <c r="NN570" s="3"/>
      <c r="NO570" s="3"/>
      <c r="NP570" s="3"/>
      <c r="NQ570" s="3"/>
      <c r="NR570" s="3"/>
      <c r="NS570" s="3"/>
      <c r="NT570" s="3"/>
      <c r="NU570" s="3"/>
      <c r="NV570" s="3"/>
      <c r="NW570" s="3"/>
      <c r="NX570" s="3"/>
      <c r="NY570" s="3"/>
      <c r="NZ570" s="3"/>
      <c r="OA570" s="3"/>
      <c r="OB570" s="3"/>
      <c r="OC570" s="3"/>
      <c r="OD570" s="3"/>
      <c r="OE570" s="3"/>
      <c r="OF570" s="3"/>
      <c r="OG570" s="3"/>
      <c r="OH570" s="3"/>
      <c r="OI570" s="3"/>
      <c r="OJ570" s="3"/>
      <c r="OK570" s="3"/>
      <c r="OL570" s="3"/>
      <c r="OM570" s="3"/>
      <c r="ON570" s="3"/>
      <c r="OO570" s="3"/>
      <c r="OP570" s="3"/>
      <c r="OQ570" s="3"/>
      <c r="OR570" s="3"/>
      <c r="OS570" s="3"/>
      <c r="OT570" s="3"/>
      <c r="OU570" s="3"/>
      <c r="OV570" s="3"/>
      <c r="OW570" s="3"/>
      <c r="OX570" s="3"/>
      <c r="OY570" s="3"/>
      <c r="OZ570" s="3"/>
      <c r="PA570" s="3"/>
      <c r="PB570" s="3"/>
      <c r="PC570" s="3"/>
      <c r="PD570" s="3"/>
      <c r="PE570" s="3"/>
      <c r="PF570" s="3"/>
      <c r="PG570" s="3"/>
      <c r="PH570" s="3"/>
      <c r="PI570" s="3"/>
      <c r="PJ570" s="3"/>
      <c r="PK570" s="3"/>
      <c r="PL570" s="3"/>
      <c r="PM570" s="3"/>
      <c r="PN570" s="3"/>
      <c r="PO570" s="3"/>
      <c r="PP570" s="3"/>
      <c r="PQ570" s="3"/>
      <c r="PR570" s="3"/>
      <c r="PS570" s="3"/>
      <c r="PT570" s="3"/>
      <c r="PU570" s="3"/>
      <c r="PV570" s="3"/>
      <c r="PW570" s="3"/>
      <c r="PX570" s="3"/>
      <c r="PY570" s="3"/>
      <c r="PZ570" s="3"/>
      <c r="QA570" s="3"/>
      <c r="QB570" s="3"/>
      <c r="QC570" s="3"/>
      <c r="QD570" s="3"/>
      <c r="QE570" s="3"/>
      <c r="QF570" s="3"/>
      <c r="QG570" s="3"/>
      <c r="QH570" s="3"/>
      <c r="QI570" s="3"/>
      <c r="QJ570" s="3"/>
      <c r="QK570" s="3"/>
      <c r="QL570" s="3"/>
      <c r="QM570" s="3"/>
      <c r="QN570" s="3"/>
      <c r="QO570" s="3"/>
      <c r="QP570" s="3"/>
      <c r="QQ570" s="3"/>
      <c r="QR570" s="3"/>
      <c r="QS570" s="3"/>
      <c r="QT570" s="3"/>
      <c r="QU570" s="3"/>
      <c r="QV570" s="3"/>
      <c r="QW570" s="3"/>
      <c r="QX570" s="3"/>
      <c r="QY570" s="3"/>
      <c r="QZ570" s="3"/>
      <c r="RA570" s="3"/>
      <c r="RB570" s="3"/>
      <c r="RC570" s="3"/>
      <c r="RD570" s="3"/>
      <c r="RE570" s="3"/>
      <c r="RF570" s="3"/>
      <c r="RG570" s="3"/>
      <c r="RH570" s="3"/>
      <c r="RI570" s="3"/>
      <c r="RJ570" s="3"/>
      <c r="RK570" s="3"/>
      <c r="RL570" s="3"/>
      <c r="RM570" s="3"/>
      <c r="RN570" s="3"/>
      <c r="RO570" s="3"/>
      <c r="RP570" s="3"/>
      <c r="RQ570" s="3"/>
      <c r="RR570" s="3"/>
      <c r="RS570" s="3"/>
      <c r="RT570" s="3"/>
      <c r="RU570" s="3"/>
      <c r="RV570" s="3"/>
      <c r="RW570" s="3"/>
      <c r="RX570" s="3"/>
      <c r="RY570" s="3"/>
      <c r="RZ570" s="3"/>
      <c r="SA570" s="3"/>
      <c r="SB570" s="3"/>
      <c r="SC570" s="3"/>
      <c r="SD570" s="3"/>
      <c r="SE570" s="3"/>
      <c r="SF570" s="3"/>
      <c r="SG570" s="3"/>
      <c r="SH570" s="3"/>
      <c r="SI570" s="3"/>
      <c r="SJ570" s="3"/>
      <c r="SK570" s="3"/>
      <c r="SL570" s="3"/>
      <c r="SM570" s="3"/>
      <c r="SN570" s="3"/>
      <c r="SO570" s="3"/>
      <c r="SP570" s="3"/>
      <c r="SQ570" s="3"/>
      <c r="SR570" s="3"/>
      <c r="SS570" s="3"/>
      <c r="ST570" s="3"/>
      <c r="SU570" s="3"/>
      <c r="SV570" s="3"/>
      <c r="SW570" s="3"/>
      <c r="SX570" s="3"/>
      <c r="SY570" s="3"/>
      <c r="SZ570" s="3"/>
      <c r="TA570" s="3"/>
      <c r="TB570" s="3"/>
      <c r="TC570" s="3"/>
      <c r="TD570" s="3"/>
      <c r="TE570" s="3"/>
      <c r="TF570" s="3"/>
      <c r="TG570" s="3"/>
      <c r="TH570" s="3"/>
      <c r="TI570" s="3"/>
      <c r="TJ570" s="3"/>
      <c r="TK570" s="3"/>
      <c r="TL570" s="3"/>
      <c r="TM570" s="3"/>
      <c r="TN570" s="3"/>
      <c r="TO570" s="3"/>
      <c r="TP570" s="3"/>
      <c r="TQ570" s="3"/>
      <c r="TR570" s="3"/>
      <c r="TS570" s="3"/>
      <c r="TT570" s="3"/>
      <c r="TU570" s="3"/>
      <c r="TV570" s="3"/>
      <c r="TW570" s="3"/>
      <c r="TX570" s="3"/>
      <c r="TY570" s="3"/>
      <c r="TZ570" s="3"/>
      <c r="UA570" s="3"/>
      <c r="UB570" s="3"/>
      <c r="UC570" s="3"/>
      <c r="UD570" s="3"/>
      <c r="UE570" s="3"/>
      <c r="UF570" s="3"/>
      <c r="UG570" s="3"/>
      <c r="UH570" s="3"/>
      <c r="UI570" s="3"/>
      <c r="UJ570" s="3"/>
      <c r="UK570" s="3"/>
      <c r="UL570" s="3"/>
      <c r="UM570" s="3"/>
      <c r="UN570" s="3"/>
      <c r="UO570" s="3"/>
      <c r="UP570" s="3"/>
      <c r="UQ570" s="3"/>
      <c r="UR570" s="3"/>
      <c r="US570" s="3"/>
      <c r="UT570" s="3"/>
      <c r="UU570" s="3"/>
      <c r="UV570" s="3"/>
      <c r="UW570" s="3"/>
      <c r="UX570" s="3"/>
      <c r="UY570" s="3"/>
      <c r="UZ570" s="3"/>
      <c r="VA570" s="3"/>
      <c r="VB570" s="3"/>
      <c r="VC570" s="3"/>
      <c r="VD570" s="3"/>
      <c r="VE570" s="3"/>
      <c r="VF570" s="3"/>
      <c r="VG570" s="3"/>
      <c r="VH570" s="3"/>
      <c r="VI570" s="3"/>
      <c r="VJ570" s="3"/>
      <c r="VK570" s="3"/>
      <c r="VL570" s="3"/>
      <c r="VM570" s="3"/>
      <c r="VN570" s="3"/>
      <c r="VO570" s="3"/>
      <c r="VP570" s="3"/>
      <c r="VQ570" s="3"/>
      <c r="VR570" s="3"/>
      <c r="VS570" s="3"/>
      <c r="VT570" s="3"/>
      <c r="VU570" s="3"/>
      <c r="VV570" s="3"/>
      <c r="VW570" s="3"/>
      <c r="VX570" s="3"/>
      <c r="VY570" s="3"/>
      <c r="VZ570" s="3"/>
      <c r="WA570" s="3"/>
      <c r="WB570" s="3"/>
      <c r="WC570" s="3"/>
    </row>
    <row r="571" spans="1:601" ht="16" x14ac:dyDescent="0.45">
      <c r="A571" s="6"/>
      <c r="B571" s="6"/>
      <c r="C571" s="6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36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3"/>
      <c r="NJ571" s="3"/>
      <c r="NK571" s="3"/>
      <c r="NL571" s="3"/>
      <c r="NM571" s="3"/>
      <c r="NN571" s="3"/>
      <c r="NO571" s="3"/>
      <c r="NP571" s="3"/>
      <c r="NQ571" s="3"/>
      <c r="NR571" s="3"/>
      <c r="NS571" s="3"/>
      <c r="NT571" s="3"/>
      <c r="NU571" s="3"/>
      <c r="NV571" s="3"/>
      <c r="NW571" s="3"/>
      <c r="NX571" s="3"/>
      <c r="NY571" s="3"/>
      <c r="NZ571" s="3"/>
      <c r="OA571" s="3"/>
      <c r="OB571" s="3"/>
      <c r="OC571" s="3"/>
      <c r="OD571" s="3"/>
      <c r="OE571" s="3"/>
      <c r="OF571" s="3"/>
      <c r="OG571" s="3"/>
      <c r="OH571" s="3"/>
      <c r="OI571" s="3"/>
      <c r="OJ571" s="3"/>
      <c r="OK571" s="3"/>
      <c r="OL571" s="3"/>
      <c r="OM571" s="3"/>
      <c r="ON571" s="3"/>
      <c r="OO571" s="3"/>
      <c r="OP571" s="3"/>
      <c r="OQ571" s="3"/>
      <c r="OR571" s="3"/>
      <c r="OS571" s="3"/>
      <c r="OT571" s="3"/>
      <c r="OU571" s="3"/>
      <c r="OV571" s="3"/>
      <c r="OW571" s="3"/>
      <c r="OX571" s="3"/>
      <c r="OY571" s="3"/>
      <c r="OZ571" s="3"/>
      <c r="PA571" s="3"/>
      <c r="PB571" s="3"/>
      <c r="PC571" s="3"/>
      <c r="PD571" s="3"/>
      <c r="PE571" s="3"/>
      <c r="PF571" s="3"/>
      <c r="PG571" s="3"/>
      <c r="PH571" s="3"/>
      <c r="PI571" s="3"/>
      <c r="PJ571" s="3"/>
      <c r="PK571" s="3"/>
      <c r="PL571" s="3"/>
      <c r="PM571" s="3"/>
      <c r="PN571" s="3"/>
      <c r="PO571" s="3"/>
      <c r="PP571" s="3"/>
      <c r="PQ571" s="3"/>
      <c r="PR571" s="3"/>
      <c r="PS571" s="3"/>
      <c r="PT571" s="3"/>
      <c r="PU571" s="3"/>
      <c r="PV571" s="3"/>
      <c r="PW571" s="3"/>
      <c r="PX571" s="3"/>
      <c r="PY571" s="3"/>
      <c r="PZ571" s="3"/>
      <c r="QA571" s="3"/>
      <c r="QB571" s="3"/>
      <c r="QC571" s="3"/>
      <c r="QD571" s="3"/>
      <c r="QE571" s="3"/>
      <c r="QF571" s="3"/>
      <c r="QG571" s="3"/>
      <c r="QH571" s="3"/>
      <c r="QI571" s="3"/>
      <c r="QJ571" s="3"/>
      <c r="QK571" s="3"/>
      <c r="QL571" s="3"/>
      <c r="QM571" s="3"/>
      <c r="QN571" s="3"/>
      <c r="QO571" s="3"/>
      <c r="QP571" s="3"/>
      <c r="QQ571" s="3"/>
      <c r="QR571" s="3"/>
      <c r="QS571" s="3"/>
      <c r="QT571" s="3"/>
      <c r="QU571" s="3"/>
      <c r="QV571" s="3"/>
      <c r="QW571" s="3"/>
      <c r="QX571" s="3"/>
      <c r="QY571" s="3"/>
      <c r="QZ571" s="3"/>
      <c r="RA571" s="3"/>
      <c r="RB571" s="3"/>
      <c r="RC571" s="3"/>
      <c r="RD571" s="3"/>
      <c r="RE571" s="3"/>
      <c r="RF571" s="3"/>
      <c r="RG571" s="3"/>
      <c r="RH571" s="3"/>
      <c r="RI571" s="3"/>
      <c r="RJ571" s="3"/>
      <c r="RK571" s="3"/>
      <c r="RL571" s="3"/>
      <c r="RM571" s="3"/>
      <c r="RN571" s="3"/>
      <c r="RO571" s="3"/>
      <c r="RP571" s="3"/>
      <c r="RQ571" s="3"/>
      <c r="RR571" s="3"/>
      <c r="RS571" s="3"/>
      <c r="RT571" s="3"/>
      <c r="RU571" s="3"/>
      <c r="RV571" s="3"/>
      <c r="RW571" s="3"/>
      <c r="RX571" s="3"/>
      <c r="RY571" s="3"/>
      <c r="RZ571" s="3"/>
      <c r="SA571" s="3"/>
      <c r="SB571" s="3"/>
      <c r="SC571" s="3"/>
      <c r="SD571" s="3"/>
      <c r="SE571" s="3"/>
      <c r="SF571" s="3"/>
      <c r="SG571" s="3"/>
      <c r="SH571" s="3"/>
      <c r="SI571" s="3"/>
      <c r="SJ571" s="3"/>
      <c r="SK571" s="3"/>
      <c r="SL571" s="3"/>
      <c r="SM571" s="3"/>
      <c r="SN571" s="3"/>
      <c r="SO571" s="3"/>
      <c r="SP571" s="3"/>
      <c r="SQ571" s="3"/>
      <c r="SR571" s="3"/>
      <c r="SS571" s="3"/>
      <c r="ST571" s="3"/>
      <c r="SU571" s="3"/>
      <c r="SV571" s="3"/>
      <c r="SW571" s="3"/>
      <c r="SX571" s="3"/>
      <c r="SY571" s="3"/>
      <c r="SZ571" s="3"/>
      <c r="TA571" s="3"/>
      <c r="TB571" s="3"/>
      <c r="TC571" s="3"/>
      <c r="TD571" s="3"/>
      <c r="TE571" s="3"/>
      <c r="TF571" s="3"/>
      <c r="TG571" s="3"/>
      <c r="TH571" s="3"/>
      <c r="TI571" s="3"/>
      <c r="TJ571" s="3"/>
      <c r="TK571" s="3"/>
      <c r="TL571" s="3"/>
      <c r="TM571" s="3"/>
      <c r="TN571" s="3"/>
      <c r="TO571" s="3"/>
      <c r="TP571" s="3"/>
      <c r="TQ571" s="3"/>
      <c r="TR571" s="3"/>
      <c r="TS571" s="3"/>
      <c r="TT571" s="3"/>
      <c r="TU571" s="3"/>
      <c r="TV571" s="3"/>
      <c r="TW571" s="3"/>
      <c r="TX571" s="3"/>
      <c r="TY571" s="3"/>
      <c r="TZ571" s="3"/>
      <c r="UA571" s="3"/>
      <c r="UB571" s="3"/>
      <c r="UC571" s="3"/>
      <c r="UD571" s="3"/>
      <c r="UE571" s="3"/>
      <c r="UF571" s="3"/>
      <c r="UG571" s="3"/>
      <c r="UH571" s="3"/>
      <c r="UI571" s="3"/>
      <c r="UJ571" s="3"/>
      <c r="UK571" s="3"/>
      <c r="UL571" s="3"/>
      <c r="UM571" s="3"/>
      <c r="UN571" s="3"/>
      <c r="UO571" s="3"/>
      <c r="UP571" s="3"/>
      <c r="UQ571" s="3"/>
      <c r="UR571" s="3"/>
      <c r="US571" s="3"/>
      <c r="UT571" s="3"/>
      <c r="UU571" s="3"/>
      <c r="UV571" s="3"/>
      <c r="UW571" s="3"/>
      <c r="UX571" s="3"/>
      <c r="UY571" s="3"/>
      <c r="UZ571" s="3"/>
      <c r="VA571" s="3"/>
      <c r="VB571" s="3"/>
      <c r="VC571" s="3"/>
      <c r="VD571" s="3"/>
      <c r="VE571" s="3"/>
      <c r="VF571" s="3"/>
      <c r="VG571" s="3"/>
      <c r="VH571" s="3"/>
      <c r="VI571" s="3"/>
      <c r="VJ571" s="3"/>
      <c r="VK571" s="3"/>
      <c r="VL571" s="3"/>
      <c r="VM571" s="3"/>
      <c r="VN571" s="3"/>
      <c r="VO571" s="3"/>
      <c r="VP571" s="3"/>
      <c r="VQ571" s="3"/>
      <c r="VR571" s="3"/>
      <c r="VS571" s="3"/>
      <c r="VT571" s="3"/>
      <c r="VU571" s="3"/>
      <c r="VV571" s="3"/>
      <c r="VW571" s="3"/>
      <c r="VX571" s="3"/>
      <c r="VY571" s="3"/>
      <c r="VZ571" s="3"/>
      <c r="WA571" s="3"/>
      <c r="WB571" s="3"/>
      <c r="WC571" s="3"/>
    </row>
    <row r="572" spans="1:601" ht="16" x14ac:dyDescent="0.45">
      <c r="A572" s="6"/>
      <c r="B572" s="6"/>
      <c r="C572" s="6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36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3"/>
      <c r="NJ572" s="3"/>
      <c r="NK572" s="3"/>
      <c r="NL572" s="3"/>
      <c r="NM572" s="3"/>
      <c r="NN572" s="3"/>
      <c r="NO572" s="3"/>
      <c r="NP572" s="3"/>
      <c r="NQ572" s="3"/>
      <c r="NR572" s="3"/>
      <c r="NS572" s="3"/>
      <c r="NT572" s="3"/>
      <c r="NU572" s="3"/>
      <c r="NV572" s="3"/>
      <c r="NW572" s="3"/>
      <c r="NX572" s="3"/>
      <c r="NY572" s="3"/>
      <c r="NZ572" s="3"/>
      <c r="OA572" s="3"/>
      <c r="OB572" s="3"/>
      <c r="OC572" s="3"/>
      <c r="OD572" s="3"/>
      <c r="OE572" s="3"/>
      <c r="OF572" s="3"/>
      <c r="OG572" s="3"/>
      <c r="OH572" s="3"/>
      <c r="OI572" s="3"/>
      <c r="OJ572" s="3"/>
      <c r="OK572" s="3"/>
      <c r="OL572" s="3"/>
      <c r="OM572" s="3"/>
      <c r="ON572" s="3"/>
      <c r="OO572" s="3"/>
      <c r="OP572" s="3"/>
      <c r="OQ572" s="3"/>
      <c r="OR572" s="3"/>
      <c r="OS572" s="3"/>
      <c r="OT572" s="3"/>
      <c r="OU572" s="3"/>
      <c r="OV572" s="3"/>
      <c r="OW572" s="3"/>
      <c r="OX572" s="3"/>
      <c r="OY572" s="3"/>
      <c r="OZ572" s="3"/>
      <c r="PA572" s="3"/>
      <c r="PB572" s="3"/>
      <c r="PC572" s="3"/>
      <c r="PD572" s="3"/>
      <c r="PE572" s="3"/>
      <c r="PF572" s="3"/>
      <c r="PG572" s="3"/>
      <c r="PH572" s="3"/>
      <c r="PI572" s="3"/>
      <c r="PJ572" s="3"/>
      <c r="PK572" s="3"/>
      <c r="PL572" s="3"/>
      <c r="PM572" s="3"/>
      <c r="PN572" s="3"/>
      <c r="PO572" s="3"/>
      <c r="PP572" s="3"/>
      <c r="PQ572" s="3"/>
      <c r="PR572" s="3"/>
      <c r="PS572" s="3"/>
      <c r="PT572" s="3"/>
      <c r="PU572" s="3"/>
      <c r="PV572" s="3"/>
      <c r="PW572" s="3"/>
      <c r="PX572" s="3"/>
      <c r="PY572" s="3"/>
      <c r="PZ572" s="3"/>
      <c r="QA572" s="3"/>
      <c r="QB572" s="3"/>
      <c r="QC572" s="3"/>
      <c r="QD572" s="3"/>
      <c r="QE572" s="3"/>
      <c r="QF572" s="3"/>
      <c r="QG572" s="3"/>
      <c r="QH572" s="3"/>
      <c r="QI572" s="3"/>
      <c r="QJ572" s="3"/>
      <c r="QK572" s="3"/>
      <c r="QL572" s="3"/>
      <c r="QM572" s="3"/>
      <c r="QN572" s="3"/>
      <c r="QO572" s="3"/>
      <c r="QP572" s="3"/>
      <c r="QQ572" s="3"/>
      <c r="QR572" s="3"/>
      <c r="QS572" s="3"/>
      <c r="QT572" s="3"/>
      <c r="QU572" s="3"/>
      <c r="QV572" s="3"/>
      <c r="QW572" s="3"/>
      <c r="QX572" s="3"/>
      <c r="QY572" s="3"/>
      <c r="QZ572" s="3"/>
      <c r="RA572" s="3"/>
      <c r="RB572" s="3"/>
      <c r="RC572" s="3"/>
      <c r="RD572" s="3"/>
      <c r="RE572" s="3"/>
      <c r="RF572" s="3"/>
      <c r="RG572" s="3"/>
      <c r="RH572" s="3"/>
      <c r="RI572" s="3"/>
      <c r="RJ572" s="3"/>
      <c r="RK572" s="3"/>
      <c r="RL572" s="3"/>
      <c r="RM572" s="3"/>
      <c r="RN572" s="3"/>
      <c r="RO572" s="3"/>
      <c r="RP572" s="3"/>
      <c r="RQ572" s="3"/>
      <c r="RR572" s="3"/>
      <c r="RS572" s="3"/>
      <c r="RT572" s="3"/>
      <c r="RU572" s="3"/>
      <c r="RV572" s="3"/>
      <c r="RW572" s="3"/>
      <c r="RX572" s="3"/>
      <c r="RY572" s="3"/>
      <c r="RZ572" s="3"/>
      <c r="SA572" s="3"/>
      <c r="SB572" s="3"/>
      <c r="SC572" s="3"/>
      <c r="SD572" s="3"/>
      <c r="SE572" s="3"/>
      <c r="SF572" s="3"/>
      <c r="SG572" s="3"/>
      <c r="SH572" s="3"/>
      <c r="SI572" s="3"/>
      <c r="SJ572" s="3"/>
      <c r="SK572" s="3"/>
      <c r="SL572" s="3"/>
      <c r="SM572" s="3"/>
      <c r="SN572" s="3"/>
      <c r="SO572" s="3"/>
      <c r="SP572" s="3"/>
      <c r="SQ572" s="3"/>
      <c r="SR572" s="3"/>
      <c r="SS572" s="3"/>
      <c r="ST572" s="3"/>
      <c r="SU572" s="3"/>
      <c r="SV572" s="3"/>
      <c r="SW572" s="3"/>
      <c r="SX572" s="3"/>
      <c r="SY572" s="3"/>
      <c r="SZ572" s="3"/>
      <c r="TA572" s="3"/>
      <c r="TB572" s="3"/>
      <c r="TC572" s="3"/>
      <c r="TD572" s="3"/>
      <c r="TE572" s="3"/>
      <c r="TF572" s="3"/>
      <c r="TG572" s="3"/>
      <c r="TH572" s="3"/>
      <c r="TI572" s="3"/>
      <c r="TJ572" s="3"/>
      <c r="TK572" s="3"/>
      <c r="TL572" s="3"/>
      <c r="TM572" s="3"/>
      <c r="TN572" s="3"/>
      <c r="TO572" s="3"/>
      <c r="TP572" s="3"/>
      <c r="TQ572" s="3"/>
      <c r="TR572" s="3"/>
      <c r="TS572" s="3"/>
      <c r="TT572" s="3"/>
      <c r="TU572" s="3"/>
      <c r="TV572" s="3"/>
      <c r="TW572" s="3"/>
      <c r="TX572" s="3"/>
      <c r="TY572" s="3"/>
      <c r="TZ572" s="3"/>
      <c r="UA572" s="3"/>
      <c r="UB572" s="3"/>
      <c r="UC572" s="3"/>
      <c r="UD572" s="3"/>
      <c r="UE572" s="3"/>
      <c r="UF572" s="3"/>
      <c r="UG572" s="3"/>
      <c r="UH572" s="3"/>
      <c r="UI572" s="3"/>
      <c r="UJ572" s="3"/>
      <c r="UK572" s="3"/>
      <c r="UL572" s="3"/>
      <c r="UM572" s="3"/>
      <c r="UN572" s="3"/>
      <c r="UO572" s="3"/>
      <c r="UP572" s="3"/>
      <c r="UQ572" s="3"/>
      <c r="UR572" s="3"/>
      <c r="US572" s="3"/>
      <c r="UT572" s="3"/>
      <c r="UU572" s="3"/>
      <c r="UV572" s="3"/>
      <c r="UW572" s="3"/>
      <c r="UX572" s="3"/>
      <c r="UY572" s="3"/>
      <c r="UZ572" s="3"/>
      <c r="VA572" s="3"/>
      <c r="VB572" s="3"/>
      <c r="VC572" s="3"/>
      <c r="VD572" s="3"/>
      <c r="VE572" s="3"/>
      <c r="VF572" s="3"/>
      <c r="VG572" s="3"/>
      <c r="VH572" s="3"/>
      <c r="VI572" s="3"/>
      <c r="VJ572" s="3"/>
      <c r="VK572" s="3"/>
      <c r="VL572" s="3"/>
      <c r="VM572" s="3"/>
      <c r="VN572" s="3"/>
      <c r="VO572" s="3"/>
      <c r="VP572" s="3"/>
      <c r="VQ572" s="3"/>
      <c r="VR572" s="3"/>
      <c r="VS572" s="3"/>
      <c r="VT572" s="3"/>
      <c r="VU572" s="3"/>
      <c r="VV572" s="3"/>
      <c r="VW572" s="3"/>
      <c r="VX572" s="3"/>
      <c r="VY572" s="3"/>
      <c r="VZ572" s="3"/>
      <c r="WA572" s="3"/>
      <c r="WB572" s="3"/>
      <c r="WC572" s="3"/>
    </row>
    <row r="573" spans="1:601" ht="16" x14ac:dyDescent="0.45">
      <c r="A573" s="6"/>
      <c r="B573" s="6"/>
      <c r="C573" s="6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36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3"/>
      <c r="NJ573" s="3"/>
      <c r="NK573" s="3"/>
      <c r="NL573" s="3"/>
      <c r="NM573" s="3"/>
      <c r="NN573" s="3"/>
      <c r="NO573" s="3"/>
      <c r="NP573" s="3"/>
      <c r="NQ573" s="3"/>
      <c r="NR573" s="3"/>
      <c r="NS573" s="3"/>
      <c r="NT573" s="3"/>
      <c r="NU573" s="3"/>
      <c r="NV573" s="3"/>
      <c r="NW573" s="3"/>
      <c r="NX573" s="3"/>
      <c r="NY573" s="3"/>
      <c r="NZ573" s="3"/>
      <c r="OA573" s="3"/>
      <c r="OB573" s="3"/>
      <c r="OC573" s="3"/>
      <c r="OD573" s="3"/>
      <c r="OE573" s="3"/>
      <c r="OF573" s="3"/>
      <c r="OG573" s="3"/>
      <c r="OH573" s="3"/>
      <c r="OI573" s="3"/>
      <c r="OJ573" s="3"/>
      <c r="OK573" s="3"/>
      <c r="OL573" s="3"/>
      <c r="OM573" s="3"/>
      <c r="ON573" s="3"/>
      <c r="OO573" s="3"/>
      <c r="OP573" s="3"/>
      <c r="OQ573" s="3"/>
      <c r="OR573" s="3"/>
      <c r="OS573" s="3"/>
      <c r="OT573" s="3"/>
      <c r="OU573" s="3"/>
      <c r="OV573" s="3"/>
      <c r="OW573" s="3"/>
      <c r="OX573" s="3"/>
      <c r="OY573" s="3"/>
      <c r="OZ573" s="3"/>
      <c r="PA573" s="3"/>
      <c r="PB573" s="3"/>
      <c r="PC573" s="3"/>
      <c r="PD573" s="3"/>
      <c r="PE573" s="3"/>
      <c r="PF573" s="3"/>
      <c r="PG573" s="3"/>
      <c r="PH573" s="3"/>
      <c r="PI573" s="3"/>
      <c r="PJ573" s="3"/>
      <c r="PK573" s="3"/>
      <c r="PL573" s="3"/>
      <c r="PM573" s="3"/>
      <c r="PN573" s="3"/>
      <c r="PO573" s="3"/>
      <c r="PP573" s="3"/>
      <c r="PQ573" s="3"/>
      <c r="PR573" s="3"/>
      <c r="PS573" s="3"/>
      <c r="PT573" s="3"/>
      <c r="PU573" s="3"/>
      <c r="PV573" s="3"/>
      <c r="PW573" s="3"/>
      <c r="PX573" s="3"/>
      <c r="PY573" s="3"/>
      <c r="PZ573" s="3"/>
      <c r="QA573" s="3"/>
      <c r="QB573" s="3"/>
      <c r="QC573" s="3"/>
      <c r="QD573" s="3"/>
      <c r="QE573" s="3"/>
      <c r="QF573" s="3"/>
      <c r="QG573" s="3"/>
      <c r="QH573" s="3"/>
      <c r="QI573" s="3"/>
      <c r="QJ573" s="3"/>
      <c r="QK573" s="3"/>
      <c r="QL573" s="3"/>
      <c r="QM573" s="3"/>
      <c r="QN573" s="3"/>
      <c r="QO573" s="3"/>
      <c r="QP573" s="3"/>
      <c r="QQ573" s="3"/>
      <c r="QR573" s="3"/>
      <c r="QS573" s="3"/>
      <c r="QT573" s="3"/>
      <c r="QU573" s="3"/>
      <c r="QV573" s="3"/>
      <c r="QW573" s="3"/>
      <c r="QX573" s="3"/>
      <c r="QY573" s="3"/>
      <c r="QZ573" s="3"/>
      <c r="RA573" s="3"/>
      <c r="RB573" s="3"/>
      <c r="RC573" s="3"/>
      <c r="RD573" s="3"/>
      <c r="RE573" s="3"/>
      <c r="RF573" s="3"/>
      <c r="RG573" s="3"/>
      <c r="RH573" s="3"/>
      <c r="RI573" s="3"/>
      <c r="RJ573" s="3"/>
      <c r="RK573" s="3"/>
      <c r="RL573" s="3"/>
      <c r="RM573" s="3"/>
      <c r="RN573" s="3"/>
      <c r="RO573" s="3"/>
      <c r="RP573" s="3"/>
      <c r="RQ573" s="3"/>
      <c r="RR573" s="3"/>
      <c r="RS573" s="3"/>
      <c r="RT573" s="3"/>
      <c r="RU573" s="3"/>
      <c r="RV573" s="3"/>
      <c r="RW573" s="3"/>
      <c r="RX573" s="3"/>
      <c r="RY573" s="3"/>
      <c r="RZ573" s="3"/>
      <c r="SA573" s="3"/>
      <c r="SB573" s="3"/>
      <c r="SC573" s="3"/>
      <c r="SD573" s="3"/>
      <c r="SE573" s="3"/>
      <c r="SF573" s="3"/>
      <c r="SG573" s="3"/>
      <c r="SH573" s="3"/>
      <c r="SI573" s="3"/>
      <c r="SJ573" s="3"/>
      <c r="SK573" s="3"/>
      <c r="SL573" s="3"/>
      <c r="SM573" s="3"/>
      <c r="SN573" s="3"/>
      <c r="SO573" s="3"/>
      <c r="SP573" s="3"/>
      <c r="SQ573" s="3"/>
      <c r="SR573" s="3"/>
      <c r="SS573" s="3"/>
      <c r="ST573" s="3"/>
      <c r="SU573" s="3"/>
      <c r="SV573" s="3"/>
      <c r="SW573" s="3"/>
      <c r="SX573" s="3"/>
      <c r="SY573" s="3"/>
      <c r="SZ573" s="3"/>
      <c r="TA573" s="3"/>
      <c r="TB573" s="3"/>
      <c r="TC573" s="3"/>
      <c r="TD573" s="3"/>
      <c r="TE573" s="3"/>
      <c r="TF573" s="3"/>
      <c r="TG573" s="3"/>
      <c r="TH573" s="3"/>
      <c r="TI573" s="3"/>
      <c r="TJ573" s="3"/>
      <c r="TK573" s="3"/>
      <c r="TL573" s="3"/>
      <c r="TM573" s="3"/>
      <c r="TN573" s="3"/>
      <c r="TO573" s="3"/>
      <c r="TP573" s="3"/>
      <c r="TQ573" s="3"/>
      <c r="TR573" s="3"/>
      <c r="TS573" s="3"/>
      <c r="TT573" s="3"/>
      <c r="TU573" s="3"/>
      <c r="TV573" s="3"/>
      <c r="TW573" s="3"/>
      <c r="TX573" s="3"/>
      <c r="TY573" s="3"/>
      <c r="TZ573" s="3"/>
      <c r="UA573" s="3"/>
      <c r="UB573" s="3"/>
      <c r="UC573" s="3"/>
      <c r="UD573" s="3"/>
      <c r="UE573" s="3"/>
      <c r="UF573" s="3"/>
      <c r="UG573" s="3"/>
      <c r="UH573" s="3"/>
      <c r="UI573" s="3"/>
      <c r="UJ573" s="3"/>
      <c r="UK573" s="3"/>
      <c r="UL573" s="3"/>
      <c r="UM573" s="3"/>
      <c r="UN573" s="3"/>
      <c r="UO573" s="3"/>
      <c r="UP573" s="3"/>
      <c r="UQ573" s="3"/>
      <c r="UR573" s="3"/>
      <c r="US573" s="3"/>
      <c r="UT573" s="3"/>
      <c r="UU573" s="3"/>
      <c r="UV573" s="3"/>
      <c r="UW573" s="3"/>
      <c r="UX573" s="3"/>
      <c r="UY573" s="3"/>
      <c r="UZ573" s="3"/>
      <c r="VA573" s="3"/>
      <c r="VB573" s="3"/>
      <c r="VC573" s="3"/>
      <c r="VD573" s="3"/>
      <c r="VE573" s="3"/>
      <c r="VF573" s="3"/>
      <c r="VG573" s="3"/>
      <c r="VH573" s="3"/>
      <c r="VI573" s="3"/>
      <c r="VJ573" s="3"/>
      <c r="VK573" s="3"/>
      <c r="VL573" s="3"/>
      <c r="VM573" s="3"/>
      <c r="VN573" s="3"/>
      <c r="VO573" s="3"/>
      <c r="VP573" s="3"/>
      <c r="VQ573" s="3"/>
      <c r="VR573" s="3"/>
      <c r="VS573" s="3"/>
      <c r="VT573" s="3"/>
      <c r="VU573" s="3"/>
      <c r="VV573" s="3"/>
      <c r="VW573" s="3"/>
      <c r="VX573" s="3"/>
      <c r="VY573" s="3"/>
      <c r="VZ573" s="3"/>
      <c r="WA573" s="3"/>
      <c r="WB573" s="3"/>
      <c r="WC573" s="3"/>
    </row>
    <row r="574" spans="1:601" ht="16" x14ac:dyDescent="0.45">
      <c r="A574" s="6"/>
      <c r="B574" s="6"/>
      <c r="C574" s="6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36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3"/>
      <c r="NJ574" s="3"/>
      <c r="NK574" s="3"/>
      <c r="NL574" s="3"/>
      <c r="NM574" s="3"/>
      <c r="NN574" s="3"/>
      <c r="NO574" s="3"/>
      <c r="NP574" s="3"/>
      <c r="NQ574" s="3"/>
      <c r="NR574" s="3"/>
      <c r="NS574" s="3"/>
      <c r="NT574" s="3"/>
      <c r="NU574" s="3"/>
      <c r="NV574" s="3"/>
      <c r="NW574" s="3"/>
      <c r="NX574" s="3"/>
      <c r="NY574" s="3"/>
      <c r="NZ574" s="3"/>
      <c r="OA574" s="3"/>
      <c r="OB574" s="3"/>
      <c r="OC574" s="3"/>
      <c r="OD574" s="3"/>
      <c r="OE574" s="3"/>
      <c r="OF574" s="3"/>
      <c r="OG574" s="3"/>
      <c r="OH574" s="3"/>
      <c r="OI574" s="3"/>
      <c r="OJ574" s="3"/>
      <c r="OK574" s="3"/>
      <c r="OL574" s="3"/>
      <c r="OM574" s="3"/>
      <c r="ON574" s="3"/>
      <c r="OO574" s="3"/>
      <c r="OP574" s="3"/>
      <c r="OQ574" s="3"/>
      <c r="OR574" s="3"/>
      <c r="OS574" s="3"/>
      <c r="OT574" s="3"/>
      <c r="OU574" s="3"/>
      <c r="OV574" s="3"/>
      <c r="OW574" s="3"/>
      <c r="OX574" s="3"/>
      <c r="OY574" s="3"/>
      <c r="OZ574" s="3"/>
      <c r="PA574" s="3"/>
      <c r="PB574" s="3"/>
      <c r="PC574" s="3"/>
      <c r="PD574" s="3"/>
      <c r="PE574" s="3"/>
      <c r="PF574" s="3"/>
      <c r="PG574" s="3"/>
      <c r="PH574" s="3"/>
      <c r="PI574" s="3"/>
      <c r="PJ574" s="3"/>
      <c r="PK574" s="3"/>
      <c r="PL574" s="3"/>
      <c r="PM574" s="3"/>
      <c r="PN574" s="3"/>
      <c r="PO574" s="3"/>
      <c r="PP574" s="3"/>
      <c r="PQ574" s="3"/>
      <c r="PR574" s="3"/>
      <c r="PS574" s="3"/>
      <c r="PT574" s="3"/>
      <c r="PU574" s="3"/>
      <c r="PV574" s="3"/>
      <c r="PW574" s="3"/>
      <c r="PX574" s="3"/>
      <c r="PY574" s="3"/>
      <c r="PZ574" s="3"/>
      <c r="QA574" s="3"/>
      <c r="QB574" s="3"/>
      <c r="QC574" s="3"/>
      <c r="QD574" s="3"/>
      <c r="QE574" s="3"/>
      <c r="QF574" s="3"/>
      <c r="QG574" s="3"/>
      <c r="QH574" s="3"/>
      <c r="QI574" s="3"/>
      <c r="QJ574" s="3"/>
      <c r="QK574" s="3"/>
      <c r="QL574" s="3"/>
      <c r="QM574" s="3"/>
      <c r="QN574" s="3"/>
      <c r="QO574" s="3"/>
      <c r="QP574" s="3"/>
      <c r="QQ574" s="3"/>
      <c r="QR574" s="3"/>
      <c r="QS574" s="3"/>
      <c r="QT574" s="3"/>
      <c r="QU574" s="3"/>
      <c r="QV574" s="3"/>
      <c r="QW574" s="3"/>
      <c r="QX574" s="3"/>
      <c r="QY574" s="3"/>
      <c r="QZ574" s="3"/>
      <c r="RA574" s="3"/>
      <c r="RB574" s="3"/>
      <c r="RC574" s="3"/>
      <c r="RD574" s="3"/>
      <c r="RE574" s="3"/>
      <c r="RF574" s="3"/>
      <c r="RG574" s="3"/>
      <c r="RH574" s="3"/>
      <c r="RI574" s="3"/>
      <c r="RJ574" s="3"/>
      <c r="RK574" s="3"/>
      <c r="RL574" s="3"/>
      <c r="RM574" s="3"/>
      <c r="RN574" s="3"/>
      <c r="RO574" s="3"/>
      <c r="RP574" s="3"/>
      <c r="RQ574" s="3"/>
      <c r="RR574" s="3"/>
      <c r="RS574" s="3"/>
      <c r="RT574" s="3"/>
      <c r="RU574" s="3"/>
      <c r="RV574" s="3"/>
      <c r="RW574" s="3"/>
      <c r="RX574" s="3"/>
      <c r="RY574" s="3"/>
      <c r="RZ574" s="3"/>
      <c r="SA574" s="3"/>
      <c r="SB574" s="3"/>
      <c r="SC574" s="3"/>
      <c r="SD574" s="3"/>
      <c r="SE574" s="3"/>
      <c r="SF574" s="3"/>
      <c r="SG574" s="3"/>
      <c r="SH574" s="3"/>
      <c r="SI574" s="3"/>
      <c r="SJ574" s="3"/>
      <c r="SK574" s="3"/>
      <c r="SL574" s="3"/>
      <c r="SM574" s="3"/>
      <c r="SN574" s="3"/>
      <c r="SO574" s="3"/>
      <c r="SP574" s="3"/>
      <c r="SQ574" s="3"/>
      <c r="SR574" s="3"/>
      <c r="SS574" s="3"/>
      <c r="ST574" s="3"/>
      <c r="SU574" s="3"/>
      <c r="SV574" s="3"/>
      <c r="SW574" s="3"/>
      <c r="SX574" s="3"/>
      <c r="SY574" s="3"/>
      <c r="SZ574" s="3"/>
      <c r="TA574" s="3"/>
      <c r="TB574" s="3"/>
      <c r="TC574" s="3"/>
      <c r="TD574" s="3"/>
      <c r="TE574" s="3"/>
      <c r="TF574" s="3"/>
      <c r="TG574" s="3"/>
      <c r="TH574" s="3"/>
      <c r="TI574" s="3"/>
      <c r="TJ574" s="3"/>
      <c r="TK574" s="3"/>
      <c r="TL574" s="3"/>
      <c r="TM574" s="3"/>
      <c r="TN574" s="3"/>
      <c r="TO574" s="3"/>
      <c r="TP574" s="3"/>
      <c r="TQ574" s="3"/>
      <c r="TR574" s="3"/>
      <c r="TS574" s="3"/>
      <c r="TT574" s="3"/>
      <c r="TU574" s="3"/>
      <c r="TV574" s="3"/>
      <c r="TW574" s="3"/>
      <c r="TX574" s="3"/>
      <c r="TY574" s="3"/>
      <c r="TZ574" s="3"/>
      <c r="UA574" s="3"/>
      <c r="UB574" s="3"/>
      <c r="UC574" s="3"/>
      <c r="UD574" s="3"/>
      <c r="UE574" s="3"/>
      <c r="UF574" s="3"/>
      <c r="UG574" s="3"/>
      <c r="UH574" s="3"/>
      <c r="UI574" s="3"/>
      <c r="UJ574" s="3"/>
      <c r="UK574" s="3"/>
      <c r="UL574" s="3"/>
      <c r="UM574" s="3"/>
      <c r="UN574" s="3"/>
      <c r="UO574" s="3"/>
      <c r="UP574" s="3"/>
      <c r="UQ574" s="3"/>
      <c r="UR574" s="3"/>
      <c r="US574" s="3"/>
      <c r="UT574" s="3"/>
      <c r="UU574" s="3"/>
      <c r="UV574" s="3"/>
      <c r="UW574" s="3"/>
      <c r="UX574" s="3"/>
      <c r="UY574" s="3"/>
      <c r="UZ574" s="3"/>
      <c r="VA574" s="3"/>
      <c r="VB574" s="3"/>
      <c r="VC574" s="3"/>
      <c r="VD574" s="3"/>
      <c r="VE574" s="3"/>
      <c r="VF574" s="3"/>
      <c r="VG574" s="3"/>
      <c r="VH574" s="3"/>
      <c r="VI574" s="3"/>
      <c r="VJ574" s="3"/>
      <c r="VK574" s="3"/>
      <c r="VL574" s="3"/>
      <c r="VM574" s="3"/>
      <c r="VN574" s="3"/>
      <c r="VO574" s="3"/>
      <c r="VP574" s="3"/>
      <c r="VQ574" s="3"/>
      <c r="VR574" s="3"/>
      <c r="VS574" s="3"/>
      <c r="VT574" s="3"/>
      <c r="VU574" s="3"/>
      <c r="VV574" s="3"/>
      <c r="VW574" s="3"/>
      <c r="VX574" s="3"/>
      <c r="VY574" s="3"/>
      <c r="VZ574" s="3"/>
      <c r="WA574" s="3"/>
      <c r="WB574" s="3"/>
      <c r="WC574" s="3"/>
    </row>
    <row r="575" spans="1:601" ht="16" x14ac:dyDescent="0.45">
      <c r="A575" s="6"/>
      <c r="B575" s="6"/>
      <c r="C575" s="6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36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3"/>
      <c r="NJ575" s="3"/>
      <c r="NK575" s="3"/>
      <c r="NL575" s="3"/>
      <c r="NM575" s="3"/>
      <c r="NN575" s="3"/>
      <c r="NO575" s="3"/>
      <c r="NP575" s="3"/>
      <c r="NQ575" s="3"/>
      <c r="NR575" s="3"/>
      <c r="NS575" s="3"/>
      <c r="NT575" s="3"/>
      <c r="NU575" s="3"/>
      <c r="NV575" s="3"/>
      <c r="NW575" s="3"/>
      <c r="NX575" s="3"/>
      <c r="NY575" s="3"/>
      <c r="NZ575" s="3"/>
      <c r="OA575" s="3"/>
      <c r="OB575" s="3"/>
      <c r="OC575" s="3"/>
      <c r="OD575" s="3"/>
      <c r="OE575" s="3"/>
      <c r="OF575" s="3"/>
      <c r="OG575" s="3"/>
      <c r="OH575" s="3"/>
      <c r="OI575" s="3"/>
      <c r="OJ575" s="3"/>
      <c r="OK575" s="3"/>
      <c r="OL575" s="3"/>
      <c r="OM575" s="3"/>
      <c r="ON575" s="3"/>
      <c r="OO575" s="3"/>
      <c r="OP575" s="3"/>
      <c r="OQ575" s="3"/>
      <c r="OR575" s="3"/>
      <c r="OS575" s="3"/>
      <c r="OT575" s="3"/>
      <c r="OU575" s="3"/>
      <c r="OV575" s="3"/>
      <c r="OW575" s="3"/>
      <c r="OX575" s="3"/>
      <c r="OY575" s="3"/>
      <c r="OZ575" s="3"/>
      <c r="PA575" s="3"/>
      <c r="PB575" s="3"/>
      <c r="PC575" s="3"/>
      <c r="PD575" s="3"/>
      <c r="PE575" s="3"/>
      <c r="PF575" s="3"/>
      <c r="PG575" s="3"/>
      <c r="PH575" s="3"/>
      <c r="PI575" s="3"/>
      <c r="PJ575" s="3"/>
      <c r="PK575" s="3"/>
      <c r="PL575" s="3"/>
      <c r="PM575" s="3"/>
      <c r="PN575" s="3"/>
      <c r="PO575" s="3"/>
      <c r="PP575" s="3"/>
      <c r="PQ575" s="3"/>
      <c r="PR575" s="3"/>
      <c r="PS575" s="3"/>
      <c r="PT575" s="3"/>
      <c r="PU575" s="3"/>
      <c r="PV575" s="3"/>
      <c r="PW575" s="3"/>
      <c r="PX575" s="3"/>
      <c r="PY575" s="3"/>
      <c r="PZ575" s="3"/>
      <c r="QA575" s="3"/>
      <c r="QB575" s="3"/>
      <c r="QC575" s="3"/>
      <c r="QD575" s="3"/>
      <c r="QE575" s="3"/>
      <c r="QF575" s="3"/>
      <c r="QG575" s="3"/>
      <c r="QH575" s="3"/>
      <c r="QI575" s="3"/>
      <c r="QJ575" s="3"/>
      <c r="QK575" s="3"/>
      <c r="QL575" s="3"/>
      <c r="QM575" s="3"/>
      <c r="QN575" s="3"/>
      <c r="QO575" s="3"/>
      <c r="QP575" s="3"/>
      <c r="QQ575" s="3"/>
      <c r="QR575" s="3"/>
      <c r="QS575" s="3"/>
      <c r="QT575" s="3"/>
      <c r="QU575" s="3"/>
      <c r="QV575" s="3"/>
      <c r="QW575" s="3"/>
      <c r="QX575" s="3"/>
      <c r="QY575" s="3"/>
      <c r="QZ575" s="3"/>
      <c r="RA575" s="3"/>
      <c r="RB575" s="3"/>
      <c r="RC575" s="3"/>
      <c r="RD575" s="3"/>
      <c r="RE575" s="3"/>
      <c r="RF575" s="3"/>
      <c r="RG575" s="3"/>
      <c r="RH575" s="3"/>
      <c r="RI575" s="3"/>
      <c r="RJ575" s="3"/>
      <c r="RK575" s="3"/>
      <c r="RL575" s="3"/>
      <c r="RM575" s="3"/>
      <c r="RN575" s="3"/>
      <c r="RO575" s="3"/>
      <c r="RP575" s="3"/>
      <c r="RQ575" s="3"/>
      <c r="RR575" s="3"/>
      <c r="RS575" s="3"/>
      <c r="RT575" s="3"/>
      <c r="RU575" s="3"/>
      <c r="RV575" s="3"/>
      <c r="RW575" s="3"/>
      <c r="RX575" s="3"/>
      <c r="RY575" s="3"/>
      <c r="RZ575" s="3"/>
      <c r="SA575" s="3"/>
      <c r="SB575" s="3"/>
      <c r="SC575" s="3"/>
      <c r="SD575" s="3"/>
      <c r="SE575" s="3"/>
      <c r="SF575" s="3"/>
      <c r="SG575" s="3"/>
      <c r="SH575" s="3"/>
      <c r="SI575" s="3"/>
      <c r="SJ575" s="3"/>
      <c r="SK575" s="3"/>
      <c r="SL575" s="3"/>
      <c r="SM575" s="3"/>
      <c r="SN575" s="3"/>
      <c r="SO575" s="3"/>
      <c r="SP575" s="3"/>
      <c r="SQ575" s="3"/>
      <c r="SR575" s="3"/>
      <c r="SS575" s="3"/>
      <c r="ST575" s="3"/>
      <c r="SU575" s="3"/>
      <c r="SV575" s="3"/>
      <c r="SW575" s="3"/>
      <c r="SX575" s="3"/>
      <c r="SY575" s="3"/>
      <c r="SZ575" s="3"/>
      <c r="TA575" s="3"/>
      <c r="TB575" s="3"/>
      <c r="TC575" s="3"/>
      <c r="TD575" s="3"/>
      <c r="TE575" s="3"/>
      <c r="TF575" s="3"/>
      <c r="TG575" s="3"/>
      <c r="TH575" s="3"/>
      <c r="TI575" s="3"/>
      <c r="TJ575" s="3"/>
      <c r="TK575" s="3"/>
      <c r="TL575" s="3"/>
      <c r="TM575" s="3"/>
      <c r="TN575" s="3"/>
      <c r="TO575" s="3"/>
      <c r="TP575" s="3"/>
      <c r="TQ575" s="3"/>
      <c r="TR575" s="3"/>
      <c r="TS575" s="3"/>
      <c r="TT575" s="3"/>
      <c r="TU575" s="3"/>
      <c r="TV575" s="3"/>
      <c r="TW575" s="3"/>
      <c r="TX575" s="3"/>
      <c r="TY575" s="3"/>
      <c r="TZ575" s="3"/>
      <c r="UA575" s="3"/>
      <c r="UB575" s="3"/>
      <c r="UC575" s="3"/>
      <c r="UD575" s="3"/>
      <c r="UE575" s="3"/>
      <c r="UF575" s="3"/>
      <c r="UG575" s="3"/>
      <c r="UH575" s="3"/>
      <c r="UI575" s="3"/>
      <c r="UJ575" s="3"/>
      <c r="UK575" s="3"/>
      <c r="UL575" s="3"/>
      <c r="UM575" s="3"/>
      <c r="UN575" s="3"/>
      <c r="UO575" s="3"/>
      <c r="UP575" s="3"/>
      <c r="UQ575" s="3"/>
      <c r="UR575" s="3"/>
      <c r="US575" s="3"/>
      <c r="UT575" s="3"/>
      <c r="UU575" s="3"/>
      <c r="UV575" s="3"/>
      <c r="UW575" s="3"/>
      <c r="UX575" s="3"/>
      <c r="UY575" s="3"/>
      <c r="UZ575" s="3"/>
      <c r="VA575" s="3"/>
      <c r="VB575" s="3"/>
      <c r="VC575" s="3"/>
      <c r="VD575" s="3"/>
      <c r="VE575" s="3"/>
      <c r="VF575" s="3"/>
      <c r="VG575" s="3"/>
      <c r="VH575" s="3"/>
      <c r="VI575" s="3"/>
      <c r="VJ575" s="3"/>
      <c r="VK575" s="3"/>
      <c r="VL575" s="3"/>
      <c r="VM575" s="3"/>
      <c r="VN575" s="3"/>
      <c r="VO575" s="3"/>
      <c r="VP575" s="3"/>
      <c r="VQ575" s="3"/>
      <c r="VR575" s="3"/>
      <c r="VS575" s="3"/>
      <c r="VT575" s="3"/>
      <c r="VU575" s="3"/>
      <c r="VV575" s="3"/>
      <c r="VW575" s="3"/>
      <c r="VX575" s="3"/>
      <c r="VY575" s="3"/>
      <c r="VZ575" s="3"/>
      <c r="WA575" s="3"/>
      <c r="WB575" s="3"/>
      <c r="WC575" s="3"/>
    </row>
    <row r="576" spans="1:601" ht="16" x14ac:dyDescent="0.45">
      <c r="A576" s="6"/>
      <c r="B576" s="6"/>
      <c r="C576" s="6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36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3"/>
      <c r="NJ576" s="3"/>
      <c r="NK576" s="3"/>
      <c r="NL576" s="3"/>
      <c r="NM576" s="3"/>
      <c r="NN576" s="3"/>
      <c r="NO576" s="3"/>
      <c r="NP576" s="3"/>
      <c r="NQ576" s="3"/>
      <c r="NR576" s="3"/>
      <c r="NS576" s="3"/>
      <c r="NT576" s="3"/>
      <c r="NU576" s="3"/>
      <c r="NV576" s="3"/>
      <c r="NW576" s="3"/>
      <c r="NX576" s="3"/>
      <c r="NY576" s="3"/>
      <c r="NZ576" s="3"/>
      <c r="OA576" s="3"/>
      <c r="OB576" s="3"/>
      <c r="OC576" s="3"/>
      <c r="OD576" s="3"/>
      <c r="OE576" s="3"/>
      <c r="OF576" s="3"/>
      <c r="OG576" s="3"/>
      <c r="OH576" s="3"/>
      <c r="OI576" s="3"/>
      <c r="OJ576" s="3"/>
      <c r="OK576" s="3"/>
      <c r="OL576" s="3"/>
      <c r="OM576" s="3"/>
      <c r="ON576" s="3"/>
      <c r="OO576" s="3"/>
      <c r="OP576" s="3"/>
      <c r="OQ576" s="3"/>
      <c r="OR576" s="3"/>
      <c r="OS576" s="3"/>
      <c r="OT576" s="3"/>
      <c r="OU576" s="3"/>
      <c r="OV576" s="3"/>
      <c r="OW576" s="3"/>
      <c r="OX576" s="3"/>
      <c r="OY576" s="3"/>
      <c r="OZ576" s="3"/>
      <c r="PA576" s="3"/>
      <c r="PB576" s="3"/>
      <c r="PC576" s="3"/>
      <c r="PD576" s="3"/>
      <c r="PE576" s="3"/>
      <c r="PF576" s="3"/>
      <c r="PG576" s="3"/>
      <c r="PH576" s="3"/>
      <c r="PI576" s="3"/>
      <c r="PJ576" s="3"/>
      <c r="PK576" s="3"/>
      <c r="PL576" s="3"/>
      <c r="PM576" s="3"/>
      <c r="PN576" s="3"/>
      <c r="PO576" s="3"/>
      <c r="PP576" s="3"/>
      <c r="PQ576" s="3"/>
      <c r="PR576" s="3"/>
      <c r="PS576" s="3"/>
      <c r="PT576" s="3"/>
      <c r="PU576" s="3"/>
      <c r="PV576" s="3"/>
      <c r="PW576" s="3"/>
      <c r="PX576" s="3"/>
      <c r="PY576" s="3"/>
      <c r="PZ576" s="3"/>
      <c r="QA576" s="3"/>
      <c r="QB576" s="3"/>
      <c r="QC576" s="3"/>
      <c r="QD576" s="3"/>
      <c r="QE576" s="3"/>
      <c r="QF576" s="3"/>
      <c r="QG576" s="3"/>
      <c r="QH576" s="3"/>
      <c r="QI576" s="3"/>
      <c r="QJ576" s="3"/>
      <c r="QK576" s="3"/>
      <c r="QL576" s="3"/>
      <c r="QM576" s="3"/>
      <c r="QN576" s="3"/>
      <c r="QO576" s="3"/>
      <c r="QP576" s="3"/>
      <c r="QQ576" s="3"/>
      <c r="QR576" s="3"/>
      <c r="QS576" s="3"/>
      <c r="QT576" s="3"/>
      <c r="QU576" s="3"/>
      <c r="QV576" s="3"/>
      <c r="QW576" s="3"/>
      <c r="QX576" s="3"/>
      <c r="QY576" s="3"/>
      <c r="QZ576" s="3"/>
      <c r="RA576" s="3"/>
      <c r="RB576" s="3"/>
      <c r="RC576" s="3"/>
      <c r="RD576" s="3"/>
      <c r="RE576" s="3"/>
      <c r="RF576" s="3"/>
      <c r="RG576" s="3"/>
      <c r="RH576" s="3"/>
      <c r="RI576" s="3"/>
      <c r="RJ576" s="3"/>
      <c r="RK576" s="3"/>
      <c r="RL576" s="3"/>
      <c r="RM576" s="3"/>
      <c r="RN576" s="3"/>
      <c r="RO576" s="3"/>
      <c r="RP576" s="3"/>
      <c r="RQ576" s="3"/>
      <c r="RR576" s="3"/>
      <c r="RS576" s="3"/>
      <c r="RT576" s="3"/>
      <c r="RU576" s="3"/>
      <c r="RV576" s="3"/>
      <c r="RW576" s="3"/>
      <c r="RX576" s="3"/>
      <c r="RY576" s="3"/>
      <c r="RZ576" s="3"/>
      <c r="SA576" s="3"/>
      <c r="SB576" s="3"/>
      <c r="SC576" s="3"/>
      <c r="SD576" s="3"/>
      <c r="SE576" s="3"/>
      <c r="SF576" s="3"/>
      <c r="SG576" s="3"/>
      <c r="SH576" s="3"/>
      <c r="SI576" s="3"/>
      <c r="SJ576" s="3"/>
      <c r="SK576" s="3"/>
      <c r="SL576" s="3"/>
      <c r="SM576" s="3"/>
      <c r="SN576" s="3"/>
      <c r="SO576" s="3"/>
      <c r="SP576" s="3"/>
      <c r="SQ576" s="3"/>
      <c r="SR576" s="3"/>
      <c r="SS576" s="3"/>
      <c r="ST576" s="3"/>
      <c r="SU576" s="3"/>
      <c r="SV576" s="3"/>
      <c r="SW576" s="3"/>
      <c r="SX576" s="3"/>
      <c r="SY576" s="3"/>
      <c r="SZ576" s="3"/>
      <c r="TA576" s="3"/>
      <c r="TB576" s="3"/>
      <c r="TC576" s="3"/>
      <c r="TD576" s="3"/>
      <c r="TE576" s="3"/>
      <c r="TF576" s="3"/>
      <c r="TG576" s="3"/>
      <c r="TH576" s="3"/>
      <c r="TI576" s="3"/>
      <c r="TJ576" s="3"/>
      <c r="TK576" s="3"/>
      <c r="TL576" s="3"/>
      <c r="TM576" s="3"/>
      <c r="TN576" s="3"/>
      <c r="TO576" s="3"/>
      <c r="TP576" s="3"/>
      <c r="TQ576" s="3"/>
      <c r="TR576" s="3"/>
      <c r="TS576" s="3"/>
      <c r="TT576" s="3"/>
      <c r="TU576" s="3"/>
      <c r="TV576" s="3"/>
      <c r="TW576" s="3"/>
      <c r="TX576" s="3"/>
      <c r="TY576" s="3"/>
      <c r="TZ576" s="3"/>
      <c r="UA576" s="3"/>
      <c r="UB576" s="3"/>
      <c r="UC576" s="3"/>
      <c r="UD576" s="3"/>
      <c r="UE576" s="3"/>
      <c r="UF576" s="3"/>
      <c r="UG576" s="3"/>
      <c r="UH576" s="3"/>
      <c r="UI576" s="3"/>
      <c r="UJ576" s="3"/>
      <c r="UK576" s="3"/>
      <c r="UL576" s="3"/>
      <c r="UM576" s="3"/>
      <c r="UN576" s="3"/>
      <c r="UO576" s="3"/>
      <c r="UP576" s="3"/>
      <c r="UQ576" s="3"/>
      <c r="UR576" s="3"/>
      <c r="US576" s="3"/>
      <c r="UT576" s="3"/>
      <c r="UU576" s="3"/>
      <c r="UV576" s="3"/>
      <c r="UW576" s="3"/>
      <c r="UX576" s="3"/>
      <c r="UY576" s="3"/>
      <c r="UZ576" s="3"/>
      <c r="VA576" s="3"/>
      <c r="VB576" s="3"/>
      <c r="VC576" s="3"/>
      <c r="VD576" s="3"/>
      <c r="VE576" s="3"/>
      <c r="VF576" s="3"/>
      <c r="VG576" s="3"/>
      <c r="VH576" s="3"/>
      <c r="VI576" s="3"/>
      <c r="VJ576" s="3"/>
      <c r="VK576" s="3"/>
      <c r="VL576" s="3"/>
      <c r="VM576" s="3"/>
      <c r="VN576" s="3"/>
      <c r="VO576" s="3"/>
      <c r="VP576" s="3"/>
      <c r="VQ576" s="3"/>
      <c r="VR576" s="3"/>
      <c r="VS576" s="3"/>
      <c r="VT576" s="3"/>
      <c r="VU576" s="3"/>
      <c r="VV576" s="3"/>
      <c r="VW576" s="3"/>
      <c r="VX576" s="3"/>
      <c r="VY576" s="3"/>
      <c r="VZ576" s="3"/>
      <c r="WA576" s="3"/>
      <c r="WB576" s="3"/>
      <c r="WC576" s="3"/>
    </row>
    <row r="577" spans="1:601" ht="16" x14ac:dyDescent="0.45">
      <c r="A577" s="6"/>
      <c r="B577" s="6"/>
      <c r="C577" s="6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36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3"/>
      <c r="NJ577" s="3"/>
      <c r="NK577" s="3"/>
      <c r="NL577" s="3"/>
      <c r="NM577" s="3"/>
      <c r="NN577" s="3"/>
      <c r="NO577" s="3"/>
      <c r="NP577" s="3"/>
      <c r="NQ577" s="3"/>
      <c r="NR577" s="3"/>
      <c r="NS577" s="3"/>
      <c r="NT577" s="3"/>
      <c r="NU577" s="3"/>
      <c r="NV577" s="3"/>
      <c r="NW577" s="3"/>
      <c r="NX577" s="3"/>
      <c r="NY577" s="3"/>
      <c r="NZ577" s="3"/>
      <c r="OA577" s="3"/>
      <c r="OB577" s="3"/>
      <c r="OC577" s="3"/>
      <c r="OD577" s="3"/>
      <c r="OE577" s="3"/>
      <c r="OF577" s="3"/>
      <c r="OG577" s="3"/>
      <c r="OH577" s="3"/>
      <c r="OI577" s="3"/>
      <c r="OJ577" s="3"/>
      <c r="OK577" s="3"/>
      <c r="OL577" s="3"/>
      <c r="OM577" s="3"/>
      <c r="ON577" s="3"/>
      <c r="OO577" s="3"/>
      <c r="OP577" s="3"/>
      <c r="OQ577" s="3"/>
      <c r="OR577" s="3"/>
      <c r="OS577" s="3"/>
      <c r="OT577" s="3"/>
      <c r="OU577" s="3"/>
      <c r="OV577" s="3"/>
      <c r="OW577" s="3"/>
      <c r="OX577" s="3"/>
      <c r="OY577" s="3"/>
      <c r="OZ577" s="3"/>
      <c r="PA577" s="3"/>
      <c r="PB577" s="3"/>
      <c r="PC577" s="3"/>
      <c r="PD577" s="3"/>
      <c r="PE577" s="3"/>
      <c r="PF577" s="3"/>
      <c r="PG577" s="3"/>
      <c r="PH577" s="3"/>
      <c r="PI577" s="3"/>
      <c r="PJ577" s="3"/>
      <c r="PK577" s="3"/>
      <c r="PL577" s="3"/>
      <c r="PM577" s="3"/>
      <c r="PN577" s="3"/>
      <c r="PO577" s="3"/>
      <c r="PP577" s="3"/>
      <c r="PQ577" s="3"/>
      <c r="PR577" s="3"/>
      <c r="PS577" s="3"/>
      <c r="PT577" s="3"/>
      <c r="PU577" s="3"/>
      <c r="PV577" s="3"/>
      <c r="PW577" s="3"/>
      <c r="PX577" s="3"/>
      <c r="PY577" s="3"/>
      <c r="PZ577" s="3"/>
      <c r="QA577" s="3"/>
      <c r="QB577" s="3"/>
      <c r="QC577" s="3"/>
      <c r="QD577" s="3"/>
      <c r="QE577" s="3"/>
      <c r="QF577" s="3"/>
      <c r="QG577" s="3"/>
      <c r="QH577" s="3"/>
      <c r="QI577" s="3"/>
      <c r="QJ577" s="3"/>
      <c r="QK577" s="3"/>
      <c r="QL577" s="3"/>
      <c r="QM577" s="3"/>
      <c r="QN577" s="3"/>
      <c r="QO577" s="3"/>
      <c r="QP577" s="3"/>
      <c r="QQ577" s="3"/>
      <c r="QR577" s="3"/>
      <c r="QS577" s="3"/>
      <c r="QT577" s="3"/>
      <c r="QU577" s="3"/>
      <c r="QV577" s="3"/>
      <c r="QW577" s="3"/>
      <c r="QX577" s="3"/>
      <c r="QY577" s="3"/>
      <c r="QZ577" s="3"/>
      <c r="RA577" s="3"/>
      <c r="RB577" s="3"/>
      <c r="RC577" s="3"/>
      <c r="RD577" s="3"/>
      <c r="RE577" s="3"/>
      <c r="RF577" s="3"/>
      <c r="RG577" s="3"/>
      <c r="RH577" s="3"/>
      <c r="RI577" s="3"/>
      <c r="RJ577" s="3"/>
      <c r="RK577" s="3"/>
      <c r="RL577" s="3"/>
      <c r="RM577" s="3"/>
      <c r="RN577" s="3"/>
      <c r="RO577" s="3"/>
      <c r="RP577" s="3"/>
      <c r="RQ577" s="3"/>
      <c r="RR577" s="3"/>
      <c r="RS577" s="3"/>
      <c r="RT577" s="3"/>
      <c r="RU577" s="3"/>
      <c r="RV577" s="3"/>
      <c r="RW577" s="3"/>
      <c r="RX577" s="3"/>
      <c r="RY577" s="3"/>
      <c r="RZ577" s="3"/>
      <c r="SA577" s="3"/>
      <c r="SB577" s="3"/>
      <c r="SC577" s="3"/>
      <c r="SD577" s="3"/>
      <c r="SE577" s="3"/>
      <c r="SF577" s="3"/>
      <c r="SG577" s="3"/>
      <c r="SH577" s="3"/>
      <c r="SI577" s="3"/>
      <c r="SJ577" s="3"/>
      <c r="SK577" s="3"/>
      <c r="SL577" s="3"/>
      <c r="SM577" s="3"/>
      <c r="SN577" s="3"/>
      <c r="SO577" s="3"/>
      <c r="SP577" s="3"/>
      <c r="SQ577" s="3"/>
      <c r="SR577" s="3"/>
      <c r="SS577" s="3"/>
      <c r="ST577" s="3"/>
      <c r="SU577" s="3"/>
      <c r="SV577" s="3"/>
      <c r="SW577" s="3"/>
      <c r="SX577" s="3"/>
      <c r="SY577" s="3"/>
      <c r="SZ577" s="3"/>
      <c r="TA577" s="3"/>
      <c r="TB577" s="3"/>
      <c r="TC577" s="3"/>
      <c r="TD577" s="3"/>
      <c r="TE577" s="3"/>
      <c r="TF577" s="3"/>
      <c r="TG577" s="3"/>
      <c r="TH577" s="3"/>
      <c r="TI577" s="3"/>
      <c r="TJ577" s="3"/>
      <c r="TK577" s="3"/>
      <c r="TL577" s="3"/>
      <c r="TM577" s="3"/>
      <c r="TN577" s="3"/>
      <c r="TO577" s="3"/>
      <c r="TP577" s="3"/>
      <c r="TQ577" s="3"/>
      <c r="TR577" s="3"/>
      <c r="TS577" s="3"/>
      <c r="TT577" s="3"/>
      <c r="TU577" s="3"/>
      <c r="TV577" s="3"/>
      <c r="TW577" s="3"/>
      <c r="TX577" s="3"/>
      <c r="TY577" s="3"/>
      <c r="TZ577" s="3"/>
      <c r="UA577" s="3"/>
      <c r="UB577" s="3"/>
      <c r="UC577" s="3"/>
      <c r="UD577" s="3"/>
      <c r="UE577" s="3"/>
      <c r="UF577" s="3"/>
      <c r="UG577" s="3"/>
      <c r="UH577" s="3"/>
      <c r="UI577" s="3"/>
      <c r="UJ577" s="3"/>
      <c r="UK577" s="3"/>
      <c r="UL577" s="3"/>
      <c r="UM577" s="3"/>
      <c r="UN577" s="3"/>
      <c r="UO577" s="3"/>
      <c r="UP577" s="3"/>
      <c r="UQ577" s="3"/>
      <c r="UR577" s="3"/>
      <c r="US577" s="3"/>
      <c r="UT577" s="3"/>
      <c r="UU577" s="3"/>
      <c r="UV577" s="3"/>
      <c r="UW577" s="3"/>
      <c r="UX577" s="3"/>
      <c r="UY577" s="3"/>
      <c r="UZ577" s="3"/>
      <c r="VA577" s="3"/>
      <c r="VB577" s="3"/>
      <c r="VC577" s="3"/>
      <c r="VD577" s="3"/>
      <c r="VE577" s="3"/>
      <c r="VF577" s="3"/>
      <c r="VG577" s="3"/>
      <c r="VH577" s="3"/>
      <c r="VI577" s="3"/>
      <c r="VJ577" s="3"/>
      <c r="VK577" s="3"/>
      <c r="VL577" s="3"/>
      <c r="VM577" s="3"/>
      <c r="VN577" s="3"/>
      <c r="VO577" s="3"/>
      <c r="VP577" s="3"/>
      <c r="VQ577" s="3"/>
      <c r="VR577" s="3"/>
      <c r="VS577" s="3"/>
      <c r="VT577" s="3"/>
      <c r="VU577" s="3"/>
      <c r="VV577" s="3"/>
      <c r="VW577" s="3"/>
      <c r="VX577" s="3"/>
      <c r="VY577" s="3"/>
      <c r="VZ577" s="3"/>
      <c r="WA577" s="3"/>
      <c r="WB577" s="3"/>
      <c r="WC577" s="3"/>
    </row>
    <row r="578" spans="1:601" ht="16" x14ac:dyDescent="0.45">
      <c r="A578" s="6"/>
      <c r="B578" s="6"/>
      <c r="C578" s="6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36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3"/>
      <c r="NJ578" s="3"/>
      <c r="NK578" s="3"/>
      <c r="NL578" s="3"/>
      <c r="NM578" s="3"/>
      <c r="NN578" s="3"/>
      <c r="NO578" s="3"/>
      <c r="NP578" s="3"/>
      <c r="NQ578" s="3"/>
      <c r="NR578" s="3"/>
      <c r="NS578" s="3"/>
      <c r="NT578" s="3"/>
      <c r="NU578" s="3"/>
      <c r="NV578" s="3"/>
      <c r="NW578" s="3"/>
      <c r="NX578" s="3"/>
      <c r="NY578" s="3"/>
      <c r="NZ578" s="3"/>
      <c r="OA578" s="3"/>
      <c r="OB578" s="3"/>
      <c r="OC578" s="3"/>
      <c r="OD578" s="3"/>
      <c r="OE578" s="3"/>
      <c r="OF578" s="3"/>
      <c r="OG578" s="3"/>
      <c r="OH578" s="3"/>
      <c r="OI578" s="3"/>
      <c r="OJ578" s="3"/>
      <c r="OK578" s="3"/>
      <c r="OL578" s="3"/>
      <c r="OM578" s="3"/>
      <c r="ON578" s="3"/>
      <c r="OO578" s="3"/>
      <c r="OP578" s="3"/>
      <c r="OQ578" s="3"/>
      <c r="OR578" s="3"/>
      <c r="OS578" s="3"/>
      <c r="OT578" s="3"/>
      <c r="OU578" s="3"/>
      <c r="OV578" s="3"/>
      <c r="OW578" s="3"/>
      <c r="OX578" s="3"/>
      <c r="OY578" s="3"/>
      <c r="OZ578" s="3"/>
      <c r="PA578" s="3"/>
      <c r="PB578" s="3"/>
      <c r="PC578" s="3"/>
      <c r="PD578" s="3"/>
      <c r="PE578" s="3"/>
      <c r="PF578" s="3"/>
      <c r="PG578" s="3"/>
      <c r="PH578" s="3"/>
      <c r="PI578" s="3"/>
      <c r="PJ578" s="3"/>
      <c r="PK578" s="3"/>
      <c r="PL578" s="3"/>
      <c r="PM578" s="3"/>
      <c r="PN578" s="3"/>
      <c r="PO578" s="3"/>
      <c r="PP578" s="3"/>
      <c r="PQ578" s="3"/>
      <c r="PR578" s="3"/>
      <c r="PS578" s="3"/>
      <c r="PT578" s="3"/>
      <c r="PU578" s="3"/>
      <c r="PV578" s="3"/>
      <c r="PW578" s="3"/>
      <c r="PX578" s="3"/>
      <c r="PY578" s="3"/>
      <c r="PZ578" s="3"/>
      <c r="QA578" s="3"/>
      <c r="QB578" s="3"/>
      <c r="QC578" s="3"/>
      <c r="QD578" s="3"/>
      <c r="QE578" s="3"/>
      <c r="QF578" s="3"/>
      <c r="QG578" s="3"/>
      <c r="QH578" s="3"/>
      <c r="QI578" s="3"/>
      <c r="QJ578" s="3"/>
      <c r="QK578" s="3"/>
      <c r="QL578" s="3"/>
      <c r="QM578" s="3"/>
      <c r="QN578" s="3"/>
      <c r="QO578" s="3"/>
      <c r="QP578" s="3"/>
      <c r="QQ578" s="3"/>
      <c r="QR578" s="3"/>
      <c r="QS578" s="3"/>
      <c r="QT578" s="3"/>
      <c r="QU578" s="3"/>
      <c r="QV578" s="3"/>
      <c r="QW578" s="3"/>
      <c r="QX578" s="3"/>
      <c r="QY578" s="3"/>
      <c r="QZ578" s="3"/>
      <c r="RA578" s="3"/>
      <c r="RB578" s="3"/>
      <c r="RC578" s="3"/>
      <c r="RD578" s="3"/>
      <c r="RE578" s="3"/>
      <c r="RF578" s="3"/>
      <c r="RG578" s="3"/>
      <c r="RH578" s="3"/>
      <c r="RI578" s="3"/>
      <c r="RJ578" s="3"/>
      <c r="RK578" s="3"/>
      <c r="RL578" s="3"/>
      <c r="RM578" s="3"/>
      <c r="RN578" s="3"/>
      <c r="RO578" s="3"/>
      <c r="RP578" s="3"/>
      <c r="RQ578" s="3"/>
      <c r="RR578" s="3"/>
      <c r="RS578" s="3"/>
      <c r="RT578" s="3"/>
      <c r="RU578" s="3"/>
      <c r="RV578" s="3"/>
      <c r="RW578" s="3"/>
      <c r="RX578" s="3"/>
      <c r="RY578" s="3"/>
      <c r="RZ578" s="3"/>
      <c r="SA578" s="3"/>
      <c r="SB578" s="3"/>
      <c r="SC578" s="3"/>
      <c r="SD578" s="3"/>
      <c r="SE578" s="3"/>
      <c r="SF578" s="3"/>
      <c r="SG578" s="3"/>
      <c r="SH578" s="3"/>
      <c r="SI578" s="3"/>
      <c r="SJ578" s="3"/>
      <c r="SK578" s="3"/>
      <c r="SL578" s="3"/>
      <c r="SM578" s="3"/>
      <c r="SN578" s="3"/>
      <c r="SO578" s="3"/>
      <c r="SP578" s="3"/>
      <c r="SQ578" s="3"/>
      <c r="SR578" s="3"/>
      <c r="SS578" s="3"/>
      <c r="ST578" s="3"/>
      <c r="SU578" s="3"/>
      <c r="SV578" s="3"/>
      <c r="SW578" s="3"/>
      <c r="SX578" s="3"/>
      <c r="SY578" s="3"/>
      <c r="SZ578" s="3"/>
      <c r="TA578" s="3"/>
      <c r="TB578" s="3"/>
      <c r="TC578" s="3"/>
      <c r="TD578" s="3"/>
      <c r="TE578" s="3"/>
      <c r="TF578" s="3"/>
      <c r="TG578" s="3"/>
      <c r="TH578" s="3"/>
      <c r="TI578" s="3"/>
      <c r="TJ578" s="3"/>
      <c r="TK578" s="3"/>
      <c r="TL578" s="3"/>
      <c r="TM578" s="3"/>
      <c r="TN578" s="3"/>
      <c r="TO578" s="3"/>
      <c r="TP578" s="3"/>
      <c r="TQ578" s="3"/>
      <c r="TR578" s="3"/>
      <c r="TS578" s="3"/>
      <c r="TT578" s="3"/>
      <c r="TU578" s="3"/>
      <c r="TV578" s="3"/>
      <c r="TW578" s="3"/>
      <c r="TX578" s="3"/>
      <c r="TY578" s="3"/>
      <c r="TZ578" s="3"/>
      <c r="UA578" s="3"/>
      <c r="UB578" s="3"/>
      <c r="UC578" s="3"/>
      <c r="UD578" s="3"/>
      <c r="UE578" s="3"/>
      <c r="UF578" s="3"/>
      <c r="UG578" s="3"/>
      <c r="UH578" s="3"/>
      <c r="UI578" s="3"/>
      <c r="UJ578" s="3"/>
      <c r="UK578" s="3"/>
      <c r="UL578" s="3"/>
      <c r="UM578" s="3"/>
      <c r="UN578" s="3"/>
      <c r="UO578" s="3"/>
      <c r="UP578" s="3"/>
      <c r="UQ578" s="3"/>
      <c r="UR578" s="3"/>
      <c r="US578" s="3"/>
      <c r="UT578" s="3"/>
      <c r="UU578" s="3"/>
      <c r="UV578" s="3"/>
      <c r="UW578" s="3"/>
      <c r="UX578" s="3"/>
      <c r="UY578" s="3"/>
      <c r="UZ578" s="3"/>
      <c r="VA578" s="3"/>
      <c r="VB578" s="3"/>
      <c r="VC578" s="3"/>
      <c r="VD578" s="3"/>
      <c r="VE578" s="3"/>
      <c r="VF578" s="3"/>
      <c r="VG578" s="3"/>
      <c r="VH578" s="3"/>
      <c r="VI578" s="3"/>
      <c r="VJ578" s="3"/>
      <c r="VK578" s="3"/>
      <c r="VL578" s="3"/>
      <c r="VM578" s="3"/>
      <c r="VN578" s="3"/>
      <c r="VO578" s="3"/>
      <c r="VP578" s="3"/>
      <c r="VQ578" s="3"/>
      <c r="VR578" s="3"/>
      <c r="VS578" s="3"/>
      <c r="VT578" s="3"/>
      <c r="VU578" s="3"/>
      <c r="VV578" s="3"/>
      <c r="VW578" s="3"/>
      <c r="VX578" s="3"/>
      <c r="VY578" s="3"/>
      <c r="VZ578" s="3"/>
      <c r="WA578" s="3"/>
      <c r="WB578" s="3"/>
      <c r="WC578" s="3"/>
    </row>
    <row r="579" spans="1:601" ht="16" x14ac:dyDescent="0.45">
      <c r="A579" s="6"/>
      <c r="B579" s="6"/>
      <c r="C579" s="6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36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3"/>
      <c r="NJ579" s="3"/>
      <c r="NK579" s="3"/>
      <c r="NL579" s="3"/>
      <c r="NM579" s="3"/>
      <c r="NN579" s="3"/>
      <c r="NO579" s="3"/>
      <c r="NP579" s="3"/>
      <c r="NQ579" s="3"/>
      <c r="NR579" s="3"/>
      <c r="NS579" s="3"/>
      <c r="NT579" s="3"/>
      <c r="NU579" s="3"/>
      <c r="NV579" s="3"/>
      <c r="NW579" s="3"/>
      <c r="NX579" s="3"/>
      <c r="NY579" s="3"/>
      <c r="NZ579" s="3"/>
      <c r="OA579" s="3"/>
      <c r="OB579" s="3"/>
      <c r="OC579" s="3"/>
      <c r="OD579" s="3"/>
      <c r="OE579" s="3"/>
      <c r="OF579" s="3"/>
      <c r="OG579" s="3"/>
      <c r="OH579" s="3"/>
      <c r="OI579" s="3"/>
      <c r="OJ579" s="3"/>
      <c r="OK579" s="3"/>
      <c r="OL579" s="3"/>
      <c r="OM579" s="3"/>
      <c r="ON579" s="3"/>
      <c r="OO579" s="3"/>
      <c r="OP579" s="3"/>
      <c r="OQ579" s="3"/>
      <c r="OR579" s="3"/>
      <c r="OS579" s="3"/>
      <c r="OT579" s="3"/>
      <c r="OU579" s="3"/>
      <c r="OV579" s="3"/>
      <c r="OW579" s="3"/>
      <c r="OX579" s="3"/>
      <c r="OY579" s="3"/>
      <c r="OZ579" s="3"/>
      <c r="PA579" s="3"/>
      <c r="PB579" s="3"/>
      <c r="PC579" s="3"/>
      <c r="PD579" s="3"/>
      <c r="PE579" s="3"/>
      <c r="PF579" s="3"/>
      <c r="PG579" s="3"/>
      <c r="PH579" s="3"/>
      <c r="PI579" s="3"/>
      <c r="PJ579" s="3"/>
      <c r="PK579" s="3"/>
      <c r="PL579" s="3"/>
      <c r="PM579" s="3"/>
      <c r="PN579" s="3"/>
      <c r="PO579" s="3"/>
      <c r="PP579" s="3"/>
      <c r="PQ579" s="3"/>
      <c r="PR579" s="3"/>
      <c r="PS579" s="3"/>
      <c r="PT579" s="3"/>
      <c r="PU579" s="3"/>
      <c r="PV579" s="3"/>
      <c r="PW579" s="3"/>
      <c r="PX579" s="3"/>
      <c r="PY579" s="3"/>
      <c r="PZ579" s="3"/>
      <c r="QA579" s="3"/>
      <c r="QB579" s="3"/>
      <c r="QC579" s="3"/>
      <c r="QD579" s="3"/>
      <c r="QE579" s="3"/>
      <c r="QF579" s="3"/>
      <c r="QG579" s="3"/>
      <c r="QH579" s="3"/>
      <c r="QI579" s="3"/>
      <c r="QJ579" s="3"/>
      <c r="QK579" s="3"/>
      <c r="QL579" s="3"/>
      <c r="QM579" s="3"/>
      <c r="QN579" s="3"/>
      <c r="QO579" s="3"/>
      <c r="QP579" s="3"/>
      <c r="QQ579" s="3"/>
      <c r="QR579" s="3"/>
      <c r="QS579" s="3"/>
      <c r="QT579" s="3"/>
      <c r="QU579" s="3"/>
      <c r="QV579" s="3"/>
      <c r="QW579" s="3"/>
      <c r="QX579" s="3"/>
      <c r="QY579" s="3"/>
      <c r="QZ579" s="3"/>
      <c r="RA579" s="3"/>
      <c r="RB579" s="3"/>
      <c r="RC579" s="3"/>
      <c r="RD579" s="3"/>
      <c r="RE579" s="3"/>
      <c r="RF579" s="3"/>
      <c r="RG579" s="3"/>
      <c r="RH579" s="3"/>
      <c r="RI579" s="3"/>
      <c r="RJ579" s="3"/>
      <c r="RK579" s="3"/>
      <c r="RL579" s="3"/>
      <c r="RM579" s="3"/>
      <c r="RN579" s="3"/>
      <c r="RO579" s="3"/>
      <c r="RP579" s="3"/>
      <c r="RQ579" s="3"/>
      <c r="RR579" s="3"/>
      <c r="RS579" s="3"/>
      <c r="RT579" s="3"/>
      <c r="RU579" s="3"/>
      <c r="RV579" s="3"/>
      <c r="RW579" s="3"/>
      <c r="RX579" s="3"/>
      <c r="RY579" s="3"/>
      <c r="RZ579" s="3"/>
      <c r="SA579" s="3"/>
      <c r="SB579" s="3"/>
      <c r="SC579" s="3"/>
      <c r="SD579" s="3"/>
      <c r="SE579" s="3"/>
      <c r="SF579" s="3"/>
      <c r="SG579" s="3"/>
      <c r="SH579" s="3"/>
      <c r="SI579" s="3"/>
      <c r="SJ579" s="3"/>
      <c r="SK579" s="3"/>
      <c r="SL579" s="3"/>
      <c r="SM579" s="3"/>
      <c r="SN579" s="3"/>
      <c r="SO579" s="3"/>
      <c r="SP579" s="3"/>
      <c r="SQ579" s="3"/>
      <c r="SR579" s="3"/>
      <c r="SS579" s="3"/>
      <c r="ST579" s="3"/>
      <c r="SU579" s="3"/>
      <c r="SV579" s="3"/>
      <c r="SW579" s="3"/>
      <c r="SX579" s="3"/>
      <c r="SY579" s="3"/>
      <c r="SZ579" s="3"/>
      <c r="TA579" s="3"/>
      <c r="TB579" s="3"/>
      <c r="TC579" s="3"/>
      <c r="TD579" s="3"/>
      <c r="TE579" s="3"/>
      <c r="TF579" s="3"/>
      <c r="TG579" s="3"/>
      <c r="TH579" s="3"/>
      <c r="TI579" s="3"/>
      <c r="TJ579" s="3"/>
      <c r="TK579" s="3"/>
      <c r="TL579" s="3"/>
      <c r="TM579" s="3"/>
      <c r="TN579" s="3"/>
      <c r="TO579" s="3"/>
      <c r="TP579" s="3"/>
      <c r="TQ579" s="3"/>
      <c r="TR579" s="3"/>
      <c r="TS579" s="3"/>
      <c r="TT579" s="3"/>
      <c r="TU579" s="3"/>
      <c r="TV579" s="3"/>
      <c r="TW579" s="3"/>
      <c r="TX579" s="3"/>
      <c r="TY579" s="3"/>
      <c r="TZ579" s="3"/>
      <c r="UA579" s="3"/>
      <c r="UB579" s="3"/>
      <c r="UC579" s="3"/>
      <c r="UD579" s="3"/>
      <c r="UE579" s="3"/>
      <c r="UF579" s="3"/>
      <c r="UG579" s="3"/>
      <c r="UH579" s="3"/>
      <c r="UI579" s="3"/>
      <c r="UJ579" s="3"/>
      <c r="UK579" s="3"/>
      <c r="UL579" s="3"/>
      <c r="UM579" s="3"/>
      <c r="UN579" s="3"/>
      <c r="UO579" s="3"/>
      <c r="UP579" s="3"/>
      <c r="UQ579" s="3"/>
      <c r="UR579" s="3"/>
      <c r="US579" s="3"/>
      <c r="UT579" s="3"/>
      <c r="UU579" s="3"/>
      <c r="UV579" s="3"/>
      <c r="UW579" s="3"/>
      <c r="UX579" s="3"/>
      <c r="UY579" s="3"/>
      <c r="UZ579" s="3"/>
      <c r="VA579" s="3"/>
      <c r="VB579" s="3"/>
      <c r="VC579" s="3"/>
      <c r="VD579" s="3"/>
      <c r="VE579" s="3"/>
      <c r="VF579" s="3"/>
      <c r="VG579" s="3"/>
      <c r="VH579" s="3"/>
      <c r="VI579" s="3"/>
      <c r="VJ579" s="3"/>
      <c r="VK579" s="3"/>
      <c r="VL579" s="3"/>
      <c r="VM579" s="3"/>
      <c r="VN579" s="3"/>
      <c r="VO579" s="3"/>
      <c r="VP579" s="3"/>
      <c r="VQ579" s="3"/>
      <c r="VR579" s="3"/>
      <c r="VS579" s="3"/>
      <c r="VT579" s="3"/>
      <c r="VU579" s="3"/>
      <c r="VV579" s="3"/>
      <c r="VW579" s="3"/>
      <c r="VX579" s="3"/>
      <c r="VY579" s="3"/>
      <c r="VZ579" s="3"/>
      <c r="WA579" s="3"/>
      <c r="WB579" s="3"/>
      <c r="WC579" s="3"/>
    </row>
    <row r="580" spans="1:601" ht="16" x14ac:dyDescent="0.45">
      <c r="A580" s="6"/>
      <c r="B580" s="6"/>
      <c r="C580" s="6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36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3"/>
      <c r="NJ580" s="3"/>
      <c r="NK580" s="3"/>
      <c r="NL580" s="3"/>
      <c r="NM580" s="3"/>
      <c r="NN580" s="3"/>
      <c r="NO580" s="3"/>
      <c r="NP580" s="3"/>
      <c r="NQ580" s="3"/>
      <c r="NR580" s="3"/>
      <c r="NS580" s="3"/>
      <c r="NT580" s="3"/>
      <c r="NU580" s="3"/>
      <c r="NV580" s="3"/>
      <c r="NW580" s="3"/>
      <c r="NX580" s="3"/>
      <c r="NY580" s="3"/>
      <c r="NZ580" s="3"/>
      <c r="OA580" s="3"/>
      <c r="OB580" s="3"/>
      <c r="OC580" s="3"/>
      <c r="OD580" s="3"/>
      <c r="OE580" s="3"/>
      <c r="OF580" s="3"/>
      <c r="OG580" s="3"/>
      <c r="OH580" s="3"/>
      <c r="OI580" s="3"/>
      <c r="OJ580" s="3"/>
      <c r="OK580" s="3"/>
      <c r="OL580" s="3"/>
      <c r="OM580" s="3"/>
      <c r="ON580" s="3"/>
      <c r="OO580" s="3"/>
      <c r="OP580" s="3"/>
      <c r="OQ580" s="3"/>
      <c r="OR580" s="3"/>
      <c r="OS580" s="3"/>
      <c r="OT580" s="3"/>
      <c r="OU580" s="3"/>
      <c r="OV580" s="3"/>
      <c r="OW580" s="3"/>
      <c r="OX580" s="3"/>
      <c r="OY580" s="3"/>
      <c r="OZ580" s="3"/>
      <c r="PA580" s="3"/>
      <c r="PB580" s="3"/>
      <c r="PC580" s="3"/>
      <c r="PD580" s="3"/>
      <c r="PE580" s="3"/>
      <c r="PF580" s="3"/>
      <c r="PG580" s="3"/>
      <c r="PH580" s="3"/>
      <c r="PI580" s="3"/>
      <c r="PJ580" s="3"/>
      <c r="PK580" s="3"/>
      <c r="PL580" s="3"/>
      <c r="PM580" s="3"/>
      <c r="PN580" s="3"/>
      <c r="PO580" s="3"/>
      <c r="PP580" s="3"/>
      <c r="PQ580" s="3"/>
      <c r="PR580" s="3"/>
      <c r="PS580" s="3"/>
      <c r="PT580" s="3"/>
      <c r="PU580" s="3"/>
      <c r="PV580" s="3"/>
      <c r="PW580" s="3"/>
      <c r="PX580" s="3"/>
      <c r="PY580" s="3"/>
      <c r="PZ580" s="3"/>
      <c r="QA580" s="3"/>
      <c r="QB580" s="3"/>
      <c r="QC580" s="3"/>
      <c r="QD580" s="3"/>
      <c r="QE580" s="3"/>
      <c r="QF580" s="3"/>
      <c r="QG580" s="3"/>
      <c r="QH580" s="3"/>
      <c r="QI580" s="3"/>
      <c r="QJ580" s="3"/>
      <c r="QK580" s="3"/>
      <c r="QL580" s="3"/>
      <c r="QM580" s="3"/>
      <c r="QN580" s="3"/>
      <c r="QO580" s="3"/>
      <c r="QP580" s="3"/>
      <c r="QQ580" s="3"/>
      <c r="QR580" s="3"/>
      <c r="QS580" s="3"/>
      <c r="QT580" s="3"/>
      <c r="QU580" s="3"/>
      <c r="QV580" s="3"/>
      <c r="QW580" s="3"/>
      <c r="QX580" s="3"/>
      <c r="QY580" s="3"/>
      <c r="QZ580" s="3"/>
      <c r="RA580" s="3"/>
      <c r="RB580" s="3"/>
      <c r="RC580" s="3"/>
      <c r="RD580" s="3"/>
      <c r="RE580" s="3"/>
      <c r="RF580" s="3"/>
      <c r="RG580" s="3"/>
      <c r="RH580" s="3"/>
      <c r="RI580" s="3"/>
      <c r="RJ580" s="3"/>
      <c r="RK580" s="3"/>
      <c r="RL580" s="3"/>
      <c r="RM580" s="3"/>
      <c r="RN580" s="3"/>
      <c r="RO580" s="3"/>
      <c r="RP580" s="3"/>
      <c r="RQ580" s="3"/>
      <c r="RR580" s="3"/>
      <c r="RS580" s="3"/>
      <c r="RT580" s="3"/>
      <c r="RU580" s="3"/>
      <c r="RV580" s="3"/>
      <c r="RW580" s="3"/>
      <c r="RX580" s="3"/>
      <c r="RY580" s="3"/>
      <c r="RZ580" s="3"/>
      <c r="SA580" s="3"/>
      <c r="SB580" s="3"/>
      <c r="SC580" s="3"/>
      <c r="SD580" s="3"/>
      <c r="SE580" s="3"/>
      <c r="SF580" s="3"/>
      <c r="SG580" s="3"/>
      <c r="SH580" s="3"/>
      <c r="SI580" s="3"/>
      <c r="SJ580" s="3"/>
      <c r="SK580" s="3"/>
      <c r="SL580" s="3"/>
      <c r="SM580" s="3"/>
      <c r="SN580" s="3"/>
      <c r="SO580" s="3"/>
      <c r="SP580" s="3"/>
      <c r="SQ580" s="3"/>
      <c r="SR580" s="3"/>
      <c r="SS580" s="3"/>
      <c r="ST580" s="3"/>
      <c r="SU580" s="3"/>
      <c r="SV580" s="3"/>
      <c r="SW580" s="3"/>
      <c r="SX580" s="3"/>
      <c r="SY580" s="3"/>
      <c r="SZ580" s="3"/>
      <c r="TA580" s="3"/>
      <c r="TB580" s="3"/>
      <c r="TC580" s="3"/>
      <c r="TD580" s="3"/>
      <c r="TE580" s="3"/>
      <c r="TF580" s="3"/>
      <c r="TG580" s="3"/>
      <c r="TH580" s="3"/>
      <c r="TI580" s="3"/>
      <c r="TJ580" s="3"/>
      <c r="TK580" s="3"/>
      <c r="TL580" s="3"/>
      <c r="TM580" s="3"/>
      <c r="TN580" s="3"/>
      <c r="TO580" s="3"/>
      <c r="TP580" s="3"/>
      <c r="TQ580" s="3"/>
      <c r="TR580" s="3"/>
      <c r="TS580" s="3"/>
      <c r="TT580" s="3"/>
      <c r="TU580" s="3"/>
      <c r="TV580" s="3"/>
      <c r="TW580" s="3"/>
      <c r="TX580" s="3"/>
      <c r="TY580" s="3"/>
      <c r="TZ580" s="3"/>
      <c r="UA580" s="3"/>
      <c r="UB580" s="3"/>
      <c r="UC580" s="3"/>
      <c r="UD580" s="3"/>
      <c r="UE580" s="3"/>
      <c r="UF580" s="3"/>
      <c r="UG580" s="3"/>
      <c r="UH580" s="3"/>
      <c r="UI580" s="3"/>
      <c r="UJ580" s="3"/>
      <c r="UK580" s="3"/>
      <c r="UL580" s="3"/>
      <c r="UM580" s="3"/>
      <c r="UN580" s="3"/>
      <c r="UO580" s="3"/>
      <c r="UP580" s="3"/>
      <c r="UQ580" s="3"/>
      <c r="UR580" s="3"/>
      <c r="US580" s="3"/>
      <c r="UT580" s="3"/>
      <c r="UU580" s="3"/>
      <c r="UV580" s="3"/>
      <c r="UW580" s="3"/>
      <c r="UX580" s="3"/>
      <c r="UY580" s="3"/>
      <c r="UZ580" s="3"/>
      <c r="VA580" s="3"/>
      <c r="VB580" s="3"/>
      <c r="VC580" s="3"/>
      <c r="VD580" s="3"/>
      <c r="VE580" s="3"/>
      <c r="VF580" s="3"/>
      <c r="VG580" s="3"/>
      <c r="VH580" s="3"/>
      <c r="VI580" s="3"/>
      <c r="VJ580" s="3"/>
      <c r="VK580" s="3"/>
      <c r="VL580" s="3"/>
      <c r="VM580" s="3"/>
      <c r="VN580" s="3"/>
      <c r="VO580" s="3"/>
      <c r="VP580" s="3"/>
      <c r="VQ580" s="3"/>
      <c r="VR580" s="3"/>
      <c r="VS580" s="3"/>
      <c r="VT580" s="3"/>
      <c r="VU580" s="3"/>
      <c r="VV580" s="3"/>
      <c r="VW580" s="3"/>
      <c r="VX580" s="3"/>
      <c r="VY580" s="3"/>
      <c r="VZ580" s="3"/>
      <c r="WA580" s="3"/>
      <c r="WB580" s="3"/>
      <c r="WC580" s="3"/>
    </row>
    <row r="581" spans="1:601" ht="16" x14ac:dyDescent="0.45">
      <c r="A581" s="6"/>
      <c r="B581" s="6"/>
      <c r="C581" s="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36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3"/>
      <c r="NJ581" s="3"/>
      <c r="NK581" s="3"/>
      <c r="NL581" s="3"/>
      <c r="NM581" s="3"/>
      <c r="NN581" s="3"/>
      <c r="NO581" s="3"/>
      <c r="NP581" s="3"/>
      <c r="NQ581" s="3"/>
      <c r="NR581" s="3"/>
      <c r="NS581" s="3"/>
      <c r="NT581" s="3"/>
      <c r="NU581" s="3"/>
      <c r="NV581" s="3"/>
      <c r="NW581" s="3"/>
      <c r="NX581" s="3"/>
      <c r="NY581" s="3"/>
      <c r="NZ581" s="3"/>
      <c r="OA581" s="3"/>
      <c r="OB581" s="3"/>
      <c r="OC581" s="3"/>
      <c r="OD581" s="3"/>
      <c r="OE581" s="3"/>
      <c r="OF581" s="3"/>
      <c r="OG581" s="3"/>
      <c r="OH581" s="3"/>
      <c r="OI581" s="3"/>
      <c r="OJ581" s="3"/>
      <c r="OK581" s="3"/>
      <c r="OL581" s="3"/>
      <c r="OM581" s="3"/>
      <c r="ON581" s="3"/>
      <c r="OO581" s="3"/>
      <c r="OP581" s="3"/>
      <c r="OQ581" s="3"/>
      <c r="OR581" s="3"/>
      <c r="OS581" s="3"/>
      <c r="OT581" s="3"/>
      <c r="OU581" s="3"/>
      <c r="OV581" s="3"/>
      <c r="OW581" s="3"/>
      <c r="OX581" s="3"/>
      <c r="OY581" s="3"/>
      <c r="OZ581" s="3"/>
      <c r="PA581" s="3"/>
      <c r="PB581" s="3"/>
      <c r="PC581" s="3"/>
      <c r="PD581" s="3"/>
      <c r="PE581" s="3"/>
      <c r="PF581" s="3"/>
      <c r="PG581" s="3"/>
      <c r="PH581" s="3"/>
      <c r="PI581" s="3"/>
      <c r="PJ581" s="3"/>
      <c r="PK581" s="3"/>
      <c r="PL581" s="3"/>
      <c r="PM581" s="3"/>
      <c r="PN581" s="3"/>
      <c r="PO581" s="3"/>
      <c r="PP581" s="3"/>
      <c r="PQ581" s="3"/>
      <c r="PR581" s="3"/>
      <c r="PS581" s="3"/>
      <c r="PT581" s="3"/>
      <c r="PU581" s="3"/>
      <c r="PV581" s="3"/>
      <c r="PW581" s="3"/>
      <c r="PX581" s="3"/>
      <c r="PY581" s="3"/>
      <c r="PZ581" s="3"/>
      <c r="QA581" s="3"/>
      <c r="QB581" s="3"/>
      <c r="QC581" s="3"/>
      <c r="QD581" s="3"/>
      <c r="QE581" s="3"/>
      <c r="QF581" s="3"/>
      <c r="QG581" s="3"/>
      <c r="QH581" s="3"/>
      <c r="QI581" s="3"/>
      <c r="QJ581" s="3"/>
      <c r="QK581" s="3"/>
      <c r="QL581" s="3"/>
      <c r="QM581" s="3"/>
      <c r="QN581" s="3"/>
      <c r="QO581" s="3"/>
      <c r="QP581" s="3"/>
      <c r="QQ581" s="3"/>
      <c r="QR581" s="3"/>
      <c r="QS581" s="3"/>
      <c r="QT581" s="3"/>
      <c r="QU581" s="3"/>
      <c r="QV581" s="3"/>
      <c r="QW581" s="3"/>
      <c r="QX581" s="3"/>
      <c r="QY581" s="3"/>
      <c r="QZ581" s="3"/>
      <c r="RA581" s="3"/>
      <c r="RB581" s="3"/>
      <c r="RC581" s="3"/>
      <c r="RD581" s="3"/>
      <c r="RE581" s="3"/>
      <c r="RF581" s="3"/>
      <c r="RG581" s="3"/>
      <c r="RH581" s="3"/>
      <c r="RI581" s="3"/>
      <c r="RJ581" s="3"/>
      <c r="RK581" s="3"/>
      <c r="RL581" s="3"/>
      <c r="RM581" s="3"/>
      <c r="RN581" s="3"/>
      <c r="RO581" s="3"/>
      <c r="RP581" s="3"/>
      <c r="RQ581" s="3"/>
      <c r="RR581" s="3"/>
      <c r="RS581" s="3"/>
      <c r="RT581" s="3"/>
      <c r="RU581" s="3"/>
      <c r="RV581" s="3"/>
      <c r="RW581" s="3"/>
      <c r="RX581" s="3"/>
      <c r="RY581" s="3"/>
      <c r="RZ581" s="3"/>
      <c r="SA581" s="3"/>
      <c r="SB581" s="3"/>
      <c r="SC581" s="3"/>
      <c r="SD581" s="3"/>
      <c r="SE581" s="3"/>
      <c r="SF581" s="3"/>
      <c r="SG581" s="3"/>
      <c r="SH581" s="3"/>
      <c r="SI581" s="3"/>
      <c r="SJ581" s="3"/>
      <c r="SK581" s="3"/>
      <c r="SL581" s="3"/>
      <c r="SM581" s="3"/>
      <c r="SN581" s="3"/>
      <c r="SO581" s="3"/>
      <c r="SP581" s="3"/>
      <c r="SQ581" s="3"/>
      <c r="SR581" s="3"/>
      <c r="SS581" s="3"/>
      <c r="ST581" s="3"/>
      <c r="SU581" s="3"/>
      <c r="SV581" s="3"/>
      <c r="SW581" s="3"/>
      <c r="SX581" s="3"/>
      <c r="SY581" s="3"/>
      <c r="SZ581" s="3"/>
      <c r="TA581" s="3"/>
      <c r="TB581" s="3"/>
      <c r="TC581" s="3"/>
      <c r="TD581" s="3"/>
      <c r="TE581" s="3"/>
      <c r="TF581" s="3"/>
      <c r="TG581" s="3"/>
      <c r="TH581" s="3"/>
      <c r="TI581" s="3"/>
      <c r="TJ581" s="3"/>
      <c r="TK581" s="3"/>
      <c r="TL581" s="3"/>
      <c r="TM581" s="3"/>
      <c r="TN581" s="3"/>
      <c r="TO581" s="3"/>
      <c r="TP581" s="3"/>
      <c r="TQ581" s="3"/>
      <c r="TR581" s="3"/>
      <c r="TS581" s="3"/>
      <c r="TT581" s="3"/>
      <c r="TU581" s="3"/>
      <c r="TV581" s="3"/>
      <c r="TW581" s="3"/>
      <c r="TX581" s="3"/>
      <c r="TY581" s="3"/>
      <c r="TZ581" s="3"/>
      <c r="UA581" s="3"/>
      <c r="UB581" s="3"/>
      <c r="UC581" s="3"/>
      <c r="UD581" s="3"/>
      <c r="UE581" s="3"/>
      <c r="UF581" s="3"/>
      <c r="UG581" s="3"/>
      <c r="UH581" s="3"/>
      <c r="UI581" s="3"/>
      <c r="UJ581" s="3"/>
      <c r="UK581" s="3"/>
      <c r="UL581" s="3"/>
      <c r="UM581" s="3"/>
      <c r="UN581" s="3"/>
      <c r="UO581" s="3"/>
      <c r="UP581" s="3"/>
      <c r="UQ581" s="3"/>
      <c r="UR581" s="3"/>
      <c r="US581" s="3"/>
      <c r="UT581" s="3"/>
      <c r="UU581" s="3"/>
      <c r="UV581" s="3"/>
      <c r="UW581" s="3"/>
      <c r="UX581" s="3"/>
      <c r="UY581" s="3"/>
      <c r="UZ581" s="3"/>
      <c r="VA581" s="3"/>
      <c r="VB581" s="3"/>
      <c r="VC581" s="3"/>
      <c r="VD581" s="3"/>
      <c r="VE581" s="3"/>
      <c r="VF581" s="3"/>
      <c r="VG581" s="3"/>
      <c r="VH581" s="3"/>
      <c r="VI581" s="3"/>
      <c r="VJ581" s="3"/>
      <c r="VK581" s="3"/>
      <c r="VL581" s="3"/>
      <c r="VM581" s="3"/>
      <c r="VN581" s="3"/>
      <c r="VO581" s="3"/>
      <c r="VP581" s="3"/>
      <c r="VQ581" s="3"/>
      <c r="VR581" s="3"/>
      <c r="VS581" s="3"/>
      <c r="VT581" s="3"/>
      <c r="VU581" s="3"/>
      <c r="VV581" s="3"/>
      <c r="VW581" s="3"/>
      <c r="VX581" s="3"/>
      <c r="VY581" s="3"/>
      <c r="VZ581" s="3"/>
      <c r="WA581" s="3"/>
      <c r="WB581" s="3"/>
      <c r="WC581" s="3"/>
    </row>
    <row r="582" spans="1:601" ht="16" x14ac:dyDescent="0.45">
      <c r="A582" s="6"/>
      <c r="B582" s="6"/>
      <c r="C582" s="6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36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3"/>
      <c r="NJ582" s="3"/>
      <c r="NK582" s="3"/>
      <c r="NL582" s="3"/>
      <c r="NM582" s="3"/>
      <c r="NN582" s="3"/>
      <c r="NO582" s="3"/>
      <c r="NP582" s="3"/>
      <c r="NQ582" s="3"/>
      <c r="NR582" s="3"/>
      <c r="NS582" s="3"/>
      <c r="NT582" s="3"/>
      <c r="NU582" s="3"/>
      <c r="NV582" s="3"/>
      <c r="NW582" s="3"/>
      <c r="NX582" s="3"/>
      <c r="NY582" s="3"/>
      <c r="NZ582" s="3"/>
      <c r="OA582" s="3"/>
      <c r="OB582" s="3"/>
      <c r="OC582" s="3"/>
      <c r="OD582" s="3"/>
      <c r="OE582" s="3"/>
      <c r="OF582" s="3"/>
      <c r="OG582" s="3"/>
      <c r="OH582" s="3"/>
      <c r="OI582" s="3"/>
      <c r="OJ582" s="3"/>
      <c r="OK582" s="3"/>
      <c r="OL582" s="3"/>
      <c r="OM582" s="3"/>
      <c r="ON582" s="3"/>
      <c r="OO582" s="3"/>
      <c r="OP582" s="3"/>
      <c r="OQ582" s="3"/>
      <c r="OR582" s="3"/>
      <c r="OS582" s="3"/>
      <c r="OT582" s="3"/>
      <c r="OU582" s="3"/>
      <c r="OV582" s="3"/>
      <c r="OW582" s="3"/>
      <c r="OX582" s="3"/>
      <c r="OY582" s="3"/>
      <c r="OZ582" s="3"/>
      <c r="PA582" s="3"/>
      <c r="PB582" s="3"/>
      <c r="PC582" s="3"/>
      <c r="PD582" s="3"/>
      <c r="PE582" s="3"/>
      <c r="PF582" s="3"/>
      <c r="PG582" s="3"/>
      <c r="PH582" s="3"/>
      <c r="PI582" s="3"/>
      <c r="PJ582" s="3"/>
      <c r="PK582" s="3"/>
      <c r="PL582" s="3"/>
      <c r="PM582" s="3"/>
      <c r="PN582" s="3"/>
      <c r="PO582" s="3"/>
      <c r="PP582" s="3"/>
      <c r="PQ582" s="3"/>
      <c r="PR582" s="3"/>
      <c r="PS582" s="3"/>
      <c r="PT582" s="3"/>
      <c r="PU582" s="3"/>
      <c r="PV582" s="3"/>
      <c r="PW582" s="3"/>
      <c r="PX582" s="3"/>
      <c r="PY582" s="3"/>
      <c r="PZ582" s="3"/>
      <c r="QA582" s="3"/>
      <c r="QB582" s="3"/>
      <c r="QC582" s="3"/>
      <c r="QD582" s="3"/>
      <c r="QE582" s="3"/>
      <c r="QF582" s="3"/>
      <c r="QG582" s="3"/>
      <c r="QH582" s="3"/>
      <c r="QI582" s="3"/>
      <c r="QJ582" s="3"/>
      <c r="QK582" s="3"/>
      <c r="QL582" s="3"/>
      <c r="QM582" s="3"/>
      <c r="QN582" s="3"/>
      <c r="QO582" s="3"/>
      <c r="QP582" s="3"/>
      <c r="QQ582" s="3"/>
      <c r="QR582" s="3"/>
      <c r="QS582" s="3"/>
      <c r="QT582" s="3"/>
      <c r="QU582" s="3"/>
      <c r="QV582" s="3"/>
      <c r="QW582" s="3"/>
      <c r="QX582" s="3"/>
      <c r="QY582" s="3"/>
      <c r="QZ582" s="3"/>
      <c r="RA582" s="3"/>
      <c r="RB582" s="3"/>
      <c r="RC582" s="3"/>
      <c r="RD582" s="3"/>
      <c r="RE582" s="3"/>
      <c r="RF582" s="3"/>
      <c r="RG582" s="3"/>
      <c r="RH582" s="3"/>
      <c r="RI582" s="3"/>
      <c r="RJ582" s="3"/>
      <c r="RK582" s="3"/>
      <c r="RL582" s="3"/>
      <c r="RM582" s="3"/>
      <c r="RN582" s="3"/>
      <c r="RO582" s="3"/>
      <c r="RP582" s="3"/>
      <c r="RQ582" s="3"/>
      <c r="RR582" s="3"/>
      <c r="RS582" s="3"/>
      <c r="RT582" s="3"/>
      <c r="RU582" s="3"/>
      <c r="RV582" s="3"/>
      <c r="RW582" s="3"/>
      <c r="RX582" s="3"/>
      <c r="RY582" s="3"/>
      <c r="RZ582" s="3"/>
      <c r="SA582" s="3"/>
      <c r="SB582" s="3"/>
      <c r="SC582" s="3"/>
      <c r="SD582" s="3"/>
      <c r="SE582" s="3"/>
      <c r="SF582" s="3"/>
      <c r="SG582" s="3"/>
      <c r="SH582" s="3"/>
      <c r="SI582" s="3"/>
      <c r="SJ582" s="3"/>
      <c r="SK582" s="3"/>
      <c r="SL582" s="3"/>
      <c r="SM582" s="3"/>
      <c r="SN582" s="3"/>
      <c r="SO582" s="3"/>
      <c r="SP582" s="3"/>
      <c r="SQ582" s="3"/>
      <c r="SR582" s="3"/>
      <c r="SS582" s="3"/>
      <c r="ST582" s="3"/>
      <c r="SU582" s="3"/>
      <c r="SV582" s="3"/>
      <c r="SW582" s="3"/>
      <c r="SX582" s="3"/>
      <c r="SY582" s="3"/>
      <c r="SZ582" s="3"/>
      <c r="TA582" s="3"/>
      <c r="TB582" s="3"/>
      <c r="TC582" s="3"/>
      <c r="TD582" s="3"/>
      <c r="TE582" s="3"/>
      <c r="TF582" s="3"/>
      <c r="TG582" s="3"/>
      <c r="TH582" s="3"/>
      <c r="TI582" s="3"/>
      <c r="TJ582" s="3"/>
      <c r="TK582" s="3"/>
      <c r="TL582" s="3"/>
      <c r="TM582" s="3"/>
      <c r="TN582" s="3"/>
      <c r="TO582" s="3"/>
      <c r="TP582" s="3"/>
      <c r="TQ582" s="3"/>
      <c r="TR582" s="3"/>
      <c r="TS582" s="3"/>
      <c r="TT582" s="3"/>
      <c r="TU582" s="3"/>
      <c r="TV582" s="3"/>
      <c r="TW582" s="3"/>
      <c r="TX582" s="3"/>
      <c r="TY582" s="3"/>
      <c r="TZ582" s="3"/>
      <c r="UA582" s="3"/>
      <c r="UB582" s="3"/>
      <c r="UC582" s="3"/>
      <c r="UD582" s="3"/>
      <c r="UE582" s="3"/>
      <c r="UF582" s="3"/>
      <c r="UG582" s="3"/>
      <c r="UH582" s="3"/>
      <c r="UI582" s="3"/>
      <c r="UJ582" s="3"/>
      <c r="UK582" s="3"/>
      <c r="UL582" s="3"/>
      <c r="UM582" s="3"/>
      <c r="UN582" s="3"/>
      <c r="UO582" s="3"/>
      <c r="UP582" s="3"/>
      <c r="UQ582" s="3"/>
      <c r="UR582" s="3"/>
      <c r="US582" s="3"/>
      <c r="UT582" s="3"/>
      <c r="UU582" s="3"/>
      <c r="UV582" s="3"/>
      <c r="UW582" s="3"/>
      <c r="UX582" s="3"/>
      <c r="UY582" s="3"/>
      <c r="UZ582" s="3"/>
      <c r="VA582" s="3"/>
      <c r="VB582" s="3"/>
      <c r="VC582" s="3"/>
      <c r="VD582" s="3"/>
      <c r="VE582" s="3"/>
      <c r="VF582" s="3"/>
      <c r="VG582" s="3"/>
      <c r="VH582" s="3"/>
      <c r="VI582" s="3"/>
      <c r="VJ582" s="3"/>
      <c r="VK582" s="3"/>
      <c r="VL582" s="3"/>
      <c r="VM582" s="3"/>
      <c r="VN582" s="3"/>
      <c r="VO582" s="3"/>
      <c r="VP582" s="3"/>
      <c r="VQ582" s="3"/>
      <c r="VR582" s="3"/>
      <c r="VS582" s="3"/>
      <c r="VT582" s="3"/>
      <c r="VU582" s="3"/>
      <c r="VV582" s="3"/>
      <c r="VW582" s="3"/>
      <c r="VX582" s="3"/>
      <c r="VY582" s="3"/>
      <c r="VZ582" s="3"/>
      <c r="WA582" s="3"/>
      <c r="WB582" s="3"/>
      <c r="WC582" s="3"/>
    </row>
    <row r="583" spans="1:601" ht="16" x14ac:dyDescent="0.45">
      <c r="A583" s="6"/>
      <c r="B583" s="6"/>
      <c r="C583" s="6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36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3"/>
      <c r="NJ583" s="3"/>
      <c r="NK583" s="3"/>
      <c r="NL583" s="3"/>
      <c r="NM583" s="3"/>
      <c r="NN583" s="3"/>
      <c r="NO583" s="3"/>
      <c r="NP583" s="3"/>
      <c r="NQ583" s="3"/>
      <c r="NR583" s="3"/>
      <c r="NS583" s="3"/>
      <c r="NT583" s="3"/>
      <c r="NU583" s="3"/>
      <c r="NV583" s="3"/>
      <c r="NW583" s="3"/>
      <c r="NX583" s="3"/>
      <c r="NY583" s="3"/>
      <c r="NZ583" s="3"/>
      <c r="OA583" s="3"/>
      <c r="OB583" s="3"/>
      <c r="OC583" s="3"/>
      <c r="OD583" s="3"/>
      <c r="OE583" s="3"/>
      <c r="OF583" s="3"/>
      <c r="OG583" s="3"/>
      <c r="OH583" s="3"/>
      <c r="OI583" s="3"/>
      <c r="OJ583" s="3"/>
      <c r="OK583" s="3"/>
      <c r="OL583" s="3"/>
      <c r="OM583" s="3"/>
      <c r="ON583" s="3"/>
      <c r="OO583" s="3"/>
      <c r="OP583" s="3"/>
      <c r="OQ583" s="3"/>
      <c r="OR583" s="3"/>
      <c r="OS583" s="3"/>
      <c r="OT583" s="3"/>
      <c r="OU583" s="3"/>
      <c r="OV583" s="3"/>
      <c r="OW583" s="3"/>
      <c r="OX583" s="3"/>
      <c r="OY583" s="3"/>
      <c r="OZ583" s="3"/>
      <c r="PA583" s="3"/>
      <c r="PB583" s="3"/>
      <c r="PC583" s="3"/>
      <c r="PD583" s="3"/>
      <c r="PE583" s="3"/>
      <c r="PF583" s="3"/>
      <c r="PG583" s="3"/>
      <c r="PH583" s="3"/>
      <c r="PI583" s="3"/>
      <c r="PJ583" s="3"/>
      <c r="PK583" s="3"/>
      <c r="PL583" s="3"/>
      <c r="PM583" s="3"/>
      <c r="PN583" s="3"/>
      <c r="PO583" s="3"/>
      <c r="PP583" s="3"/>
      <c r="PQ583" s="3"/>
      <c r="PR583" s="3"/>
      <c r="PS583" s="3"/>
      <c r="PT583" s="3"/>
      <c r="PU583" s="3"/>
      <c r="PV583" s="3"/>
      <c r="PW583" s="3"/>
      <c r="PX583" s="3"/>
      <c r="PY583" s="3"/>
      <c r="PZ583" s="3"/>
      <c r="QA583" s="3"/>
      <c r="QB583" s="3"/>
      <c r="QC583" s="3"/>
      <c r="QD583" s="3"/>
      <c r="QE583" s="3"/>
      <c r="QF583" s="3"/>
      <c r="QG583" s="3"/>
      <c r="QH583" s="3"/>
      <c r="QI583" s="3"/>
      <c r="QJ583" s="3"/>
      <c r="QK583" s="3"/>
      <c r="QL583" s="3"/>
      <c r="QM583" s="3"/>
      <c r="QN583" s="3"/>
      <c r="QO583" s="3"/>
      <c r="QP583" s="3"/>
      <c r="QQ583" s="3"/>
      <c r="QR583" s="3"/>
      <c r="QS583" s="3"/>
      <c r="QT583" s="3"/>
      <c r="QU583" s="3"/>
      <c r="QV583" s="3"/>
      <c r="QW583" s="3"/>
      <c r="QX583" s="3"/>
      <c r="QY583" s="3"/>
      <c r="QZ583" s="3"/>
      <c r="RA583" s="3"/>
      <c r="RB583" s="3"/>
      <c r="RC583" s="3"/>
      <c r="RD583" s="3"/>
      <c r="RE583" s="3"/>
      <c r="RF583" s="3"/>
      <c r="RG583" s="3"/>
      <c r="RH583" s="3"/>
      <c r="RI583" s="3"/>
      <c r="RJ583" s="3"/>
      <c r="RK583" s="3"/>
      <c r="RL583" s="3"/>
      <c r="RM583" s="3"/>
      <c r="RN583" s="3"/>
      <c r="RO583" s="3"/>
      <c r="RP583" s="3"/>
      <c r="RQ583" s="3"/>
      <c r="RR583" s="3"/>
      <c r="RS583" s="3"/>
      <c r="RT583" s="3"/>
      <c r="RU583" s="3"/>
      <c r="RV583" s="3"/>
      <c r="RW583" s="3"/>
      <c r="RX583" s="3"/>
      <c r="RY583" s="3"/>
      <c r="RZ583" s="3"/>
      <c r="SA583" s="3"/>
      <c r="SB583" s="3"/>
      <c r="SC583" s="3"/>
      <c r="SD583" s="3"/>
      <c r="SE583" s="3"/>
      <c r="SF583" s="3"/>
      <c r="SG583" s="3"/>
      <c r="SH583" s="3"/>
      <c r="SI583" s="3"/>
      <c r="SJ583" s="3"/>
      <c r="SK583" s="3"/>
      <c r="SL583" s="3"/>
      <c r="SM583" s="3"/>
      <c r="SN583" s="3"/>
      <c r="SO583" s="3"/>
      <c r="SP583" s="3"/>
      <c r="SQ583" s="3"/>
      <c r="SR583" s="3"/>
      <c r="SS583" s="3"/>
      <c r="ST583" s="3"/>
      <c r="SU583" s="3"/>
      <c r="SV583" s="3"/>
      <c r="SW583" s="3"/>
      <c r="SX583" s="3"/>
      <c r="SY583" s="3"/>
      <c r="SZ583" s="3"/>
      <c r="TA583" s="3"/>
      <c r="TB583" s="3"/>
      <c r="TC583" s="3"/>
      <c r="TD583" s="3"/>
      <c r="TE583" s="3"/>
      <c r="TF583" s="3"/>
      <c r="TG583" s="3"/>
      <c r="TH583" s="3"/>
      <c r="TI583" s="3"/>
      <c r="TJ583" s="3"/>
      <c r="TK583" s="3"/>
      <c r="TL583" s="3"/>
      <c r="TM583" s="3"/>
      <c r="TN583" s="3"/>
      <c r="TO583" s="3"/>
      <c r="TP583" s="3"/>
      <c r="TQ583" s="3"/>
      <c r="TR583" s="3"/>
      <c r="TS583" s="3"/>
      <c r="TT583" s="3"/>
      <c r="TU583" s="3"/>
      <c r="TV583" s="3"/>
      <c r="TW583" s="3"/>
      <c r="TX583" s="3"/>
      <c r="TY583" s="3"/>
      <c r="TZ583" s="3"/>
      <c r="UA583" s="3"/>
      <c r="UB583" s="3"/>
      <c r="UC583" s="3"/>
      <c r="UD583" s="3"/>
      <c r="UE583" s="3"/>
      <c r="UF583" s="3"/>
      <c r="UG583" s="3"/>
      <c r="UH583" s="3"/>
      <c r="UI583" s="3"/>
      <c r="UJ583" s="3"/>
      <c r="UK583" s="3"/>
      <c r="UL583" s="3"/>
      <c r="UM583" s="3"/>
      <c r="UN583" s="3"/>
      <c r="UO583" s="3"/>
      <c r="UP583" s="3"/>
      <c r="UQ583" s="3"/>
      <c r="UR583" s="3"/>
      <c r="US583" s="3"/>
      <c r="UT583" s="3"/>
      <c r="UU583" s="3"/>
      <c r="UV583" s="3"/>
      <c r="UW583" s="3"/>
      <c r="UX583" s="3"/>
      <c r="UY583" s="3"/>
      <c r="UZ583" s="3"/>
      <c r="VA583" s="3"/>
      <c r="VB583" s="3"/>
      <c r="VC583" s="3"/>
      <c r="VD583" s="3"/>
      <c r="VE583" s="3"/>
      <c r="VF583" s="3"/>
      <c r="VG583" s="3"/>
      <c r="VH583" s="3"/>
      <c r="VI583" s="3"/>
      <c r="VJ583" s="3"/>
      <c r="VK583" s="3"/>
      <c r="VL583" s="3"/>
      <c r="VM583" s="3"/>
      <c r="VN583" s="3"/>
      <c r="VO583" s="3"/>
      <c r="VP583" s="3"/>
      <c r="VQ583" s="3"/>
      <c r="VR583" s="3"/>
      <c r="VS583" s="3"/>
      <c r="VT583" s="3"/>
      <c r="VU583" s="3"/>
      <c r="VV583" s="3"/>
      <c r="VW583" s="3"/>
      <c r="VX583" s="3"/>
      <c r="VY583" s="3"/>
      <c r="VZ583" s="3"/>
      <c r="WA583" s="3"/>
      <c r="WB583" s="3"/>
      <c r="WC583" s="3"/>
    </row>
    <row r="584" spans="1:601" ht="16" x14ac:dyDescent="0.45">
      <c r="A584" s="6"/>
      <c r="B584" s="6"/>
      <c r="C584" s="6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36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  <c r="MM584" s="3"/>
      <c r="MN584" s="3"/>
      <c r="MO584" s="3"/>
      <c r="MP584" s="3"/>
      <c r="MQ584" s="3"/>
      <c r="MR584" s="3"/>
      <c r="MS584" s="3"/>
      <c r="MT584" s="3"/>
      <c r="MU584" s="3"/>
      <c r="MV584" s="3"/>
      <c r="MW584" s="3"/>
      <c r="MX584" s="3"/>
      <c r="MY584" s="3"/>
      <c r="MZ584" s="3"/>
      <c r="NA584" s="3"/>
      <c r="NB584" s="3"/>
      <c r="NC584" s="3"/>
      <c r="ND584" s="3"/>
      <c r="NE584" s="3"/>
      <c r="NF584" s="3"/>
      <c r="NG584" s="3"/>
      <c r="NH584" s="3"/>
      <c r="NI584" s="3"/>
      <c r="NJ584" s="3"/>
      <c r="NK584" s="3"/>
      <c r="NL584" s="3"/>
      <c r="NM584" s="3"/>
      <c r="NN584" s="3"/>
      <c r="NO584" s="3"/>
      <c r="NP584" s="3"/>
      <c r="NQ584" s="3"/>
      <c r="NR584" s="3"/>
      <c r="NS584" s="3"/>
      <c r="NT584" s="3"/>
      <c r="NU584" s="3"/>
      <c r="NV584" s="3"/>
      <c r="NW584" s="3"/>
      <c r="NX584" s="3"/>
      <c r="NY584" s="3"/>
      <c r="NZ584" s="3"/>
      <c r="OA584" s="3"/>
      <c r="OB584" s="3"/>
      <c r="OC584" s="3"/>
      <c r="OD584" s="3"/>
      <c r="OE584" s="3"/>
      <c r="OF584" s="3"/>
      <c r="OG584" s="3"/>
      <c r="OH584" s="3"/>
      <c r="OI584" s="3"/>
      <c r="OJ584" s="3"/>
      <c r="OK584" s="3"/>
      <c r="OL584" s="3"/>
      <c r="OM584" s="3"/>
      <c r="ON584" s="3"/>
      <c r="OO584" s="3"/>
      <c r="OP584" s="3"/>
      <c r="OQ584" s="3"/>
      <c r="OR584" s="3"/>
      <c r="OS584" s="3"/>
      <c r="OT584" s="3"/>
      <c r="OU584" s="3"/>
      <c r="OV584" s="3"/>
      <c r="OW584" s="3"/>
      <c r="OX584" s="3"/>
      <c r="OY584" s="3"/>
      <c r="OZ584" s="3"/>
      <c r="PA584" s="3"/>
      <c r="PB584" s="3"/>
      <c r="PC584" s="3"/>
      <c r="PD584" s="3"/>
      <c r="PE584" s="3"/>
      <c r="PF584" s="3"/>
      <c r="PG584" s="3"/>
      <c r="PH584" s="3"/>
      <c r="PI584" s="3"/>
      <c r="PJ584" s="3"/>
      <c r="PK584" s="3"/>
      <c r="PL584" s="3"/>
      <c r="PM584" s="3"/>
      <c r="PN584" s="3"/>
      <c r="PO584" s="3"/>
      <c r="PP584" s="3"/>
      <c r="PQ584" s="3"/>
      <c r="PR584" s="3"/>
      <c r="PS584" s="3"/>
      <c r="PT584" s="3"/>
      <c r="PU584" s="3"/>
      <c r="PV584" s="3"/>
      <c r="PW584" s="3"/>
      <c r="PX584" s="3"/>
      <c r="PY584" s="3"/>
      <c r="PZ584" s="3"/>
      <c r="QA584" s="3"/>
      <c r="QB584" s="3"/>
      <c r="QC584" s="3"/>
      <c r="QD584" s="3"/>
      <c r="QE584" s="3"/>
      <c r="QF584" s="3"/>
      <c r="QG584" s="3"/>
      <c r="QH584" s="3"/>
      <c r="QI584" s="3"/>
      <c r="QJ584" s="3"/>
      <c r="QK584" s="3"/>
      <c r="QL584" s="3"/>
      <c r="QM584" s="3"/>
      <c r="QN584" s="3"/>
      <c r="QO584" s="3"/>
      <c r="QP584" s="3"/>
      <c r="QQ584" s="3"/>
      <c r="QR584" s="3"/>
      <c r="QS584" s="3"/>
      <c r="QT584" s="3"/>
      <c r="QU584" s="3"/>
      <c r="QV584" s="3"/>
      <c r="QW584" s="3"/>
      <c r="QX584" s="3"/>
      <c r="QY584" s="3"/>
      <c r="QZ584" s="3"/>
      <c r="RA584" s="3"/>
      <c r="RB584" s="3"/>
      <c r="RC584" s="3"/>
      <c r="RD584" s="3"/>
      <c r="RE584" s="3"/>
      <c r="RF584" s="3"/>
      <c r="RG584" s="3"/>
      <c r="RH584" s="3"/>
      <c r="RI584" s="3"/>
      <c r="RJ584" s="3"/>
      <c r="RK584" s="3"/>
      <c r="RL584" s="3"/>
      <c r="RM584" s="3"/>
      <c r="RN584" s="3"/>
      <c r="RO584" s="3"/>
      <c r="RP584" s="3"/>
      <c r="RQ584" s="3"/>
      <c r="RR584" s="3"/>
      <c r="RS584" s="3"/>
      <c r="RT584" s="3"/>
      <c r="RU584" s="3"/>
      <c r="RV584" s="3"/>
      <c r="RW584" s="3"/>
      <c r="RX584" s="3"/>
      <c r="RY584" s="3"/>
      <c r="RZ584" s="3"/>
      <c r="SA584" s="3"/>
      <c r="SB584" s="3"/>
      <c r="SC584" s="3"/>
      <c r="SD584" s="3"/>
      <c r="SE584" s="3"/>
      <c r="SF584" s="3"/>
      <c r="SG584" s="3"/>
      <c r="SH584" s="3"/>
      <c r="SI584" s="3"/>
      <c r="SJ584" s="3"/>
      <c r="SK584" s="3"/>
      <c r="SL584" s="3"/>
      <c r="SM584" s="3"/>
      <c r="SN584" s="3"/>
      <c r="SO584" s="3"/>
      <c r="SP584" s="3"/>
      <c r="SQ584" s="3"/>
      <c r="SR584" s="3"/>
      <c r="SS584" s="3"/>
      <c r="ST584" s="3"/>
      <c r="SU584" s="3"/>
      <c r="SV584" s="3"/>
      <c r="SW584" s="3"/>
      <c r="SX584" s="3"/>
      <c r="SY584" s="3"/>
      <c r="SZ584" s="3"/>
      <c r="TA584" s="3"/>
      <c r="TB584" s="3"/>
      <c r="TC584" s="3"/>
      <c r="TD584" s="3"/>
      <c r="TE584" s="3"/>
      <c r="TF584" s="3"/>
      <c r="TG584" s="3"/>
      <c r="TH584" s="3"/>
      <c r="TI584" s="3"/>
      <c r="TJ584" s="3"/>
      <c r="TK584" s="3"/>
      <c r="TL584" s="3"/>
      <c r="TM584" s="3"/>
      <c r="TN584" s="3"/>
      <c r="TO584" s="3"/>
      <c r="TP584" s="3"/>
      <c r="TQ584" s="3"/>
      <c r="TR584" s="3"/>
      <c r="TS584" s="3"/>
      <c r="TT584" s="3"/>
      <c r="TU584" s="3"/>
      <c r="TV584" s="3"/>
      <c r="TW584" s="3"/>
      <c r="TX584" s="3"/>
      <c r="TY584" s="3"/>
      <c r="TZ584" s="3"/>
      <c r="UA584" s="3"/>
      <c r="UB584" s="3"/>
      <c r="UC584" s="3"/>
      <c r="UD584" s="3"/>
      <c r="UE584" s="3"/>
      <c r="UF584" s="3"/>
      <c r="UG584" s="3"/>
      <c r="UH584" s="3"/>
      <c r="UI584" s="3"/>
      <c r="UJ584" s="3"/>
      <c r="UK584" s="3"/>
      <c r="UL584" s="3"/>
      <c r="UM584" s="3"/>
      <c r="UN584" s="3"/>
      <c r="UO584" s="3"/>
      <c r="UP584" s="3"/>
      <c r="UQ584" s="3"/>
      <c r="UR584" s="3"/>
      <c r="US584" s="3"/>
      <c r="UT584" s="3"/>
      <c r="UU584" s="3"/>
      <c r="UV584" s="3"/>
      <c r="UW584" s="3"/>
      <c r="UX584" s="3"/>
      <c r="UY584" s="3"/>
      <c r="UZ584" s="3"/>
      <c r="VA584" s="3"/>
      <c r="VB584" s="3"/>
      <c r="VC584" s="3"/>
      <c r="VD584" s="3"/>
      <c r="VE584" s="3"/>
      <c r="VF584" s="3"/>
      <c r="VG584" s="3"/>
      <c r="VH584" s="3"/>
      <c r="VI584" s="3"/>
      <c r="VJ584" s="3"/>
      <c r="VK584" s="3"/>
      <c r="VL584" s="3"/>
      <c r="VM584" s="3"/>
      <c r="VN584" s="3"/>
      <c r="VO584" s="3"/>
      <c r="VP584" s="3"/>
      <c r="VQ584" s="3"/>
      <c r="VR584" s="3"/>
      <c r="VS584" s="3"/>
      <c r="VT584" s="3"/>
      <c r="VU584" s="3"/>
      <c r="VV584" s="3"/>
      <c r="VW584" s="3"/>
      <c r="VX584" s="3"/>
      <c r="VY584" s="3"/>
      <c r="VZ584" s="3"/>
      <c r="WA584" s="3"/>
      <c r="WB584" s="3"/>
      <c r="WC584" s="3"/>
    </row>
    <row r="585" spans="1:601" ht="16" x14ac:dyDescent="0.45">
      <c r="A585" s="6"/>
      <c r="B585" s="6"/>
      <c r="C585" s="6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36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3"/>
      <c r="NJ585" s="3"/>
      <c r="NK585" s="3"/>
      <c r="NL585" s="3"/>
      <c r="NM585" s="3"/>
      <c r="NN585" s="3"/>
      <c r="NO585" s="3"/>
      <c r="NP585" s="3"/>
      <c r="NQ585" s="3"/>
      <c r="NR585" s="3"/>
      <c r="NS585" s="3"/>
      <c r="NT585" s="3"/>
      <c r="NU585" s="3"/>
      <c r="NV585" s="3"/>
      <c r="NW585" s="3"/>
      <c r="NX585" s="3"/>
      <c r="NY585" s="3"/>
      <c r="NZ585" s="3"/>
      <c r="OA585" s="3"/>
      <c r="OB585" s="3"/>
      <c r="OC585" s="3"/>
      <c r="OD585" s="3"/>
      <c r="OE585" s="3"/>
      <c r="OF585" s="3"/>
      <c r="OG585" s="3"/>
      <c r="OH585" s="3"/>
      <c r="OI585" s="3"/>
      <c r="OJ585" s="3"/>
      <c r="OK585" s="3"/>
      <c r="OL585" s="3"/>
      <c r="OM585" s="3"/>
      <c r="ON585" s="3"/>
      <c r="OO585" s="3"/>
      <c r="OP585" s="3"/>
      <c r="OQ585" s="3"/>
      <c r="OR585" s="3"/>
      <c r="OS585" s="3"/>
      <c r="OT585" s="3"/>
      <c r="OU585" s="3"/>
      <c r="OV585" s="3"/>
      <c r="OW585" s="3"/>
      <c r="OX585" s="3"/>
      <c r="OY585" s="3"/>
      <c r="OZ585" s="3"/>
      <c r="PA585" s="3"/>
      <c r="PB585" s="3"/>
      <c r="PC585" s="3"/>
      <c r="PD585" s="3"/>
      <c r="PE585" s="3"/>
      <c r="PF585" s="3"/>
      <c r="PG585" s="3"/>
      <c r="PH585" s="3"/>
      <c r="PI585" s="3"/>
      <c r="PJ585" s="3"/>
      <c r="PK585" s="3"/>
      <c r="PL585" s="3"/>
      <c r="PM585" s="3"/>
      <c r="PN585" s="3"/>
      <c r="PO585" s="3"/>
      <c r="PP585" s="3"/>
      <c r="PQ585" s="3"/>
      <c r="PR585" s="3"/>
      <c r="PS585" s="3"/>
      <c r="PT585" s="3"/>
      <c r="PU585" s="3"/>
      <c r="PV585" s="3"/>
      <c r="PW585" s="3"/>
      <c r="PX585" s="3"/>
      <c r="PY585" s="3"/>
      <c r="PZ585" s="3"/>
      <c r="QA585" s="3"/>
      <c r="QB585" s="3"/>
      <c r="QC585" s="3"/>
      <c r="QD585" s="3"/>
      <c r="QE585" s="3"/>
      <c r="QF585" s="3"/>
      <c r="QG585" s="3"/>
      <c r="QH585" s="3"/>
      <c r="QI585" s="3"/>
      <c r="QJ585" s="3"/>
      <c r="QK585" s="3"/>
      <c r="QL585" s="3"/>
      <c r="QM585" s="3"/>
      <c r="QN585" s="3"/>
      <c r="QO585" s="3"/>
      <c r="QP585" s="3"/>
      <c r="QQ585" s="3"/>
      <c r="QR585" s="3"/>
      <c r="QS585" s="3"/>
      <c r="QT585" s="3"/>
      <c r="QU585" s="3"/>
      <c r="QV585" s="3"/>
      <c r="QW585" s="3"/>
      <c r="QX585" s="3"/>
      <c r="QY585" s="3"/>
      <c r="QZ585" s="3"/>
      <c r="RA585" s="3"/>
      <c r="RB585" s="3"/>
      <c r="RC585" s="3"/>
      <c r="RD585" s="3"/>
      <c r="RE585" s="3"/>
      <c r="RF585" s="3"/>
      <c r="RG585" s="3"/>
      <c r="RH585" s="3"/>
      <c r="RI585" s="3"/>
      <c r="RJ585" s="3"/>
      <c r="RK585" s="3"/>
      <c r="RL585" s="3"/>
      <c r="RM585" s="3"/>
      <c r="RN585" s="3"/>
      <c r="RO585" s="3"/>
      <c r="RP585" s="3"/>
      <c r="RQ585" s="3"/>
      <c r="RR585" s="3"/>
      <c r="RS585" s="3"/>
      <c r="RT585" s="3"/>
      <c r="RU585" s="3"/>
      <c r="RV585" s="3"/>
      <c r="RW585" s="3"/>
      <c r="RX585" s="3"/>
      <c r="RY585" s="3"/>
      <c r="RZ585" s="3"/>
      <c r="SA585" s="3"/>
      <c r="SB585" s="3"/>
      <c r="SC585" s="3"/>
      <c r="SD585" s="3"/>
      <c r="SE585" s="3"/>
      <c r="SF585" s="3"/>
      <c r="SG585" s="3"/>
      <c r="SH585" s="3"/>
      <c r="SI585" s="3"/>
      <c r="SJ585" s="3"/>
      <c r="SK585" s="3"/>
      <c r="SL585" s="3"/>
      <c r="SM585" s="3"/>
      <c r="SN585" s="3"/>
      <c r="SO585" s="3"/>
      <c r="SP585" s="3"/>
      <c r="SQ585" s="3"/>
      <c r="SR585" s="3"/>
      <c r="SS585" s="3"/>
      <c r="ST585" s="3"/>
      <c r="SU585" s="3"/>
      <c r="SV585" s="3"/>
      <c r="SW585" s="3"/>
      <c r="SX585" s="3"/>
      <c r="SY585" s="3"/>
      <c r="SZ585" s="3"/>
      <c r="TA585" s="3"/>
      <c r="TB585" s="3"/>
      <c r="TC585" s="3"/>
      <c r="TD585" s="3"/>
      <c r="TE585" s="3"/>
      <c r="TF585" s="3"/>
      <c r="TG585" s="3"/>
      <c r="TH585" s="3"/>
      <c r="TI585" s="3"/>
      <c r="TJ585" s="3"/>
      <c r="TK585" s="3"/>
      <c r="TL585" s="3"/>
      <c r="TM585" s="3"/>
      <c r="TN585" s="3"/>
      <c r="TO585" s="3"/>
      <c r="TP585" s="3"/>
      <c r="TQ585" s="3"/>
      <c r="TR585" s="3"/>
      <c r="TS585" s="3"/>
      <c r="TT585" s="3"/>
      <c r="TU585" s="3"/>
      <c r="TV585" s="3"/>
      <c r="TW585" s="3"/>
      <c r="TX585" s="3"/>
      <c r="TY585" s="3"/>
      <c r="TZ585" s="3"/>
      <c r="UA585" s="3"/>
      <c r="UB585" s="3"/>
      <c r="UC585" s="3"/>
      <c r="UD585" s="3"/>
      <c r="UE585" s="3"/>
      <c r="UF585" s="3"/>
      <c r="UG585" s="3"/>
      <c r="UH585" s="3"/>
      <c r="UI585" s="3"/>
      <c r="UJ585" s="3"/>
      <c r="UK585" s="3"/>
      <c r="UL585" s="3"/>
      <c r="UM585" s="3"/>
      <c r="UN585" s="3"/>
      <c r="UO585" s="3"/>
      <c r="UP585" s="3"/>
      <c r="UQ585" s="3"/>
      <c r="UR585" s="3"/>
      <c r="US585" s="3"/>
      <c r="UT585" s="3"/>
      <c r="UU585" s="3"/>
      <c r="UV585" s="3"/>
      <c r="UW585" s="3"/>
      <c r="UX585" s="3"/>
      <c r="UY585" s="3"/>
      <c r="UZ585" s="3"/>
      <c r="VA585" s="3"/>
      <c r="VB585" s="3"/>
      <c r="VC585" s="3"/>
      <c r="VD585" s="3"/>
      <c r="VE585" s="3"/>
      <c r="VF585" s="3"/>
      <c r="VG585" s="3"/>
      <c r="VH585" s="3"/>
      <c r="VI585" s="3"/>
      <c r="VJ585" s="3"/>
      <c r="VK585" s="3"/>
      <c r="VL585" s="3"/>
      <c r="VM585" s="3"/>
      <c r="VN585" s="3"/>
      <c r="VO585" s="3"/>
      <c r="VP585" s="3"/>
      <c r="VQ585" s="3"/>
      <c r="VR585" s="3"/>
      <c r="VS585" s="3"/>
      <c r="VT585" s="3"/>
      <c r="VU585" s="3"/>
      <c r="VV585" s="3"/>
      <c r="VW585" s="3"/>
      <c r="VX585" s="3"/>
      <c r="VY585" s="3"/>
      <c r="VZ585" s="3"/>
      <c r="WA585" s="3"/>
      <c r="WB585" s="3"/>
      <c r="WC585" s="3"/>
    </row>
    <row r="586" spans="1:601" ht="16" x14ac:dyDescent="0.45">
      <c r="A586" s="6"/>
      <c r="B586" s="6"/>
      <c r="C586" s="6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36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/>
      <c r="LP586" s="3"/>
      <c r="LQ586" s="3"/>
      <c r="LR586" s="3"/>
      <c r="LS586" s="3"/>
      <c r="LT586" s="3"/>
      <c r="LU586" s="3"/>
      <c r="LV586" s="3"/>
      <c r="LW586" s="3"/>
      <c r="LX586" s="3"/>
      <c r="LY586" s="3"/>
      <c r="LZ586" s="3"/>
      <c r="MA586" s="3"/>
      <c r="MB586" s="3"/>
      <c r="MC586" s="3"/>
      <c r="MD586" s="3"/>
      <c r="ME586" s="3"/>
      <c r="MF586" s="3"/>
      <c r="MG586" s="3"/>
      <c r="MH586" s="3"/>
      <c r="MI586" s="3"/>
      <c r="MJ586" s="3"/>
      <c r="MK586" s="3"/>
      <c r="ML586" s="3"/>
      <c r="MM586" s="3"/>
      <c r="MN586" s="3"/>
      <c r="MO586" s="3"/>
      <c r="MP586" s="3"/>
      <c r="MQ586" s="3"/>
      <c r="MR586" s="3"/>
      <c r="MS586" s="3"/>
      <c r="MT586" s="3"/>
      <c r="MU586" s="3"/>
      <c r="MV586" s="3"/>
      <c r="MW586" s="3"/>
      <c r="MX586" s="3"/>
      <c r="MY586" s="3"/>
      <c r="MZ586" s="3"/>
      <c r="NA586" s="3"/>
      <c r="NB586" s="3"/>
      <c r="NC586" s="3"/>
      <c r="ND586" s="3"/>
      <c r="NE586" s="3"/>
      <c r="NF586" s="3"/>
      <c r="NG586" s="3"/>
      <c r="NH586" s="3"/>
      <c r="NI586" s="3"/>
      <c r="NJ586" s="3"/>
      <c r="NK586" s="3"/>
      <c r="NL586" s="3"/>
      <c r="NM586" s="3"/>
      <c r="NN586" s="3"/>
      <c r="NO586" s="3"/>
      <c r="NP586" s="3"/>
      <c r="NQ586" s="3"/>
      <c r="NR586" s="3"/>
      <c r="NS586" s="3"/>
      <c r="NT586" s="3"/>
      <c r="NU586" s="3"/>
      <c r="NV586" s="3"/>
      <c r="NW586" s="3"/>
      <c r="NX586" s="3"/>
      <c r="NY586" s="3"/>
      <c r="NZ586" s="3"/>
      <c r="OA586" s="3"/>
      <c r="OB586" s="3"/>
      <c r="OC586" s="3"/>
      <c r="OD586" s="3"/>
      <c r="OE586" s="3"/>
      <c r="OF586" s="3"/>
      <c r="OG586" s="3"/>
      <c r="OH586" s="3"/>
      <c r="OI586" s="3"/>
      <c r="OJ586" s="3"/>
      <c r="OK586" s="3"/>
      <c r="OL586" s="3"/>
      <c r="OM586" s="3"/>
      <c r="ON586" s="3"/>
      <c r="OO586" s="3"/>
      <c r="OP586" s="3"/>
      <c r="OQ586" s="3"/>
      <c r="OR586" s="3"/>
      <c r="OS586" s="3"/>
      <c r="OT586" s="3"/>
      <c r="OU586" s="3"/>
      <c r="OV586" s="3"/>
      <c r="OW586" s="3"/>
      <c r="OX586" s="3"/>
      <c r="OY586" s="3"/>
      <c r="OZ586" s="3"/>
      <c r="PA586" s="3"/>
      <c r="PB586" s="3"/>
      <c r="PC586" s="3"/>
      <c r="PD586" s="3"/>
      <c r="PE586" s="3"/>
      <c r="PF586" s="3"/>
      <c r="PG586" s="3"/>
      <c r="PH586" s="3"/>
      <c r="PI586" s="3"/>
      <c r="PJ586" s="3"/>
      <c r="PK586" s="3"/>
      <c r="PL586" s="3"/>
      <c r="PM586" s="3"/>
      <c r="PN586" s="3"/>
      <c r="PO586" s="3"/>
      <c r="PP586" s="3"/>
      <c r="PQ586" s="3"/>
      <c r="PR586" s="3"/>
      <c r="PS586" s="3"/>
      <c r="PT586" s="3"/>
      <c r="PU586" s="3"/>
      <c r="PV586" s="3"/>
      <c r="PW586" s="3"/>
      <c r="PX586" s="3"/>
      <c r="PY586" s="3"/>
      <c r="PZ586" s="3"/>
      <c r="QA586" s="3"/>
      <c r="QB586" s="3"/>
      <c r="QC586" s="3"/>
      <c r="QD586" s="3"/>
      <c r="QE586" s="3"/>
      <c r="QF586" s="3"/>
      <c r="QG586" s="3"/>
      <c r="QH586" s="3"/>
      <c r="QI586" s="3"/>
      <c r="QJ586" s="3"/>
      <c r="QK586" s="3"/>
      <c r="QL586" s="3"/>
      <c r="QM586" s="3"/>
      <c r="QN586" s="3"/>
      <c r="QO586" s="3"/>
      <c r="QP586" s="3"/>
      <c r="QQ586" s="3"/>
      <c r="QR586" s="3"/>
      <c r="QS586" s="3"/>
      <c r="QT586" s="3"/>
      <c r="QU586" s="3"/>
      <c r="QV586" s="3"/>
      <c r="QW586" s="3"/>
      <c r="QX586" s="3"/>
      <c r="QY586" s="3"/>
      <c r="QZ586" s="3"/>
      <c r="RA586" s="3"/>
      <c r="RB586" s="3"/>
      <c r="RC586" s="3"/>
      <c r="RD586" s="3"/>
      <c r="RE586" s="3"/>
      <c r="RF586" s="3"/>
      <c r="RG586" s="3"/>
      <c r="RH586" s="3"/>
      <c r="RI586" s="3"/>
      <c r="RJ586" s="3"/>
      <c r="RK586" s="3"/>
      <c r="RL586" s="3"/>
      <c r="RM586" s="3"/>
      <c r="RN586" s="3"/>
      <c r="RO586" s="3"/>
      <c r="RP586" s="3"/>
      <c r="RQ586" s="3"/>
      <c r="RR586" s="3"/>
      <c r="RS586" s="3"/>
      <c r="RT586" s="3"/>
      <c r="RU586" s="3"/>
      <c r="RV586" s="3"/>
      <c r="RW586" s="3"/>
      <c r="RX586" s="3"/>
      <c r="RY586" s="3"/>
      <c r="RZ586" s="3"/>
      <c r="SA586" s="3"/>
      <c r="SB586" s="3"/>
      <c r="SC586" s="3"/>
      <c r="SD586" s="3"/>
      <c r="SE586" s="3"/>
      <c r="SF586" s="3"/>
      <c r="SG586" s="3"/>
      <c r="SH586" s="3"/>
      <c r="SI586" s="3"/>
      <c r="SJ586" s="3"/>
      <c r="SK586" s="3"/>
      <c r="SL586" s="3"/>
      <c r="SM586" s="3"/>
      <c r="SN586" s="3"/>
      <c r="SO586" s="3"/>
      <c r="SP586" s="3"/>
      <c r="SQ586" s="3"/>
      <c r="SR586" s="3"/>
      <c r="SS586" s="3"/>
      <c r="ST586" s="3"/>
      <c r="SU586" s="3"/>
      <c r="SV586" s="3"/>
      <c r="SW586" s="3"/>
      <c r="SX586" s="3"/>
      <c r="SY586" s="3"/>
      <c r="SZ586" s="3"/>
      <c r="TA586" s="3"/>
      <c r="TB586" s="3"/>
      <c r="TC586" s="3"/>
      <c r="TD586" s="3"/>
      <c r="TE586" s="3"/>
      <c r="TF586" s="3"/>
      <c r="TG586" s="3"/>
      <c r="TH586" s="3"/>
      <c r="TI586" s="3"/>
      <c r="TJ586" s="3"/>
      <c r="TK586" s="3"/>
      <c r="TL586" s="3"/>
      <c r="TM586" s="3"/>
      <c r="TN586" s="3"/>
      <c r="TO586" s="3"/>
      <c r="TP586" s="3"/>
      <c r="TQ586" s="3"/>
      <c r="TR586" s="3"/>
      <c r="TS586" s="3"/>
      <c r="TT586" s="3"/>
      <c r="TU586" s="3"/>
      <c r="TV586" s="3"/>
      <c r="TW586" s="3"/>
      <c r="TX586" s="3"/>
      <c r="TY586" s="3"/>
      <c r="TZ586" s="3"/>
      <c r="UA586" s="3"/>
      <c r="UB586" s="3"/>
      <c r="UC586" s="3"/>
      <c r="UD586" s="3"/>
      <c r="UE586" s="3"/>
      <c r="UF586" s="3"/>
      <c r="UG586" s="3"/>
      <c r="UH586" s="3"/>
      <c r="UI586" s="3"/>
      <c r="UJ586" s="3"/>
      <c r="UK586" s="3"/>
      <c r="UL586" s="3"/>
      <c r="UM586" s="3"/>
      <c r="UN586" s="3"/>
      <c r="UO586" s="3"/>
      <c r="UP586" s="3"/>
      <c r="UQ586" s="3"/>
      <c r="UR586" s="3"/>
      <c r="US586" s="3"/>
      <c r="UT586" s="3"/>
      <c r="UU586" s="3"/>
      <c r="UV586" s="3"/>
      <c r="UW586" s="3"/>
      <c r="UX586" s="3"/>
      <c r="UY586" s="3"/>
      <c r="UZ586" s="3"/>
      <c r="VA586" s="3"/>
      <c r="VB586" s="3"/>
      <c r="VC586" s="3"/>
      <c r="VD586" s="3"/>
      <c r="VE586" s="3"/>
      <c r="VF586" s="3"/>
      <c r="VG586" s="3"/>
      <c r="VH586" s="3"/>
      <c r="VI586" s="3"/>
      <c r="VJ586" s="3"/>
      <c r="VK586" s="3"/>
      <c r="VL586" s="3"/>
      <c r="VM586" s="3"/>
      <c r="VN586" s="3"/>
      <c r="VO586" s="3"/>
      <c r="VP586" s="3"/>
      <c r="VQ586" s="3"/>
      <c r="VR586" s="3"/>
      <c r="VS586" s="3"/>
      <c r="VT586" s="3"/>
      <c r="VU586" s="3"/>
      <c r="VV586" s="3"/>
      <c r="VW586" s="3"/>
      <c r="VX586" s="3"/>
      <c r="VY586" s="3"/>
      <c r="VZ586" s="3"/>
      <c r="WA586" s="3"/>
      <c r="WB586" s="3"/>
      <c r="WC586" s="3"/>
    </row>
    <row r="587" spans="1:601" ht="16" x14ac:dyDescent="0.45">
      <c r="A587" s="6"/>
      <c r="B587" s="6"/>
      <c r="C587" s="6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36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3"/>
      <c r="NJ587" s="3"/>
      <c r="NK587" s="3"/>
      <c r="NL587" s="3"/>
      <c r="NM587" s="3"/>
      <c r="NN587" s="3"/>
      <c r="NO587" s="3"/>
      <c r="NP587" s="3"/>
      <c r="NQ587" s="3"/>
      <c r="NR587" s="3"/>
      <c r="NS587" s="3"/>
      <c r="NT587" s="3"/>
      <c r="NU587" s="3"/>
      <c r="NV587" s="3"/>
      <c r="NW587" s="3"/>
      <c r="NX587" s="3"/>
      <c r="NY587" s="3"/>
      <c r="NZ587" s="3"/>
      <c r="OA587" s="3"/>
      <c r="OB587" s="3"/>
      <c r="OC587" s="3"/>
      <c r="OD587" s="3"/>
      <c r="OE587" s="3"/>
      <c r="OF587" s="3"/>
      <c r="OG587" s="3"/>
      <c r="OH587" s="3"/>
      <c r="OI587" s="3"/>
      <c r="OJ587" s="3"/>
      <c r="OK587" s="3"/>
      <c r="OL587" s="3"/>
      <c r="OM587" s="3"/>
      <c r="ON587" s="3"/>
      <c r="OO587" s="3"/>
      <c r="OP587" s="3"/>
      <c r="OQ587" s="3"/>
      <c r="OR587" s="3"/>
      <c r="OS587" s="3"/>
      <c r="OT587" s="3"/>
      <c r="OU587" s="3"/>
      <c r="OV587" s="3"/>
      <c r="OW587" s="3"/>
      <c r="OX587" s="3"/>
      <c r="OY587" s="3"/>
      <c r="OZ587" s="3"/>
      <c r="PA587" s="3"/>
      <c r="PB587" s="3"/>
      <c r="PC587" s="3"/>
      <c r="PD587" s="3"/>
      <c r="PE587" s="3"/>
      <c r="PF587" s="3"/>
      <c r="PG587" s="3"/>
      <c r="PH587" s="3"/>
      <c r="PI587" s="3"/>
      <c r="PJ587" s="3"/>
      <c r="PK587" s="3"/>
      <c r="PL587" s="3"/>
      <c r="PM587" s="3"/>
      <c r="PN587" s="3"/>
      <c r="PO587" s="3"/>
      <c r="PP587" s="3"/>
      <c r="PQ587" s="3"/>
      <c r="PR587" s="3"/>
      <c r="PS587" s="3"/>
      <c r="PT587" s="3"/>
      <c r="PU587" s="3"/>
      <c r="PV587" s="3"/>
      <c r="PW587" s="3"/>
      <c r="PX587" s="3"/>
      <c r="PY587" s="3"/>
      <c r="PZ587" s="3"/>
      <c r="QA587" s="3"/>
      <c r="QB587" s="3"/>
      <c r="QC587" s="3"/>
      <c r="QD587" s="3"/>
      <c r="QE587" s="3"/>
      <c r="QF587" s="3"/>
      <c r="QG587" s="3"/>
      <c r="QH587" s="3"/>
      <c r="QI587" s="3"/>
      <c r="QJ587" s="3"/>
      <c r="QK587" s="3"/>
      <c r="QL587" s="3"/>
      <c r="QM587" s="3"/>
      <c r="QN587" s="3"/>
      <c r="QO587" s="3"/>
      <c r="QP587" s="3"/>
      <c r="QQ587" s="3"/>
      <c r="QR587" s="3"/>
      <c r="QS587" s="3"/>
      <c r="QT587" s="3"/>
      <c r="QU587" s="3"/>
      <c r="QV587" s="3"/>
      <c r="QW587" s="3"/>
      <c r="QX587" s="3"/>
      <c r="QY587" s="3"/>
      <c r="QZ587" s="3"/>
      <c r="RA587" s="3"/>
      <c r="RB587" s="3"/>
      <c r="RC587" s="3"/>
      <c r="RD587" s="3"/>
      <c r="RE587" s="3"/>
      <c r="RF587" s="3"/>
      <c r="RG587" s="3"/>
      <c r="RH587" s="3"/>
      <c r="RI587" s="3"/>
      <c r="RJ587" s="3"/>
      <c r="RK587" s="3"/>
      <c r="RL587" s="3"/>
      <c r="RM587" s="3"/>
      <c r="RN587" s="3"/>
      <c r="RO587" s="3"/>
      <c r="RP587" s="3"/>
      <c r="RQ587" s="3"/>
      <c r="RR587" s="3"/>
      <c r="RS587" s="3"/>
      <c r="RT587" s="3"/>
      <c r="RU587" s="3"/>
      <c r="RV587" s="3"/>
      <c r="RW587" s="3"/>
      <c r="RX587" s="3"/>
      <c r="RY587" s="3"/>
      <c r="RZ587" s="3"/>
      <c r="SA587" s="3"/>
      <c r="SB587" s="3"/>
      <c r="SC587" s="3"/>
      <c r="SD587" s="3"/>
      <c r="SE587" s="3"/>
      <c r="SF587" s="3"/>
      <c r="SG587" s="3"/>
      <c r="SH587" s="3"/>
      <c r="SI587" s="3"/>
      <c r="SJ587" s="3"/>
      <c r="SK587" s="3"/>
      <c r="SL587" s="3"/>
      <c r="SM587" s="3"/>
      <c r="SN587" s="3"/>
      <c r="SO587" s="3"/>
      <c r="SP587" s="3"/>
      <c r="SQ587" s="3"/>
      <c r="SR587" s="3"/>
      <c r="SS587" s="3"/>
      <c r="ST587" s="3"/>
      <c r="SU587" s="3"/>
      <c r="SV587" s="3"/>
      <c r="SW587" s="3"/>
      <c r="SX587" s="3"/>
      <c r="SY587" s="3"/>
      <c r="SZ587" s="3"/>
      <c r="TA587" s="3"/>
      <c r="TB587" s="3"/>
      <c r="TC587" s="3"/>
      <c r="TD587" s="3"/>
      <c r="TE587" s="3"/>
      <c r="TF587" s="3"/>
      <c r="TG587" s="3"/>
      <c r="TH587" s="3"/>
      <c r="TI587" s="3"/>
      <c r="TJ587" s="3"/>
      <c r="TK587" s="3"/>
      <c r="TL587" s="3"/>
      <c r="TM587" s="3"/>
      <c r="TN587" s="3"/>
      <c r="TO587" s="3"/>
      <c r="TP587" s="3"/>
      <c r="TQ587" s="3"/>
      <c r="TR587" s="3"/>
      <c r="TS587" s="3"/>
      <c r="TT587" s="3"/>
      <c r="TU587" s="3"/>
      <c r="TV587" s="3"/>
      <c r="TW587" s="3"/>
      <c r="TX587" s="3"/>
      <c r="TY587" s="3"/>
      <c r="TZ587" s="3"/>
      <c r="UA587" s="3"/>
      <c r="UB587" s="3"/>
      <c r="UC587" s="3"/>
      <c r="UD587" s="3"/>
      <c r="UE587" s="3"/>
      <c r="UF587" s="3"/>
      <c r="UG587" s="3"/>
      <c r="UH587" s="3"/>
      <c r="UI587" s="3"/>
      <c r="UJ587" s="3"/>
      <c r="UK587" s="3"/>
      <c r="UL587" s="3"/>
      <c r="UM587" s="3"/>
      <c r="UN587" s="3"/>
      <c r="UO587" s="3"/>
      <c r="UP587" s="3"/>
      <c r="UQ587" s="3"/>
      <c r="UR587" s="3"/>
      <c r="US587" s="3"/>
      <c r="UT587" s="3"/>
      <c r="UU587" s="3"/>
      <c r="UV587" s="3"/>
      <c r="UW587" s="3"/>
      <c r="UX587" s="3"/>
      <c r="UY587" s="3"/>
      <c r="UZ587" s="3"/>
      <c r="VA587" s="3"/>
      <c r="VB587" s="3"/>
      <c r="VC587" s="3"/>
      <c r="VD587" s="3"/>
      <c r="VE587" s="3"/>
      <c r="VF587" s="3"/>
      <c r="VG587" s="3"/>
      <c r="VH587" s="3"/>
      <c r="VI587" s="3"/>
      <c r="VJ587" s="3"/>
      <c r="VK587" s="3"/>
      <c r="VL587" s="3"/>
      <c r="VM587" s="3"/>
      <c r="VN587" s="3"/>
      <c r="VO587" s="3"/>
      <c r="VP587" s="3"/>
      <c r="VQ587" s="3"/>
      <c r="VR587" s="3"/>
      <c r="VS587" s="3"/>
      <c r="VT587" s="3"/>
      <c r="VU587" s="3"/>
      <c r="VV587" s="3"/>
      <c r="VW587" s="3"/>
      <c r="VX587" s="3"/>
      <c r="VY587" s="3"/>
      <c r="VZ587" s="3"/>
      <c r="WA587" s="3"/>
      <c r="WB587" s="3"/>
      <c r="WC587" s="3"/>
    </row>
    <row r="588" spans="1:601" ht="16" x14ac:dyDescent="0.45">
      <c r="A588" s="6"/>
      <c r="B588" s="6"/>
      <c r="C588" s="6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36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G588" s="3"/>
      <c r="MH588" s="3"/>
      <c r="MI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F588" s="3"/>
      <c r="NG588" s="3"/>
      <c r="NH588" s="3"/>
      <c r="NI588" s="3"/>
      <c r="NJ588" s="3"/>
      <c r="NK588" s="3"/>
      <c r="NL588" s="3"/>
      <c r="NM588" s="3"/>
      <c r="NN588" s="3"/>
      <c r="NO588" s="3"/>
      <c r="NP588" s="3"/>
      <c r="NQ588" s="3"/>
      <c r="NR588" s="3"/>
      <c r="NS588" s="3"/>
      <c r="NT588" s="3"/>
      <c r="NU588" s="3"/>
      <c r="NV588" s="3"/>
      <c r="NW588" s="3"/>
      <c r="NX588" s="3"/>
      <c r="NY588" s="3"/>
      <c r="NZ588" s="3"/>
      <c r="OA588" s="3"/>
      <c r="OB588" s="3"/>
      <c r="OC588" s="3"/>
      <c r="OD588" s="3"/>
      <c r="OE588" s="3"/>
      <c r="OF588" s="3"/>
      <c r="OG588" s="3"/>
      <c r="OH588" s="3"/>
      <c r="OI588" s="3"/>
      <c r="OJ588" s="3"/>
      <c r="OK588" s="3"/>
      <c r="OL588" s="3"/>
      <c r="OM588" s="3"/>
      <c r="ON588" s="3"/>
      <c r="OO588" s="3"/>
      <c r="OP588" s="3"/>
      <c r="OQ588" s="3"/>
      <c r="OR588" s="3"/>
      <c r="OS588" s="3"/>
      <c r="OT588" s="3"/>
      <c r="OU588" s="3"/>
      <c r="OV588" s="3"/>
      <c r="OW588" s="3"/>
      <c r="OX588" s="3"/>
      <c r="OY588" s="3"/>
      <c r="OZ588" s="3"/>
      <c r="PA588" s="3"/>
      <c r="PB588" s="3"/>
      <c r="PC588" s="3"/>
      <c r="PD588" s="3"/>
      <c r="PE588" s="3"/>
      <c r="PF588" s="3"/>
      <c r="PG588" s="3"/>
      <c r="PH588" s="3"/>
      <c r="PI588" s="3"/>
      <c r="PJ588" s="3"/>
      <c r="PK588" s="3"/>
      <c r="PL588" s="3"/>
      <c r="PM588" s="3"/>
      <c r="PN588" s="3"/>
      <c r="PO588" s="3"/>
      <c r="PP588" s="3"/>
      <c r="PQ588" s="3"/>
      <c r="PR588" s="3"/>
      <c r="PS588" s="3"/>
      <c r="PT588" s="3"/>
      <c r="PU588" s="3"/>
      <c r="PV588" s="3"/>
      <c r="PW588" s="3"/>
      <c r="PX588" s="3"/>
      <c r="PY588" s="3"/>
      <c r="PZ588" s="3"/>
      <c r="QA588" s="3"/>
      <c r="QB588" s="3"/>
      <c r="QC588" s="3"/>
      <c r="QD588" s="3"/>
      <c r="QE588" s="3"/>
      <c r="QF588" s="3"/>
      <c r="QG588" s="3"/>
      <c r="QH588" s="3"/>
      <c r="QI588" s="3"/>
      <c r="QJ588" s="3"/>
      <c r="QK588" s="3"/>
      <c r="QL588" s="3"/>
      <c r="QM588" s="3"/>
      <c r="QN588" s="3"/>
      <c r="QO588" s="3"/>
      <c r="QP588" s="3"/>
      <c r="QQ588" s="3"/>
      <c r="QR588" s="3"/>
      <c r="QS588" s="3"/>
      <c r="QT588" s="3"/>
      <c r="QU588" s="3"/>
      <c r="QV588" s="3"/>
      <c r="QW588" s="3"/>
      <c r="QX588" s="3"/>
      <c r="QY588" s="3"/>
      <c r="QZ588" s="3"/>
      <c r="RA588" s="3"/>
      <c r="RB588" s="3"/>
      <c r="RC588" s="3"/>
      <c r="RD588" s="3"/>
      <c r="RE588" s="3"/>
      <c r="RF588" s="3"/>
      <c r="RG588" s="3"/>
      <c r="RH588" s="3"/>
      <c r="RI588" s="3"/>
      <c r="RJ588" s="3"/>
      <c r="RK588" s="3"/>
      <c r="RL588" s="3"/>
      <c r="RM588" s="3"/>
      <c r="RN588" s="3"/>
      <c r="RO588" s="3"/>
      <c r="RP588" s="3"/>
      <c r="RQ588" s="3"/>
      <c r="RR588" s="3"/>
      <c r="RS588" s="3"/>
      <c r="RT588" s="3"/>
      <c r="RU588" s="3"/>
      <c r="RV588" s="3"/>
      <c r="RW588" s="3"/>
      <c r="RX588" s="3"/>
      <c r="RY588" s="3"/>
      <c r="RZ588" s="3"/>
      <c r="SA588" s="3"/>
      <c r="SB588" s="3"/>
      <c r="SC588" s="3"/>
      <c r="SD588" s="3"/>
      <c r="SE588" s="3"/>
      <c r="SF588" s="3"/>
      <c r="SG588" s="3"/>
      <c r="SH588" s="3"/>
      <c r="SI588" s="3"/>
      <c r="SJ588" s="3"/>
      <c r="SK588" s="3"/>
      <c r="SL588" s="3"/>
      <c r="SM588" s="3"/>
      <c r="SN588" s="3"/>
      <c r="SO588" s="3"/>
      <c r="SP588" s="3"/>
      <c r="SQ588" s="3"/>
      <c r="SR588" s="3"/>
      <c r="SS588" s="3"/>
      <c r="ST588" s="3"/>
      <c r="SU588" s="3"/>
      <c r="SV588" s="3"/>
      <c r="SW588" s="3"/>
      <c r="SX588" s="3"/>
      <c r="SY588" s="3"/>
      <c r="SZ588" s="3"/>
      <c r="TA588" s="3"/>
      <c r="TB588" s="3"/>
      <c r="TC588" s="3"/>
      <c r="TD588" s="3"/>
      <c r="TE588" s="3"/>
      <c r="TF588" s="3"/>
      <c r="TG588" s="3"/>
      <c r="TH588" s="3"/>
      <c r="TI588" s="3"/>
      <c r="TJ588" s="3"/>
      <c r="TK588" s="3"/>
      <c r="TL588" s="3"/>
      <c r="TM588" s="3"/>
      <c r="TN588" s="3"/>
      <c r="TO588" s="3"/>
      <c r="TP588" s="3"/>
      <c r="TQ588" s="3"/>
      <c r="TR588" s="3"/>
      <c r="TS588" s="3"/>
      <c r="TT588" s="3"/>
      <c r="TU588" s="3"/>
      <c r="TV588" s="3"/>
      <c r="TW588" s="3"/>
      <c r="TX588" s="3"/>
      <c r="TY588" s="3"/>
      <c r="TZ588" s="3"/>
      <c r="UA588" s="3"/>
      <c r="UB588" s="3"/>
      <c r="UC588" s="3"/>
      <c r="UD588" s="3"/>
      <c r="UE588" s="3"/>
      <c r="UF588" s="3"/>
      <c r="UG588" s="3"/>
      <c r="UH588" s="3"/>
      <c r="UI588" s="3"/>
      <c r="UJ588" s="3"/>
      <c r="UK588" s="3"/>
      <c r="UL588" s="3"/>
      <c r="UM588" s="3"/>
      <c r="UN588" s="3"/>
      <c r="UO588" s="3"/>
      <c r="UP588" s="3"/>
      <c r="UQ588" s="3"/>
      <c r="UR588" s="3"/>
      <c r="US588" s="3"/>
      <c r="UT588" s="3"/>
      <c r="UU588" s="3"/>
      <c r="UV588" s="3"/>
      <c r="UW588" s="3"/>
      <c r="UX588" s="3"/>
      <c r="UY588" s="3"/>
      <c r="UZ588" s="3"/>
      <c r="VA588" s="3"/>
      <c r="VB588" s="3"/>
      <c r="VC588" s="3"/>
      <c r="VD588" s="3"/>
      <c r="VE588" s="3"/>
      <c r="VF588" s="3"/>
      <c r="VG588" s="3"/>
      <c r="VH588" s="3"/>
      <c r="VI588" s="3"/>
      <c r="VJ588" s="3"/>
      <c r="VK588" s="3"/>
      <c r="VL588" s="3"/>
      <c r="VM588" s="3"/>
      <c r="VN588" s="3"/>
      <c r="VO588" s="3"/>
      <c r="VP588" s="3"/>
      <c r="VQ588" s="3"/>
      <c r="VR588" s="3"/>
      <c r="VS588" s="3"/>
      <c r="VT588" s="3"/>
      <c r="VU588" s="3"/>
      <c r="VV588" s="3"/>
      <c r="VW588" s="3"/>
      <c r="VX588" s="3"/>
      <c r="VY588" s="3"/>
      <c r="VZ588" s="3"/>
      <c r="WA588" s="3"/>
      <c r="WB588" s="3"/>
      <c r="WC588" s="3"/>
    </row>
    <row r="589" spans="1:601" ht="16" x14ac:dyDescent="0.45">
      <c r="A589" s="6"/>
      <c r="B589" s="6"/>
      <c r="C589" s="6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36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3"/>
      <c r="NJ589" s="3"/>
      <c r="NK589" s="3"/>
      <c r="NL589" s="3"/>
      <c r="NM589" s="3"/>
      <c r="NN589" s="3"/>
      <c r="NO589" s="3"/>
      <c r="NP589" s="3"/>
      <c r="NQ589" s="3"/>
      <c r="NR589" s="3"/>
      <c r="NS589" s="3"/>
      <c r="NT589" s="3"/>
      <c r="NU589" s="3"/>
      <c r="NV589" s="3"/>
      <c r="NW589" s="3"/>
      <c r="NX589" s="3"/>
      <c r="NY589" s="3"/>
      <c r="NZ589" s="3"/>
      <c r="OA589" s="3"/>
      <c r="OB589" s="3"/>
      <c r="OC589" s="3"/>
      <c r="OD589" s="3"/>
      <c r="OE589" s="3"/>
      <c r="OF589" s="3"/>
      <c r="OG589" s="3"/>
      <c r="OH589" s="3"/>
      <c r="OI589" s="3"/>
      <c r="OJ589" s="3"/>
      <c r="OK589" s="3"/>
      <c r="OL589" s="3"/>
      <c r="OM589" s="3"/>
      <c r="ON589" s="3"/>
      <c r="OO589" s="3"/>
      <c r="OP589" s="3"/>
      <c r="OQ589" s="3"/>
      <c r="OR589" s="3"/>
      <c r="OS589" s="3"/>
      <c r="OT589" s="3"/>
      <c r="OU589" s="3"/>
      <c r="OV589" s="3"/>
      <c r="OW589" s="3"/>
      <c r="OX589" s="3"/>
      <c r="OY589" s="3"/>
      <c r="OZ589" s="3"/>
      <c r="PA589" s="3"/>
      <c r="PB589" s="3"/>
      <c r="PC589" s="3"/>
      <c r="PD589" s="3"/>
      <c r="PE589" s="3"/>
      <c r="PF589" s="3"/>
      <c r="PG589" s="3"/>
      <c r="PH589" s="3"/>
      <c r="PI589" s="3"/>
      <c r="PJ589" s="3"/>
      <c r="PK589" s="3"/>
      <c r="PL589" s="3"/>
      <c r="PM589" s="3"/>
      <c r="PN589" s="3"/>
      <c r="PO589" s="3"/>
      <c r="PP589" s="3"/>
      <c r="PQ589" s="3"/>
      <c r="PR589" s="3"/>
      <c r="PS589" s="3"/>
      <c r="PT589" s="3"/>
      <c r="PU589" s="3"/>
      <c r="PV589" s="3"/>
      <c r="PW589" s="3"/>
      <c r="PX589" s="3"/>
      <c r="PY589" s="3"/>
      <c r="PZ589" s="3"/>
      <c r="QA589" s="3"/>
      <c r="QB589" s="3"/>
      <c r="QC589" s="3"/>
      <c r="QD589" s="3"/>
      <c r="QE589" s="3"/>
      <c r="QF589" s="3"/>
      <c r="QG589" s="3"/>
      <c r="QH589" s="3"/>
      <c r="QI589" s="3"/>
      <c r="QJ589" s="3"/>
      <c r="QK589" s="3"/>
      <c r="QL589" s="3"/>
      <c r="QM589" s="3"/>
      <c r="QN589" s="3"/>
      <c r="QO589" s="3"/>
      <c r="QP589" s="3"/>
      <c r="QQ589" s="3"/>
      <c r="QR589" s="3"/>
      <c r="QS589" s="3"/>
      <c r="QT589" s="3"/>
      <c r="QU589" s="3"/>
      <c r="QV589" s="3"/>
      <c r="QW589" s="3"/>
      <c r="QX589" s="3"/>
      <c r="QY589" s="3"/>
      <c r="QZ589" s="3"/>
      <c r="RA589" s="3"/>
      <c r="RB589" s="3"/>
      <c r="RC589" s="3"/>
      <c r="RD589" s="3"/>
      <c r="RE589" s="3"/>
      <c r="RF589" s="3"/>
      <c r="RG589" s="3"/>
      <c r="RH589" s="3"/>
      <c r="RI589" s="3"/>
      <c r="RJ589" s="3"/>
      <c r="RK589" s="3"/>
      <c r="RL589" s="3"/>
      <c r="RM589" s="3"/>
      <c r="RN589" s="3"/>
      <c r="RO589" s="3"/>
      <c r="RP589" s="3"/>
      <c r="RQ589" s="3"/>
      <c r="RR589" s="3"/>
      <c r="RS589" s="3"/>
      <c r="RT589" s="3"/>
      <c r="RU589" s="3"/>
      <c r="RV589" s="3"/>
      <c r="RW589" s="3"/>
      <c r="RX589" s="3"/>
      <c r="RY589" s="3"/>
      <c r="RZ589" s="3"/>
      <c r="SA589" s="3"/>
      <c r="SB589" s="3"/>
      <c r="SC589" s="3"/>
      <c r="SD589" s="3"/>
      <c r="SE589" s="3"/>
      <c r="SF589" s="3"/>
      <c r="SG589" s="3"/>
      <c r="SH589" s="3"/>
      <c r="SI589" s="3"/>
      <c r="SJ589" s="3"/>
      <c r="SK589" s="3"/>
      <c r="SL589" s="3"/>
      <c r="SM589" s="3"/>
      <c r="SN589" s="3"/>
      <c r="SO589" s="3"/>
      <c r="SP589" s="3"/>
      <c r="SQ589" s="3"/>
      <c r="SR589" s="3"/>
      <c r="SS589" s="3"/>
      <c r="ST589" s="3"/>
      <c r="SU589" s="3"/>
      <c r="SV589" s="3"/>
      <c r="SW589" s="3"/>
      <c r="SX589" s="3"/>
      <c r="SY589" s="3"/>
      <c r="SZ589" s="3"/>
      <c r="TA589" s="3"/>
      <c r="TB589" s="3"/>
      <c r="TC589" s="3"/>
      <c r="TD589" s="3"/>
      <c r="TE589" s="3"/>
      <c r="TF589" s="3"/>
      <c r="TG589" s="3"/>
      <c r="TH589" s="3"/>
      <c r="TI589" s="3"/>
      <c r="TJ589" s="3"/>
      <c r="TK589" s="3"/>
      <c r="TL589" s="3"/>
      <c r="TM589" s="3"/>
      <c r="TN589" s="3"/>
      <c r="TO589" s="3"/>
      <c r="TP589" s="3"/>
      <c r="TQ589" s="3"/>
      <c r="TR589" s="3"/>
      <c r="TS589" s="3"/>
      <c r="TT589" s="3"/>
      <c r="TU589" s="3"/>
      <c r="TV589" s="3"/>
      <c r="TW589" s="3"/>
      <c r="TX589" s="3"/>
      <c r="TY589" s="3"/>
      <c r="TZ589" s="3"/>
      <c r="UA589" s="3"/>
      <c r="UB589" s="3"/>
      <c r="UC589" s="3"/>
      <c r="UD589" s="3"/>
      <c r="UE589" s="3"/>
      <c r="UF589" s="3"/>
      <c r="UG589" s="3"/>
      <c r="UH589" s="3"/>
      <c r="UI589" s="3"/>
      <c r="UJ589" s="3"/>
      <c r="UK589" s="3"/>
      <c r="UL589" s="3"/>
      <c r="UM589" s="3"/>
      <c r="UN589" s="3"/>
      <c r="UO589" s="3"/>
      <c r="UP589" s="3"/>
      <c r="UQ589" s="3"/>
      <c r="UR589" s="3"/>
      <c r="US589" s="3"/>
      <c r="UT589" s="3"/>
      <c r="UU589" s="3"/>
      <c r="UV589" s="3"/>
      <c r="UW589" s="3"/>
      <c r="UX589" s="3"/>
      <c r="UY589" s="3"/>
      <c r="UZ589" s="3"/>
      <c r="VA589" s="3"/>
      <c r="VB589" s="3"/>
      <c r="VC589" s="3"/>
      <c r="VD589" s="3"/>
      <c r="VE589" s="3"/>
      <c r="VF589" s="3"/>
      <c r="VG589" s="3"/>
      <c r="VH589" s="3"/>
      <c r="VI589" s="3"/>
      <c r="VJ589" s="3"/>
      <c r="VK589" s="3"/>
      <c r="VL589" s="3"/>
      <c r="VM589" s="3"/>
      <c r="VN589" s="3"/>
      <c r="VO589" s="3"/>
      <c r="VP589" s="3"/>
      <c r="VQ589" s="3"/>
      <c r="VR589" s="3"/>
      <c r="VS589" s="3"/>
      <c r="VT589" s="3"/>
      <c r="VU589" s="3"/>
      <c r="VV589" s="3"/>
      <c r="VW589" s="3"/>
      <c r="VX589" s="3"/>
      <c r="VY589" s="3"/>
      <c r="VZ589" s="3"/>
      <c r="WA589" s="3"/>
      <c r="WB589" s="3"/>
      <c r="WC589" s="3"/>
    </row>
    <row r="590" spans="1:601" ht="16" x14ac:dyDescent="0.45">
      <c r="A590" s="6"/>
      <c r="B590" s="6"/>
      <c r="C590" s="6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36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3"/>
      <c r="NJ590" s="3"/>
      <c r="NK590" s="3"/>
      <c r="NL590" s="3"/>
      <c r="NM590" s="3"/>
      <c r="NN590" s="3"/>
      <c r="NO590" s="3"/>
      <c r="NP590" s="3"/>
      <c r="NQ590" s="3"/>
      <c r="NR590" s="3"/>
      <c r="NS590" s="3"/>
      <c r="NT590" s="3"/>
      <c r="NU590" s="3"/>
      <c r="NV590" s="3"/>
      <c r="NW590" s="3"/>
      <c r="NX590" s="3"/>
      <c r="NY590" s="3"/>
      <c r="NZ590" s="3"/>
      <c r="OA590" s="3"/>
      <c r="OB590" s="3"/>
      <c r="OC590" s="3"/>
      <c r="OD590" s="3"/>
      <c r="OE590" s="3"/>
      <c r="OF590" s="3"/>
      <c r="OG590" s="3"/>
      <c r="OH590" s="3"/>
      <c r="OI590" s="3"/>
      <c r="OJ590" s="3"/>
      <c r="OK590" s="3"/>
      <c r="OL590" s="3"/>
      <c r="OM590" s="3"/>
      <c r="ON590" s="3"/>
      <c r="OO590" s="3"/>
      <c r="OP590" s="3"/>
      <c r="OQ590" s="3"/>
      <c r="OR590" s="3"/>
      <c r="OS590" s="3"/>
      <c r="OT590" s="3"/>
      <c r="OU590" s="3"/>
      <c r="OV590" s="3"/>
      <c r="OW590" s="3"/>
      <c r="OX590" s="3"/>
      <c r="OY590" s="3"/>
      <c r="OZ590" s="3"/>
      <c r="PA590" s="3"/>
      <c r="PB590" s="3"/>
      <c r="PC590" s="3"/>
      <c r="PD590" s="3"/>
      <c r="PE590" s="3"/>
      <c r="PF590" s="3"/>
      <c r="PG590" s="3"/>
      <c r="PH590" s="3"/>
      <c r="PI590" s="3"/>
      <c r="PJ590" s="3"/>
      <c r="PK590" s="3"/>
      <c r="PL590" s="3"/>
      <c r="PM590" s="3"/>
      <c r="PN590" s="3"/>
      <c r="PO590" s="3"/>
      <c r="PP590" s="3"/>
      <c r="PQ590" s="3"/>
      <c r="PR590" s="3"/>
      <c r="PS590" s="3"/>
      <c r="PT590" s="3"/>
      <c r="PU590" s="3"/>
      <c r="PV590" s="3"/>
      <c r="PW590" s="3"/>
      <c r="PX590" s="3"/>
      <c r="PY590" s="3"/>
      <c r="PZ590" s="3"/>
      <c r="QA590" s="3"/>
      <c r="QB590" s="3"/>
      <c r="QC590" s="3"/>
      <c r="QD590" s="3"/>
      <c r="QE590" s="3"/>
      <c r="QF590" s="3"/>
      <c r="QG590" s="3"/>
      <c r="QH590" s="3"/>
      <c r="QI590" s="3"/>
      <c r="QJ590" s="3"/>
      <c r="QK590" s="3"/>
      <c r="QL590" s="3"/>
      <c r="QM590" s="3"/>
      <c r="QN590" s="3"/>
      <c r="QO590" s="3"/>
      <c r="QP590" s="3"/>
      <c r="QQ590" s="3"/>
      <c r="QR590" s="3"/>
      <c r="QS590" s="3"/>
      <c r="QT590" s="3"/>
      <c r="QU590" s="3"/>
      <c r="QV590" s="3"/>
      <c r="QW590" s="3"/>
      <c r="QX590" s="3"/>
      <c r="QY590" s="3"/>
      <c r="QZ590" s="3"/>
      <c r="RA590" s="3"/>
      <c r="RB590" s="3"/>
      <c r="RC590" s="3"/>
      <c r="RD590" s="3"/>
      <c r="RE590" s="3"/>
      <c r="RF590" s="3"/>
      <c r="RG590" s="3"/>
      <c r="RH590" s="3"/>
      <c r="RI590" s="3"/>
      <c r="RJ590" s="3"/>
      <c r="RK590" s="3"/>
      <c r="RL590" s="3"/>
      <c r="RM590" s="3"/>
      <c r="RN590" s="3"/>
      <c r="RO590" s="3"/>
      <c r="RP590" s="3"/>
      <c r="RQ590" s="3"/>
      <c r="RR590" s="3"/>
      <c r="RS590" s="3"/>
      <c r="RT590" s="3"/>
      <c r="RU590" s="3"/>
      <c r="RV590" s="3"/>
      <c r="RW590" s="3"/>
      <c r="RX590" s="3"/>
      <c r="RY590" s="3"/>
      <c r="RZ590" s="3"/>
      <c r="SA590" s="3"/>
      <c r="SB590" s="3"/>
      <c r="SC590" s="3"/>
      <c r="SD590" s="3"/>
      <c r="SE590" s="3"/>
      <c r="SF590" s="3"/>
      <c r="SG590" s="3"/>
      <c r="SH590" s="3"/>
      <c r="SI590" s="3"/>
      <c r="SJ590" s="3"/>
      <c r="SK590" s="3"/>
      <c r="SL590" s="3"/>
      <c r="SM590" s="3"/>
      <c r="SN590" s="3"/>
      <c r="SO590" s="3"/>
      <c r="SP590" s="3"/>
      <c r="SQ590" s="3"/>
      <c r="SR590" s="3"/>
      <c r="SS590" s="3"/>
      <c r="ST590" s="3"/>
      <c r="SU590" s="3"/>
      <c r="SV590" s="3"/>
      <c r="SW590" s="3"/>
      <c r="SX590" s="3"/>
      <c r="SY590" s="3"/>
      <c r="SZ590" s="3"/>
      <c r="TA590" s="3"/>
      <c r="TB590" s="3"/>
      <c r="TC590" s="3"/>
      <c r="TD590" s="3"/>
      <c r="TE590" s="3"/>
      <c r="TF590" s="3"/>
      <c r="TG590" s="3"/>
      <c r="TH590" s="3"/>
      <c r="TI590" s="3"/>
      <c r="TJ590" s="3"/>
      <c r="TK590" s="3"/>
      <c r="TL590" s="3"/>
      <c r="TM590" s="3"/>
      <c r="TN590" s="3"/>
      <c r="TO590" s="3"/>
      <c r="TP590" s="3"/>
      <c r="TQ590" s="3"/>
      <c r="TR590" s="3"/>
      <c r="TS590" s="3"/>
      <c r="TT590" s="3"/>
      <c r="TU590" s="3"/>
      <c r="TV590" s="3"/>
      <c r="TW590" s="3"/>
      <c r="TX590" s="3"/>
      <c r="TY590" s="3"/>
      <c r="TZ590" s="3"/>
      <c r="UA590" s="3"/>
      <c r="UB590" s="3"/>
      <c r="UC590" s="3"/>
      <c r="UD590" s="3"/>
      <c r="UE590" s="3"/>
      <c r="UF590" s="3"/>
      <c r="UG590" s="3"/>
      <c r="UH590" s="3"/>
      <c r="UI590" s="3"/>
      <c r="UJ590" s="3"/>
      <c r="UK590" s="3"/>
      <c r="UL590" s="3"/>
      <c r="UM590" s="3"/>
      <c r="UN590" s="3"/>
      <c r="UO590" s="3"/>
      <c r="UP590" s="3"/>
      <c r="UQ590" s="3"/>
      <c r="UR590" s="3"/>
      <c r="US590" s="3"/>
      <c r="UT590" s="3"/>
      <c r="UU590" s="3"/>
      <c r="UV590" s="3"/>
      <c r="UW590" s="3"/>
      <c r="UX590" s="3"/>
      <c r="UY590" s="3"/>
      <c r="UZ590" s="3"/>
      <c r="VA590" s="3"/>
      <c r="VB590" s="3"/>
      <c r="VC590" s="3"/>
      <c r="VD590" s="3"/>
      <c r="VE590" s="3"/>
      <c r="VF590" s="3"/>
      <c r="VG590" s="3"/>
      <c r="VH590" s="3"/>
      <c r="VI590" s="3"/>
      <c r="VJ590" s="3"/>
      <c r="VK590" s="3"/>
      <c r="VL590" s="3"/>
      <c r="VM590" s="3"/>
      <c r="VN590" s="3"/>
      <c r="VO590" s="3"/>
      <c r="VP590" s="3"/>
      <c r="VQ590" s="3"/>
      <c r="VR590" s="3"/>
      <c r="VS590" s="3"/>
      <c r="VT590" s="3"/>
      <c r="VU590" s="3"/>
      <c r="VV590" s="3"/>
      <c r="VW590" s="3"/>
      <c r="VX590" s="3"/>
      <c r="VY590" s="3"/>
      <c r="VZ590" s="3"/>
      <c r="WA590" s="3"/>
      <c r="WB590" s="3"/>
      <c r="WC590" s="3"/>
    </row>
    <row r="591" spans="1:601" ht="16" x14ac:dyDescent="0.45">
      <c r="A591" s="6"/>
      <c r="B591" s="6"/>
      <c r="C591" s="6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36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3"/>
      <c r="NJ591" s="3"/>
      <c r="NK591" s="3"/>
      <c r="NL591" s="3"/>
      <c r="NM591" s="3"/>
      <c r="NN591" s="3"/>
      <c r="NO591" s="3"/>
      <c r="NP591" s="3"/>
      <c r="NQ591" s="3"/>
      <c r="NR591" s="3"/>
      <c r="NS591" s="3"/>
      <c r="NT591" s="3"/>
      <c r="NU591" s="3"/>
      <c r="NV591" s="3"/>
      <c r="NW591" s="3"/>
      <c r="NX591" s="3"/>
      <c r="NY591" s="3"/>
      <c r="NZ591" s="3"/>
      <c r="OA591" s="3"/>
      <c r="OB591" s="3"/>
      <c r="OC591" s="3"/>
      <c r="OD591" s="3"/>
      <c r="OE591" s="3"/>
      <c r="OF591" s="3"/>
      <c r="OG591" s="3"/>
      <c r="OH591" s="3"/>
      <c r="OI591" s="3"/>
      <c r="OJ591" s="3"/>
      <c r="OK591" s="3"/>
      <c r="OL591" s="3"/>
      <c r="OM591" s="3"/>
      <c r="ON591" s="3"/>
      <c r="OO591" s="3"/>
      <c r="OP591" s="3"/>
      <c r="OQ591" s="3"/>
      <c r="OR591" s="3"/>
      <c r="OS591" s="3"/>
      <c r="OT591" s="3"/>
      <c r="OU591" s="3"/>
      <c r="OV591" s="3"/>
      <c r="OW591" s="3"/>
      <c r="OX591" s="3"/>
      <c r="OY591" s="3"/>
      <c r="OZ591" s="3"/>
      <c r="PA591" s="3"/>
      <c r="PB591" s="3"/>
      <c r="PC591" s="3"/>
      <c r="PD591" s="3"/>
      <c r="PE591" s="3"/>
      <c r="PF591" s="3"/>
      <c r="PG591" s="3"/>
      <c r="PH591" s="3"/>
      <c r="PI591" s="3"/>
      <c r="PJ591" s="3"/>
      <c r="PK591" s="3"/>
      <c r="PL591" s="3"/>
      <c r="PM591" s="3"/>
      <c r="PN591" s="3"/>
      <c r="PO591" s="3"/>
      <c r="PP591" s="3"/>
      <c r="PQ591" s="3"/>
      <c r="PR591" s="3"/>
      <c r="PS591" s="3"/>
      <c r="PT591" s="3"/>
      <c r="PU591" s="3"/>
      <c r="PV591" s="3"/>
      <c r="PW591" s="3"/>
      <c r="PX591" s="3"/>
      <c r="PY591" s="3"/>
      <c r="PZ591" s="3"/>
      <c r="QA591" s="3"/>
      <c r="QB591" s="3"/>
      <c r="QC591" s="3"/>
      <c r="QD591" s="3"/>
      <c r="QE591" s="3"/>
      <c r="QF591" s="3"/>
      <c r="QG591" s="3"/>
      <c r="QH591" s="3"/>
      <c r="QI591" s="3"/>
      <c r="QJ591" s="3"/>
      <c r="QK591" s="3"/>
      <c r="QL591" s="3"/>
      <c r="QM591" s="3"/>
      <c r="QN591" s="3"/>
      <c r="QO591" s="3"/>
      <c r="QP591" s="3"/>
      <c r="QQ591" s="3"/>
      <c r="QR591" s="3"/>
      <c r="QS591" s="3"/>
      <c r="QT591" s="3"/>
      <c r="QU591" s="3"/>
      <c r="QV591" s="3"/>
      <c r="QW591" s="3"/>
      <c r="QX591" s="3"/>
      <c r="QY591" s="3"/>
      <c r="QZ591" s="3"/>
      <c r="RA591" s="3"/>
      <c r="RB591" s="3"/>
      <c r="RC591" s="3"/>
      <c r="RD591" s="3"/>
      <c r="RE591" s="3"/>
      <c r="RF591" s="3"/>
      <c r="RG591" s="3"/>
      <c r="RH591" s="3"/>
      <c r="RI591" s="3"/>
      <c r="RJ591" s="3"/>
      <c r="RK591" s="3"/>
      <c r="RL591" s="3"/>
      <c r="RM591" s="3"/>
      <c r="RN591" s="3"/>
      <c r="RO591" s="3"/>
      <c r="RP591" s="3"/>
      <c r="RQ591" s="3"/>
      <c r="RR591" s="3"/>
      <c r="RS591" s="3"/>
      <c r="RT591" s="3"/>
      <c r="RU591" s="3"/>
      <c r="RV591" s="3"/>
      <c r="RW591" s="3"/>
      <c r="RX591" s="3"/>
      <c r="RY591" s="3"/>
      <c r="RZ591" s="3"/>
      <c r="SA591" s="3"/>
      <c r="SB591" s="3"/>
      <c r="SC591" s="3"/>
      <c r="SD591" s="3"/>
      <c r="SE591" s="3"/>
      <c r="SF591" s="3"/>
      <c r="SG591" s="3"/>
      <c r="SH591" s="3"/>
      <c r="SI591" s="3"/>
      <c r="SJ591" s="3"/>
      <c r="SK591" s="3"/>
      <c r="SL591" s="3"/>
      <c r="SM591" s="3"/>
      <c r="SN591" s="3"/>
      <c r="SO591" s="3"/>
      <c r="SP591" s="3"/>
      <c r="SQ591" s="3"/>
      <c r="SR591" s="3"/>
      <c r="SS591" s="3"/>
      <c r="ST591" s="3"/>
      <c r="SU591" s="3"/>
      <c r="SV591" s="3"/>
      <c r="SW591" s="3"/>
      <c r="SX591" s="3"/>
      <c r="SY591" s="3"/>
      <c r="SZ591" s="3"/>
      <c r="TA591" s="3"/>
      <c r="TB591" s="3"/>
      <c r="TC591" s="3"/>
      <c r="TD591" s="3"/>
      <c r="TE591" s="3"/>
      <c r="TF591" s="3"/>
      <c r="TG591" s="3"/>
      <c r="TH591" s="3"/>
      <c r="TI591" s="3"/>
      <c r="TJ591" s="3"/>
      <c r="TK591" s="3"/>
      <c r="TL591" s="3"/>
      <c r="TM591" s="3"/>
      <c r="TN591" s="3"/>
      <c r="TO591" s="3"/>
      <c r="TP591" s="3"/>
      <c r="TQ591" s="3"/>
      <c r="TR591" s="3"/>
      <c r="TS591" s="3"/>
      <c r="TT591" s="3"/>
      <c r="TU591" s="3"/>
      <c r="TV591" s="3"/>
      <c r="TW591" s="3"/>
      <c r="TX591" s="3"/>
      <c r="TY591" s="3"/>
      <c r="TZ591" s="3"/>
      <c r="UA591" s="3"/>
      <c r="UB591" s="3"/>
      <c r="UC591" s="3"/>
      <c r="UD591" s="3"/>
      <c r="UE591" s="3"/>
      <c r="UF591" s="3"/>
      <c r="UG591" s="3"/>
      <c r="UH591" s="3"/>
      <c r="UI591" s="3"/>
      <c r="UJ591" s="3"/>
      <c r="UK591" s="3"/>
      <c r="UL591" s="3"/>
      <c r="UM591" s="3"/>
      <c r="UN591" s="3"/>
      <c r="UO591" s="3"/>
      <c r="UP591" s="3"/>
      <c r="UQ591" s="3"/>
      <c r="UR591" s="3"/>
      <c r="US591" s="3"/>
      <c r="UT591" s="3"/>
      <c r="UU591" s="3"/>
      <c r="UV591" s="3"/>
      <c r="UW591" s="3"/>
      <c r="UX591" s="3"/>
      <c r="UY591" s="3"/>
      <c r="UZ591" s="3"/>
      <c r="VA591" s="3"/>
      <c r="VB591" s="3"/>
      <c r="VC591" s="3"/>
      <c r="VD591" s="3"/>
      <c r="VE591" s="3"/>
      <c r="VF591" s="3"/>
      <c r="VG591" s="3"/>
      <c r="VH591" s="3"/>
      <c r="VI591" s="3"/>
      <c r="VJ591" s="3"/>
      <c r="VK591" s="3"/>
      <c r="VL591" s="3"/>
      <c r="VM591" s="3"/>
      <c r="VN591" s="3"/>
      <c r="VO591" s="3"/>
      <c r="VP591" s="3"/>
      <c r="VQ591" s="3"/>
      <c r="VR591" s="3"/>
      <c r="VS591" s="3"/>
      <c r="VT591" s="3"/>
      <c r="VU591" s="3"/>
      <c r="VV591" s="3"/>
      <c r="VW591" s="3"/>
      <c r="VX591" s="3"/>
      <c r="VY591" s="3"/>
      <c r="VZ591" s="3"/>
      <c r="WA591" s="3"/>
      <c r="WB591" s="3"/>
      <c r="WC591" s="3"/>
    </row>
    <row r="592" spans="1:601" ht="16" x14ac:dyDescent="0.45">
      <c r="A592" s="6"/>
      <c r="B592" s="6"/>
      <c r="C592" s="6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36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3"/>
      <c r="NJ592" s="3"/>
      <c r="NK592" s="3"/>
      <c r="NL592" s="3"/>
      <c r="NM592" s="3"/>
      <c r="NN592" s="3"/>
      <c r="NO592" s="3"/>
      <c r="NP592" s="3"/>
      <c r="NQ592" s="3"/>
      <c r="NR592" s="3"/>
      <c r="NS592" s="3"/>
      <c r="NT592" s="3"/>
      <c r="NU592" s="3"/>
      <c r="NV592" s="3"/>
      <c r="NW592" s="3"/>
      <c r="NX592" s="3"/>
      <c r="NY592" s="3"/>
      <c r="NZ592" s="3"/>
      <c r="OA592" s="3"/>
      <c r="OB592" s="3"/>
      <c r="OC592" s="3"/>
      <c r="OD592" s="3"/>
      <c r="OE592" s="3"/>
      <c r="OF592" s="3"/>
      <c r="OG592" s="3"/>
      <c r="OH592" s="3"/>
      <c r="OI592" s="3"/>
      <c r="OJ592" s="3"/>
      <c r="OK592" s="3"/>
      <c r="OL592" s="3"/>
      <c r="OM592" s="3"/>
      <c r="ON592" s="3"/>
      <c r="OO592" s="3"/>
      <c r="OP592" s="3"/>
      <c r="OQ592" s="3"/>
      <c r="OR592" s="3"/>
      <c r="OS592" s="3"/>
      <c r="OT592" s="3"/>
      <c r="OU592" s="3"/>
      <c r="OV592" s="3"/>
      <c r="OW592" s="3"/>
      <c r="OX592" s="3"/>
      <c r="OY592" s="3"/>
      <c r="OZ592" s="3"/>
      <c r="PA592" s="3"/>
      <c r="PB592" s="3"/>
      <c r="PC592" s="3"/>
      <c r="PD592" s="3"/>
      <c r="PE592" s="3"/>
      <c r="PF592" s="3"/>
      <c r="PG592" s="3"/>
      <c r="PH592" s="3"/>
      <c r="PI592" s="3"/>
      <c r="PJ592" s="3"/>
      <c r="PK592" s="3"/>
      <c r="PL592" s="3"/>
      <c r="PM592" s="3"/>
      <c r="PN592" s="3"/>
      <c r="PO592" s="3"/>
      <c r="PP592" s="3"/>
      <c r="PQ592" s="3"/>
      <c r="PR592" s="3"/>
      <c r="PS592" s="3"/>
      <c r="PT592" s="3"/>
      <c r="PU592" s="3"/>
      <c r="PV592" s="3"/>
      <c r="PW592" s="3"/>
      <c r="PX592" s="3"/>
      <c r="PY592" s="3"/>
      <c r="PZ592" s="3"/>
      <c r="QA592" s="3"/>
      <c r="QB592" s="3"/>
      <c r="QC592" s="3"/>
      <c r="QD592" s="3"/>
      <c r="QE592" s="3"/>
      <c r="QF592" s="3"/>
      <c r="QG592" s="3"/>
      <c r="QH592" s="3"/>
      <c r="QI592" s="3"/>
      <c r="QJ592" s="3"/>
      <c r="QK592" s="3"/>
      <c r="QL592" s="3"/>
      <c r="QM592" s="3"/>
      <c r="QN592" s="3"/>
      <c r="QO592" s="3"/>
      <c r="QP592" s="3"/>
      <c r="QQ592" s="3"/>
      <c r="QR592" s="3"/>
      <c r="QS592" s="3"/>
      <c r="QT592" s="3"/>
      <c r="QU592" s="3"/>
      <c r="QV592" s="3"/>
      <c r="QW592" s="3"/>
      <c r="QX592" s="3"/>
      <c r="QY592" s="3"/>
      <c r="QZ592" s="3"/>
      <c r="RA592" s="3"/>
      <c r="RB592" s="3"/>
      <c r="RC592" s="3"/>
      <c r="RD592" s="3"/>
      <c r="RE592" s="3"/>
      <c r="RF592" s="3"/>
      <c r="RG592" s="3"/>
      <c r="RH592" s="3"/>
      <c r="RI592" s="3"/>
      <c r="RJ592" s="3"/>
      <c r="RK592" s="3"/>
      <c r="RL592" s="3"/>
      <c r="RM592" s="3"/>
      <c r="RN592" s="3"/>
      <c r="RO592" s="3"/>
      <c r="RP592" s="3"/>
      <c r="RQ592" s="3"/>
      <c r="RR592" s="3"/>
      <c r="RS592" s="3"/>
      <c r="RT592" s="3"/>
      <c r="RU592" s="3"/>
      <c r="RV592" s="3"/>
      <c r="RW592" s="3"/>
      <c r="RX592" s="3"/>
      <c r="RY592" s="3"/>
      <c r="RZ592" s="3"/>
      <c r="SA592" s="3"/>
      <c r="SB592" s="3"/>
      <c r="SC592" s="3"/>
      <c r="SD592" s="3"/>
      <c r="SE592" s="3"/>
      <c r="SF592" s="3"/>
      <c r="SG592" s="3"/>
      <c r="SH592" s="3"/>
      <c r="SI592" s="3"/>
      <c r="SJ592" s="3"/>
      <c r="SK592" s="3"/>
      <c r="SL592" s="3"/>
      <c r="SM592" s="3"/>
      <c r="SN592" s="3"/>
      <c r="SO592" s="3"/>
      <c r="SP592" s="3"/>
      <c r="SQ592" s="3"/>
      <c r="SR592" s="3"/>
      <c r="SS592" s="3"/>
      <c r="ST592" s="3"/>
      <c r="SU592" s="3"/>
      <c r="SV592" s="3"/>
      <c r="SW592" s="3"/>
      <c r="SX592" s="3"/>
      <c r="SY592" s="3"/>
      <c r="SZ592" s="3"/>
      <c r="TA592" s="3"/>
      <c r="TB592" s="3"/>
      <c r="TC592" s="3"/>
      <c r="TD592" s="3"/>
      <c r="TE592" s="3"/>
      <c r="TF592" s="3"/>
      <c r="TG592" s="3"/>
      <c r="TH592" s="3"/>
      <c r="TI592" s="3"/>
      <c r="TJ592" s="3"/>
      <c r="TK592" s="3"/>
      <c r="TL592" s="3"/>
      <c r="TM592" s="3"/>
      <c r="TN592" s="3"/>
      <c r="TO592" s="3"/>
      <c r="TP592" s="3"/>
      <c r="TQ592" s="3"/>
      <c r="TR592" s="3"/>
      <c r="TS592" s="3"/>
      <c r="TT592" s="3"/>
      <c r="TU592" s="3"/>
      <c r="TV592" s="3"/>
      <c r="TW592" s="3"/>
      <c r="TX592" s="3"/>
      <c r="TY592" s="3"/>
      <c r="TZ592" s="3"/>
      <c r="UA592" s="3"/>
      <c r="UB592" s="3"/>
      <c r="UC592" s="3"/>
      <c r="UD592" s="3"/>
      <c r="UE592" s="3"/>
      <c r="UF592" s="3"/>
      <c r="UG592" s="3"/>
      <c r="UH592" s="3"/>
      <c r="UI592" s="3"/>
      <c r="UJ592" s="3"/>
      <c r="UK592" s="3"/>
      <c r="UL592" s="3"/>
      <c r="UM592" s="3"/>
      <c r="UN592" s="3"/>
      <c r="UO592" s="3"/>
      <c r="UP592" s="3"/>
      <c r="UQ592" s="3"/>
      <c r="UR592" s="3"/>
      <c r="US592" s="3"/>
      <c r="UT592" s="3"/>
      <c r="UU592" s="3"/>
      <c r="UV592" s="3"/>
      <c r="UW592" s="3"/>
      <c r="UX592" s="3"/>
      <c r="UY592" s="3"/>
      <c r="UZ592" s="3"/>
      <c r="VA592" s="3"/>
      <c r="VB592" s="3"/>
      <c r="VC592" s="3"/>
      <c r="VD592" s="3"/>
      <c r="VE592" s="3"/>
      <c r="VF592" s="3"/>
      <c r="VG592" s="3"/>
      <c r="VH592" s="3"/>
      <c r="VI592" s="3"/>
      <c r="VJ592" s="3"/>
      <c r="VK592" s="3"/>
      <c r="VL592" s="3"/>
      <c r="VM592" s="3"/>
      <c r="VN592" s="3"/>
      <c r="VO592" s="3"/>
      <c r="VP592" s="3"/>
      <c r="VQ592" s="3"/>
      <c r="VR592" s="3"/>
      <c r="VS592" s="3"/>
      <c r="VT592" s="3"/>
      <c r="VU592" s="3"/>
      <c r="VV592" s="3"/>
      <c r="VW592" s="3"/>
      <c r="VX592" s="3"/>
      <c r="VY592" s="3"/>
      <c r="VZ592" s="3"/>
      <c r="WA592" s="3"/>
      <c r="WB592" s="3"/>
      <c r="WC592" s="3"/>
    </row>
    <row r="593" spans="1:601" ht="16" x14ac:dyDescent="0.45">
      <c r="A593" s="6"/>
      <c r="B593" s="6"/>
      <c r="C593" s="6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36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3"/>
      <c r="NJ593" s="3"/>
      <c r="NK593" s="3"/>
      <c r="NL593" s="3"/>
      <c r="NM593" s="3"/>
      <c r="NN593" s="3"/>
      <c r="NO593" s="3"/>
      <c r="NP593" s="3"/>
      <c r="NQ593" s="3"/>
      <c r="NR593" s="3"/>
      <c r="NS593" s="3"/>
      <c r="NT593" s="3"/>
      <c r="NU593" s="3"/>
      <c r="NV593" s="3"/>
      <c r="NW593" s="3"/>
      <c r="NX593" s="3"/>
      <c r="NY593" s="3"/>
      <c r="NZ593" s="3"/>
      <c r="OA593" s="3"/>
      <c r="OB593" s="3"/>
      <c r="OC593" s="3"/>
      <c r="OD593" s="3"/>
      <c r="OE593" s="3"/>
      <c r="OF593" s="3"/>
      <c r="OG593" s="3"/>
      <c r="OH593" s="3"/>
      <c r="OI593" s="3"/>
      <c r="OJ593" s="3"/>
      <c r="OK593" s="3"/>
      <c r="OL593" s="3"/>
      <c r="OM593" s="3"/>
      <c r="ON593" s="3"/>
      <c r="OO593" s="3"/>
      <c r="OP593" s="3"/>
      <c r="OQ593" s="3"/>
      <c r="OR593" s="3"/>
      <c r="OS593" s="3"/>
      <c r="OT593" s="3"/>
      <c r="OU593" s="3"/>
      <c r="OV593" s="3"/>
      <c r="OW593" s="3"/>
      <c r="OX593" s="3"/>
      <c r="OY593" s="3"/>
      <c r="OZ593" s="3"/>
      <c r="PA593" s="3"/>
      <c r="PB593" s="3"/>
      <c r="PC593" s="3"/>
      <c r="PD593" s="3"/>
      <c r="PE593" s="3"/>
      <c r="PF593" s="3"/>
      <c r="PG593" s="3"/>
      <c r="PH593" s="3"/>
      <c r="PI593" s="3"/>
      <c r="PJ593" s="3"/>
      <c r="PK593" s="3"/>
      <c r="PL593" s="3"/>
      <c r="PM593" s="3"/>
      <c r="PN593" s="3"/>
      <c r="PO593" s="3"/>
      <c r="PP593" s="3"/>
      <c r="PQ593" s="3"/>
      <c r="PR593" s="3"/>
      <c r="PS593" s="3"/>
      <c r="PT593" s="3"/>
      <c r="PU593" s="3"/>
      <c r="PV593" s="3"/>
      <c r="PW593" s="3"/>
      <c r="PX593" s="3"/>
      <c r="PY593" s="3"/>
      <c r="PZ593" s="3"/>
      <c r="QA593" s="3"/>
      <c r="QB593" s="3"/>
      <c r="QC593" s="3"/>
      <c r="QD593" s="3"/>
      <c r="QE593" s="3"/>
      <c r="QF593" s="3"/>
      <c r="QG593" s="3"/>
      <c r="QH593" s="3"/>
      <c r="QI593" s="3"/>
      <c r="QJ593" s="3"/>
      <c r="QK593" s="3"/>
      <c r="QL593" s="3"/>
      <c r="QM593" s="3"/>
      <c r="QN593" s="3"/>
      <c r="QO593" s="3"/>
      <c r="QP593" s="3"/>
      <c r="QQ593" s="3"/>
      <c r="QR593" s="3"/>
      <c r="QS593" s="3"/>
      <c r="QT593" s="3"/>
      <c r="QU593" s="3"/>
      <c r="QV593" s="3"/>
      <c r="QW593" s="3"/>
      <c r="QX593" s="3"/>
      <c r="QY593" s="3"/>
      <c r="QZ593" s="3"/>
      <c r="RA593" s="3"/>
      <c r="RB593" s="3"/>
      <c r="RC593" s="3"/>
      <c r="RD593" s="3"/>
      <c r="RE593" s="3"/>
      <c r="RF593" s="3"/>
      <c r="RG593" s="3"/>
      <c r="RH593" s="3"/>
      <c r="RI593" s="3"/>
      <c r="RJ593" s="3"/>
      <c r="RK593" s="3"/>
      <c r="RL593" s="3"/>
      <c r="RM593" s="3"/>
      <c r="RN593" s="3"/>
      <c r="RO593" s="3"/>
      <c r="RP593" s="3"/>
      <c r="RQ593" s="3"/>
      <c r="RR593" s="3"/>
      <c r="RS593" s="3"/>
      <c r="RT593" s="3"/>
      <c r="RU593" s="3"/>
      <c r="RV593" s="3"/>
      <c r="RW593" s="3"/>
      <c r="RX593" s="3"/>
      <c r="RY593" s="3"/>
      <c r="RZ593" s="3"/>
      <c r="SA593" s="3"/>
      <c r="SB593" s="3"/>
      <c r="SC593" s="3"/>
      <c r="SD593" s="3"/>
      <c r="SE593" s="3"/>
      <c r="SF593" s="3"/>
      <c r="SG593" s="3"/>
      <c r="SH593" s="3"/>
      <c r="SI593" s="3"/>
      <c r="SJ593" s="3"/>
      <c r="SK593" s="3"/>
      <c r="SL593" s="3"/>
      <c r="SM593" s="3"/>
      <c r="SN593" s="3"/>
      <c r="SO593" s="3"/>
      <c r="SP593" s="3"/>
      <c r="SQ593" s="3"/>
      <c r="SR593" s="3"/>
      <c r="SS593" s="3"/>
      <c r="ST593" s="3"/>
      <c r="SU593" s="3"/>
      <c r="SV593" s="3"/>
      <c r="SW593" s="3"/>
      <c r="SX593" s="3"/>
      <c r="SY593" s="3"/>
      <c r="SZ593" s="3"/>
      <c r="TA593" s="3"/>
      <c r="TB593" s="3"/>
      <c r="TC593" s="3"/>
      <c r="TD593" s="3"/>
      <c r="TE593" s="3"/>
      <c r="TF593" s="3"/>
      <c r="TG593" s="3"/>
      <c r="TH593" s="3"/>
      <c r="TI593" s="3"/>
      <c r="TJ593" s="3"/>
      <c r="TK593" s="3"/>
      <c r="TL593" s="3"/>
      <c r="TM593" s="3"/>
      <c r="TN593" s="3"/>
      <c r="TO593" s="3"/>
      <c r="TP593" s="3"/>
      <c r="TQ593" s="3"/>
      <c r="TR593" s="3"/>
      <c r="TS593" s="3"/>
      <c r="TT593" s="3"/>
      <c r="TU593" s="3"/>
      <c r="TV593" s="3"/>
      <c r="TW593" s="3"/>
      <c r="TX593" s="3"/>
      <c r="TY593" s="3"/>
      <c r="TZ593" s="3"/>
      <c r="UA593" s="3"/>
      <c r="UB593" s="3"/>
      <c r="UC593" s="3"/>
      <c r="UD593" s="3"/>
      <c r="UE593" s="3"/>
      <c r="UF593" s="3"/>
      <c r="UG593" s="3"/>
      <c r="UH593" s="3"/>
      <c r="UI593" s="3"/>
      <c r="UJ593" s="3"/>
      <c r="UK593" s="3"/>
      <c r="UL593" s="3"/>
      <c r="UM593" s="3"/>
      <c r="UN593" s="3"/>
      <c r="UO593" s="3"/>
      <c r="UP593" s="3"/>
      <c r="UQ593" s="3"/>
      <c r="UR593" s="3"/>
      <c r="US593" s="3"/>
      <c r="UT593" s="3"/>
      <c r="UU593" s="3"/>
      <c r="UV593" s="3"/>
      <c r="UW593" s="3"/>
      <c r="UX593" s="3"/>
      <c r="UY593" s="3"/>
      <c r="UZ593" s="3"/>
      <c r="VA593" s="3"/>
      <c r="VB593" s="3"/>
      <c r="VC593" s="3"/>
      <c r="VD593" s="3"/>
      <c r="VE593" s="3"/>
      <c r="VF593" s="3"/>
      <c r="VG593" s="3"/>
      <c r="VH593" s="3"/>
      <c r="VI593" s="3"/>
      <c r="VJ593" s="3"/>
      <c r="VK593" s="3"/>
      <c r="VL593" s="3"/>
      <c r="VM593" s="3"/>
      <c r="VN593" s="3"/>
      <c r="VO593" s="3"/>
      <c r="VP593" s="3"/>
      <c r="VQ593" s="3"/>
      <c r="VR593" s="3"/>
      <c r="VS593" s="3"/>
      <c r="VT593" s="3"/>
      <c r="VU593" s="3"/>
      <c r="VV593" s="3"/>
      <c r="VW593" s="3"/>
      <c r="VX593" s="3"/>
      <c r="VY593" s="3"/>
      <c r="VZ593" s="3"/>
      <c r="WA593" s="3"/>
      <c r="WB593" s="3"/>
      <c r="WC593" s="3"/>
    </row>
    <row r="594" spans="1:601" ht="16" x14ac:dyDescent="0.45">
      <c r="A594" s="6"/>
      <c r="B594" s="6"/>
      <c r="C594" s="6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36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3"/>
      <c r="NJ594" s="3"/>
      <c r="NK594" s="3"/>
      <c r="NL594" s="3"/>
      <c r="NM594" s="3"/>
      <c r="NN594" s="3"/>
      <c r="NO594" s="3"/>
      <c r="NP594" s="3"/>
      <c r="NQ594" s="3"/>
      <c r="NR594" s="3"/>
      <c r="NS594" s="3"/>
      <c r="NT594" s="3"/>
      <c r="NU594" s="3"/>
      <c r="NV594" s="3"/>
      <c r="NW594" s="3"/>
      <c r="NX594" s="3"/>
      <c r="NY594" s="3"/>
      <c r="NZ594" s="3"/>
      <c r="OA594" s="3"/>
      <c r="OB594" s="3"/>
      <c r="OC594" s="3"/>
      <c r="OD594" s="3"/>
      <c r="OE594" s="3"/>
      <c r="OF594" s="3"/>
      <c r="OG594" s="3"/>
      <c r="OH594" s="3"/>
      <c r="OI594" s="3"/>
      <c r="OJ594" s="3"/>
      <c r="OK594" s="3"/>
      <c r="OL594" s="3"/>
      <c r="OM594" s="3"/>
      <c r="ON594" s="3"/>
      <c r="OO594" s="3"/>
      <c r="OP594" s="3"/>
      <c r="OQ594" s="3"/>
      <c r="OR594" s="3"/>
      <c r="OS594" s="3"/>
      <c r="OT594" s="3"/>
      <c r="OU594" s="3"/>
      <c r="OV594" s="3"/>
      <c r="OW594" s="3"/>
      <c r="OX594" s="3"/>
      <c r="OY594" s="3"/>
      <c r="OZ594" s="3"/>
      <c r="PA594" s="3"/>
      <c r="PB594" s="3"/>
      <c r="PC594" s="3"/>
      <c r="PD594" s="3"/>
      <c r="PE594" s="3"/>
      <c r="PF594" s="3"/>
      <c r="PG594" s="3"/>
      <c r="PH594" s="3"/>
      <c r="PI594" s="3"/>
      <c r="PJ594" s="3"/>
      <c r="PK594" s="3"/>
      <c r="PL594" s="3"/>
      <c r="PM594" s="3"/>
      <c r="PN594" s="3"/>
      <c r="PO594" s="3"/>
      <c r="PP594" s="3"/>
      <c r="PQ594" s="3"/>
      <c r="PR594" s="3"/>
      <c r="PS594" s="3"/>
      <c r="PT594" s="3"/>
      <c r="PU594" s="3"/>
      <c r="PV594" s="3"/>
      <c r="PW594" s="3"/>
      <c r="PX594" s="3"/>
      <c r="PY594" s="3"/>
      <c r="PZ594" s="3"/>
      <c r="QA594" s="3"/>
      <c r="QB594" s="3"/>
      <c r="QC594" s="3"/>
      <c r="QD594" s="3"/>
      <c r="QE594" s="3"/>
      <c r="QF594" s="3"/>
      <c r="QG594" s="3"/>
      <c r="QH594" s="3"/>
      <c r="QI594" s="3"/>
      <c r="QJ594" s="3"/>
      <c r="QK594" s="3"/>
      <c r="QL594" s="3"/>
      <c r="QM594" s="3"/>
      <c r="QN594" s="3"/>
      <c r="QO594" s="3"/>
      <c r="QP594" s="3"/>
      <c r="QQ594" s="3"/>
      <c r="QR594" s="3"/>
      <c r="QS594" s="3"/>
      <c r="QT594" s="3"/>
      <c r="QU594" s="3"/>
      <c r="QV594" s="3"/>
      <c r="QW594" s="3"/>
      <c r="QX594" s="3"/>
      <c r="QY594" s="3"/>
      <c r="QZ594" s="3"/>
      <c r="RA594" s="3"/>
      <c r="RB594" s="3"/>
      <c r="RC594" s="3"/>
      <c r="RD594" s="3"/>
      <c r="RE594" s="3"/>
      <c r="RF594" s="3"/>
      <c r="RG594" s="3"/>
      <c r="RH594" s="3"/>
      <c r="RI594" s="3"/>
      <c r="RJ594" s="3"/>
      <c r="RK594" s="3"/>
      <c r="RL594" s="3"/>
      <c r="RM594" s="3"/>
      <c r="RN594" s="3"/>
      <c r="RO594" s="3"/>
      <c r="RP594" s="3"/>
      <c r="RQ594" s="3"/>
      <c r="RR594" s="3"/>
      <c r="RS594" s="3"/>
      <c r="RT594" s="3"/>
      <c r="RU594" s="3"/>
      <c r="RV594" s="3"/>
      <c r="RW594" s="3"/>
      <c r="RX594" s="3"/>
      <c r="RY594" s="3"/>
      <c r="RZ594" s="3"/>
      <c r="SA594" s="3"/>
      <c r="SB594" s="3"/>
      <c r="SC594" s="3"/>
      <c r="SD594" s="3"/>
      <c r="SE594" s="3"/>
      <c r="SF594" s="3"/>
      <c r="SG594" s="3"/>
      <c r="SH594" s="3"/>
      <c r="SI594" s="3"/>
      <c r="SJ594" s="3"/>
      <c r="SK594" s="3"/>
      <c r="SL594" s="3"/>
      <c r="SM594" s="3"/>
      <c r="SN594" s="3"/>
      <c r="SO594" s="3"/>
      <c r="SP594" s="3"/>
      <c r="SQ594" s="3"/>
      <c r="SR594" s="3"/>
      <c r="SS594" s="3"/>
      <c r="ST594" s="3"/>
      <c r="SU594" s="3"/>
      <c r="SV594" s="3"/>
      <c r="SW594" s="3"/>
      <c r="SX594" s="3"/>
      <c r="SY594" s="3"/>
      <c r="SZ594" s="3"/>
      <c r="TA594" s="3"/>
      <c r="TB594" s="3"/>
      <c r="TC594" s="3"/>
      <c r="TD594" s="3"/>
      <c r="TE594" s="3"/>
      <c r="TF594" s="3"/>
      <c r="TG594" s="3"/>
      <c r="TH594" s="3"/>
      <c r="TI594" s="3"/>
      <c r="TJ594" s="3"/>
      <c r="TK594" s="3"/>
      <c r="TL594" s="3"/>
      <c r="TM594" s="3"/>
      <c r="TN594" s="3"/>
      <c r="TO594" s="3"/>
      <c r="TP594" s="3"/>
      <c r="TQ594" s="3"/>
      <c r="TR594" s="3"/>
      <c r="TS594" s="3"/>
      <c r="TT594" s="3"/>
      <c r="TU594" s="3"/>
      <c r="TV594" s="3"/>
      <c r="TW594" s="3"/>
      <c r="TX594" s="3"/>
      <c r="TY594" s="3"/>
      <c r="TZ594" s="3"/>
      <c r="UA594" s="3"/>
      <c r="UB594" s="3"/>
      <c r="UC594" s="3"/>
      <c r="UD594" s="3"/>
      <c r="UE594" s="3"/>
      <c r="UF594" s="3"/>
      <c r="UG594" s="3"/>
      <c r="UH594" s="3"/>
      <c r="UI594" s="3"/>
      <c r="UJ594" s="3"/>
      <c r="UK594" s="3"/>
      <c r="UL594" s="3"/>
      <c r="UM594" s="3"/>
      <c r="UN594" s="3"/>
      <c r="UO594" s="3"/>
      <c r="UP594" s="3"/>
      <c r="UQ594" s="3"/>
      <c r="UR594" s="3"/>
      <c r="US594" s="3"/>
      <c r="UT594" s="3"/>
      <c r="UU594" s="3"/>
      <c r="UV594" s="3"/>
      <c r="UW594" s="3"/>
      <c r="UX594" s="3"/>
      <c r="UY594" s="3"/>
      <c r="UZ594" s="3"/>
      <c r="VA594" s="3"/>
      <c r="VB594" s="3"/>
      <c r="VC594" s="3"/>
      <c r="VD594" s="3"/>
      <c r="VE594" s="3"/>
      <c r="VF594" s="3"/>
      <c r="VG594" s="3"/>
      <c r="VH594" s="3"/>
      <c r="VI594" s="3"/>
      <c r="VJ594" s="3"/>
      <c r="VK594" s="3"/>
      <c r="VL594" s="3"/>
      <c r="VM594" s="3"/>
      <c r="VN594" s="3"/>
      <c r="VO594" s="3"/>
      <c r="VP594" s="3"/>
      <c r="VQ594" s="3"/>
      <c r="VR594" s="3"/>
      <c r="VS594" s="3"/>
      <c r="VT594" s="3"/>
      <c r="VU594" s="3"/>
      <c r="VV594" s="3"/>
      <c r="VW594" s="3"/>
      <c r="VX594" s="3"/>
      <c r="VY594" s="3"/>
      <c r="VZ594" s="3"/>
      <c r="WA594" s="3"/>
      <c r="WB594" s="3"/>
      <c r="WC594" s="3"/>
    </row>
    <row r="595" spans="1:601" ht="16" x14ac:dyDescent="0.45">
      <c r="A595" s="6"/>
      <c r="B595" s="6"/>
      <c r="C595" s="6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36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3"/>
      <c r="NJ595" s="3"/>
      <c r="NK595" s="3"/>
      <c r="NL595" s="3"/>
      <c r="NM595" s="3"/>
      <c r="NN595" s="3"/>
      <c r="NO595" s="3"/>
      <c r="NP595" s="3"/>
      <c r="NQ595" s="3"/>
      <c r="NR595" s="3"/>
      <c r="NS595" s="3"/>
      <c r="NT595" s="3"/>
      <c r="NU595" s="3"/>
      <c r="NV595" s="3"/>
      <c r="NW595" s="3"/>
      <c r="NX595" s="3"/>
      <c r="NY595" s="3"/>
      <c r="NZ595" s="3"/>
      <c r="OA595" s="3"/>
      <c r="OB595" s="3"/>
      <c r="OC595" s="3"/>
      <c r="OD595" s="3"/>
      <c r="OE595" s="3"/>
      <c r="OF595" s="3"/>
      <c r="OG595" s="3"/>
      <c r="OH595" s="3"/>
      <c r="OI595" s="3"/>
      <c r="OJ595" s="3"/>
      <c r="OK595" s="3"/>
      <c r="OL595" s="3"/>
      <c r="OM595" s="3"/>
      <c r="ON595" s="3"/>
      <c r="OO595" s="3"/>
      <c r="OP595" s="3"/>
      <c r="OQ595" s="3"/>
      <c r="OR595" s="3"/>
      <c r="OS595" s="3"/>
      <c r="OT595" s="3"/>
      <c r="OU595" s="3"/>
      <c r="OV595" s="3"/>
      <c r="OW595" s="3"/>
      <c r="OX595" s="3"/>
      <c r="OY595" s="3"/>
      <c r="OZ595" s="3"/>
      <c r="PA595" s="3"/>
      <c r="PB595" s="3"/>
      <c r="PC595" s="3"/>
      <c r="PD595" s="3"/>
      <c r="PE595" s="3"/>
      <c r="PF595" s="3"/>
      <c r="PG595" s="3"/>
      <c r="PH595" s="3"/>
      <c r="PI595" s="3"/>
      <c r="PJ595" s="3"/>
      <c r="PK595" s="3"/>
      <c r="PL595" s="3"/>
      <c r="PM595" s="3"/>
      <c r="PN595" s="3"/>
      <c r="PO595" s="3"/>
      <c r="PP595" s="3"/>
      <c r="PQ595" s="3"/>
      <c r="PR595" s="3"/>
      <c r="PS595" s="3"/>
      <c r="PT595" s="3"/>
      <c r="PU595" s="3"/>
      <c r="PV595" s="3"/>
      <c r="PW595" s="3"/>
      <c r="PX595" s="3"/>
      <c r="PY595" s="3"/>
      <c r="PZ595" s="3"/>
      <c r="QA595" s="3"/>
      <c r="QB595" s="3"/>
      <c r="QC595" s="3"/>
      <c r="QD595" s="3"/>
      <c r="QE595" s="3"/>
      <c r="QF595" s="3"/>
      <c r="QG595" s="3"/>
      <c r="QH595" s="3"/>
      <c r="QI595" s="3"/>
      <c r="QJ595" s="3"/>
      <c r="QK595" s="3"/>
      <c r="QL595" s="3"/>
      <c r="QM595" s="3"/>
      <c r="QN595" s="3"/>
      <c r="QO595" s="3"/>
      <c r="QP595" s="3"/>
      <c r="QQ595" s="3"/>
      <c r="QR595" s="3"/>
      <c r="QS595" s="3"/>
      <c r="QT595" s="3"/>
      <c r="QU595" s="3"/>
      <c r="QV595" s="3"/>
      <c r="QW595" s="3"/>
      <c r="QX595" s="3"/>
      <c r="QY595" s="3"/>
      <c r="QZ595" s="3"/>
      <c r="RA595" s="3"/>
      <c r="RB595" s="3"/>
      <c r="RC595" s="3"/>
      <c r="RD595" s="3"/>
      <c r="RE595" s="3"/>
      <c r="RF595" s="3"/>
      <c r="RG595" s="3"/>
      <c r="RH595" s="3"/>
      <c r="RI595" s="3"/>
      <c r="RJ595" s="3"/>
      <c r="RK595" s="3"/>
      <c r="RL595" s="3"/>
      <c r="RM595" s="3"/>
      <c r="RN595" s="3"/>
      <c r="RO595" s="3"/>
      <c r="RP595" s="3"/>
      <c r="RQ595" s="3"/>
      <c r="RR595" s="3"/>
      <c r="RS595" s="3"/>
      <c r="RT595" s="3"/>
      <c r="RU595" s="3"/>
      <c r="RV595" s="3"/>
      <c r="RW595" s="3"/>
      <c r="RX595" s="3"/>
      <c r="RY595" s="3"/>
      <c r="RZ595" s="3"/>
      <c r="SA595" s="3"/>
      <c r="SB595" s="3"/>
      <c r="SC595" s="3"/>
      <c r="SD595" s="3"/>
      <c r="SE595" s="3"/>
      <c r="SF595" s="3"/>
      <c r="SG595" s="3"/>
      <c r="SH595" s="3"/>
      <c r="SI595" s="3"/>
      <c r="SJ595" s="3"/>
      <c r="SK595" s="3"/>
      <c r="SL595" s="3"/>
      <c r="SM595" s="3"/>
      <c r="SN595" s="3"/>
      <c r="SO595" s="3"/>
      <c r="SP595" s="3"/>
      <c r="SQ595" s="3"/>
      <c r="SR595" s="3"/>
      <c r="SS595" s="3"/>
      <c r="ST595" s="3"/>
      <c r="SU595" s="3"/>
      <c r="SV595" s="3"/>
      <c r="SW595" s="3"/>
      <c r="SX595" s="3"/>
      <c r="SY595" s="3"/>
      <c r="SZ595" s="3"/>
      <c r="TA595" s="3"/>
      <c r="TB595" s="3"/>
      <c r="TC595" s="3"/>
      <c r="TD595" s="3"/>
      <c r="TE595" s="3"/>
      <c r="TF595" s="3"/>
      <c r="TG595" s="3"/>
      <c r="TH595" s="3"/>
      <c r="TI595" s="3"/>
      <c r="TJ595" s="3"/>
      <c r="TK595" s="3"/>
      <c r="TL595" s="3"/>
      <c r="TM595" s="3"/>
      <c r="TN595" s="3"/>
      <c r="TO595" s="3"/>
      <c r="TP595" s="3"/>
      <c r="TQ595" s="3"/>
      <c r="TR595" s="3"/>
      <c r="TS595" s="3"/>
      <c r="TT595" s="3"/>
      <c r="TU595" s="3"/>
      <c r="TV595" s="3"/>
      <c r="TW595" s="3"/>
      <c r="TX595" s="3"/>
      <c r="TY595" s="3"/>
      <c r="TZ595" s="3"/>
      <c r="UA595" s="3"/>
      <c r="UB595" s="3"/>
      <c r="UC595" s="3"/>
      <c r="UD595" s="3"/>
      <c r="UE595" s="3"/>
      <c r="UF595" s="3"/>
      <c r="UG595" s="3"/>
      <c r="UH595" s="3"/>
      <c r="UI595" s="3"/>
      <c r="UJ595" s="3"/>
      <c r="UK595" s="3"/>
      <c r="UL595" s="3"/>
      <c r="UM595" s="3"/>
      <c r="UN595" s="3"/>
      <c r="UO595" s="3"/>
      <c r="UP595" s="3"/>
      <c r="UQ595" s="3"/>
      <c r="UR595" s="3"/>
      <c r="US595" s="3"/>
      <c r="UT595" s="3"/>
      <c r="UU595" s="3"/>
      <c r="UV595" s="3"/>
      <c r="UW595" s="3"/>
      <c r="UX595" s="3"/>
      <c r="UY595" s="3"/>
      <c r="UZ595" s="3"/>
      <c r="VA595" s="3"/>
      <c r="VB595" s="3"/>
      <c r="VC595" s="3"/>
      <c r="VD595" s="3"/>
      <c r="VE595" s="3"/>
      <c r="VF595" s="3"/>
      <c r="VG595" s="3"/>
      <c r="VH595" s="3"/>
      <c r="VI595" s="3"/>
      <c r="VJ595" s="3"/>
      <c r="VK595" s="3"/>
      <c r="VL595" s="3"/>
      <c r="VM595" s="3"/>
      <c r="VN595" s="3"/>
      <c r="VO595" s="3"/>
      <c r="VP595" s="3"/>
      <c r="VQ595" s="3"/>
      <c r="VR595" s="3"/>
      <c r="VS595" s="3"/>
      <c r="VT595" s="3"/>
      <c r="VU595" s="3"/>
      <c r="VV595" s="3"/>
      <c r="VW595" s="3"/>
      <c r="VX595" s="3"/>
      <c r="VY595" s="3"/>
      <c r="VZ595" s="3"/>
      <c r="WA595" s="3"/>
      <c r="WB595" s="3"/>
      <c r="WC595" s="3"/>
    </row>
    <row r="596" spans="1:601" ht="16" x14ac:dyDescent="0.45">
      <c r="A596" s="6"/>
      <c r="B596" s="6"/>
      <c r="C596" s="6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36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3"/>
      <c r="NJ596" s="3"/>
      <c r="NK596" s="3"/>
      <c r="NL596" s="3"/>
      <c r="NM596" s="3"/>
      <c r="NN596" s="3"/>
      <c r="NO596" s="3"/>
      <c r="NP596" s="3"/>
      <c r="NQ596" s="3"/>
      <c r="NR596" s="3"/>
      <c r="NS596" s="3"/>
      <c r="NT596" s="3"/>
      <c r="NU596" s="3"/>
      <c r="NV596" s="3"/>
      <c r="NW596" s="3"/>
      <c r="NX596" s="3"/>
      <c r="NY596" s="3"/>
      <c r="NZ596" s="3"/>
      <c r="OA596" s="3"/>
      <c r="OB596" s="3"/>
      <c r="OC596" s="3"/>
      <c r="OD596" s="3"/>
      <c r="OE596" s="3"/>
      <c r="OF596" s="3"/>
      <c r="OG596" s="3"/>
      <c r="OH596" s="3"/>
      <c r="OI596" s="3"/>
      <c r="OJ596" s="3"/>
      <c r="OK596" s="3"/>
      <c r="OL596" s="3"/>
      <c r="OM596" s="3"/>
      <c r="ON596" s="3"/>
      <c r="OO596" s="3"/>
      <c r="OP596" s="3"/>
      <c r="OQ596" s="3"/>
      <c r="OR596" s="3"/>
      <c r="OS596" s="3"/>
      <c r="OT596" s="3"/>
      <c r="OU596" s="3"/>
      <c r="OV596" s="3"/>
      <c r="OW596" s="3"/>
      <c r="OX596" s="3"/>
      <c r="OY596" s="3"/>
      <c r="OZ596" s="3"/>
      <c r="PA596" s="3"/>
      <c r="PB596" s="3"/>
      <c r="PC596" s="3"/>
      <c r="PD596" s="3"/>
      <c r="PE596" s="3"/>
      <c r="PF596" s="3"/>
      <c r="PG596" s="3"/>
      <c r="PH596" s="3"/>
      <c r="PI596" s="3"/>
      <c r="PJ596" s="3"/>
      <c r="PK596" s="3"/>
      <c r="PL596" s="3"/>
      <c r="PM596" s="3"/>
      <c r="PN596" s="3"/>
      <c r="PO596" s="3"/>
      <c r="PP596" s="3"/>
      <c r="PQ596" s="3"/>
      <c r="PR596" s="3"/>
      <c r="PS596" s="3"/>
      <c r="PT596" s="3"/>
      <c r="PU596" s="3"/>
      <c r="PV596" s="3"/>
      <c r="PW596" s="3"/>
      <c r="PX596" s="3"/>
      <c r="PY596" s="3"/>
      <c r="PZ596" s="3"/>
      <c r="QA596" s="3"/>
      <c r="QB596" s="3"/>
      <c r="QC596" s="3"/>
      <c r="QD596" s="3"/>
      <c r="QE596" s="3"/>
      <c r="QF596" s="3"/>
      <c r="QG596" s="3"/>
      <c r="QH596" s="3"/>
      <c r="QI596" s="3"/>
      <c r="QJ596" s="3"/>
      <c r="QK596" s="3"/>
      <c r="QL596" s="3"/>
      <c r="QM596" s="3"/>
      <c r="QN596" s="3"/>
      <c r="QO596" s="3"/>
      <c r="QP596" s="3"/>
      <c r="QQ596" s="3"/>
      <c r="QR596" s="3"/>
      <c r="QS596" s="3"/>
      <c r="QT596" s="3"/>
      <c r="QU596" s="3"/>
      <c r="QV596" s="3"/>
      <c r="QW596" s="3"/>
      <c r="QX596" s="3"/>
      <c r="QY596" s="3"/>
      <c r="QZ596" s="3"/>
      <c r="RA596" s="3"/>
      <c r="RB596" s="3"/>
      <c r="RC596" s="3"/>
      <c r="RD596" s="3"/>
      <c r="RE596" s="3"/>
      <c r="RF596" s="3"/>
      <c r="RG596" s="3"/>
      <c r="RH596" s="3"/>
      <c r="RI596" s="3"/>
      <c r="RJ596" s="3"/>
      <c r="RK596" s="3"/>
      <c r="RL596" s="3"/>
      <c r="RM596" s="3"/>
      <c r="RN596" s="3"/>
      <c r="RO596" s="3"/>
      <c r="RP596" s="3"/>
      <c r="RQ596" s="3"/>
      <c r="RR596" s="3"/>
      <c r="RS596" s="3"/>
      <c r="RT596" s="3"/>
      <c r="RU596" s="3"/>
      <c r="RV596" s="3"/>
      <c r="RW596" s="3"/>
      <c r="RX596" s="3"/>
      <c r="RY596" s="3"/>
      <c r="RZ596" s="3"/>
      <c r="SA596" s="3"/>
      <c r="SB596" s="3"/>
      <c r="SC596" s="3"/>
      <c r="SD596" s="3"/>
      <c r="SE596" s="3"/>
      <c r="SF596" s="3"/>
      <c r="SG596" s="3"/>
      <c r="SH596" s="3"/>
      <c r="SI596" s="3"/>
      <c r="SJ596" s="3"/>
      <c r="SK596" s="3"/>
      <c r="SL596" s="3"/>
      <c r="SM596" s="3"/>
      <c r="SN596" s="3"/>
      <c r="SO596" s="3"/>
      <c r="SP596" s="3"/>
      <c r="SQ596" s="3"/>
      <c r="SR596" s="3"/>
      <c r="SS596" s="3"/>
      <c r="ST596" s="3"/>
      <c r="SU596" s="3"/>
      <c r="SV596" s="3"/>
      <c r="SW596" s="3"/>
      <c r="SX596" s="3"/>
      <c r="SY596" s="3"/>
      <c r="SZ596" s="3"/>
      <c r="TA596" s="3"/>
      <c r="TB596" s="3"/>
      <c r="TC596" s="3"/>
      <c r="TD596" s="3"/>
      <c r="TE596" s="3"/>
      <c r="TF596" s="3"/>
      <c r="TG596" s="3"/>
      <c r="TH596" s="3"/>
      <c r="TI596" s="3"/>
      <c r="TJ596" s="3"/>
      <c r="TK596" s="3"/>
      <c r="TL596" s="3"/>
      <c r="TM596" s="3"/>
      <c r="TN596" s="3"/>
      <c r="TO596" s="3"/>
      <c r="TP596" s="3"/>
      <c r="TQ596" s="3"/>
      <c r="TR596" s="3"/>
      <c r="TS596" s="3"/>
      <c r="TT596" s="3"/>
      <c r="TU596" s="3"/>
      <c r="TV596" s="3"/>
      <c r="TW596" s="3"/>
      <c r="TX596" s="3"/>
      <c r="TY596" s="3"/>
      <c r="TZ596" s="3"/>
      <c r="UA596" s="3"/>
      <c r="UB596" s="3"/>
      <c r="UC596" s="3"/>
      <c r="UD596" s="3"/>
      <c r="UE596" s="3"/>
      <c r="UF596" s="3"/>
      <c r="UG596" s="3"/>
      <c r="UH596" s="3"/>
      <c r="UI596" s="3"/>
      <c r="UJ596" s="3"/>
      <c r="UK596" s="3"/>
      <c r="UL596" s="3"/>
      <c r="UM596" s="3"/>
      <c r="UN596" s="3"/>
      <c r="UO596" s="3"/>
      <c r="UP596" s="3"/>
      <c r="UQ596" s="3"/>
      <c r="UR596" s="3"/>
      <c r="US596" s="3"/>
      <c r="UT596" s="3"/>
      <c r="UU596" s="3"/>
      <c r="UV596" s="3"/>
      <c r="UW596" s="3"/>
      <c r="UX596" s="3"/>
      <c r="UY596" s="3"/>
      <c r="UZ596" s="3"/>
      <c r="VA596" s="3"/>
      <c r="VB596" s="3"/>
      <c r="VC596" s="3"/>
      <c r="VD596" s="3"/>
      <c r="VE596" s="3"/>
      <c r="VF596" s="3"/>
      <c r="VG596" s="3"/>
      <c r="VH596" s="3"/>
      <c r="VI596" s="3"/>
      <c r="VJ596" s="3"/>
      <c r="VK596" s="3"/>
      <c r="VL596" s="3"/>
      <c r="VM596" s="3"/>
      <c r="VN596" s="3"/>
      <c r="VO596" s="3"/>
      <c r="VP596" s="3"/>
      <c r="VQ596" s="3"/>
      <c r="VR596" s="3"/>
      <c r="VS596" s="3"/>
      <c r="VT596" s="3"/>
      <c r="VU596" s="3"/>
      <c r="VV596" s="3"/>
      <c r="VW596" s="3"/>
      <c r="VX596" s="3"/>
      <c r="VY596" s="3"/>
      <c r="VZ596" s="3"/>
      <c r="WA596" s="3"/>
      <c r="WB596" s="3"/>
      <c r="WC596" s="3"/>
    </row>
    <row r="597" spans="1:601" ht="16" x14ac:dyDescent="0.45">
      <c r="A597" s="6"/>
      <c r="B597" s="6"/>
      <c r="C597" s="6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36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3"/>
      <c r="NJ597" s="3"/>
      <c r="NK597" s="3"/>
      <c r="NL597" s="3"/>
      <c r="NM597" s="3"/>
      <c r="NN597" s="3"/>
      <c r="NO597" s="3"/>
      <c r="NP597" s="3"/>
      <c r="NQ597" s="3"/>
      <c r="NR597" s="3"/>
      <c r="NS597" s="3"/>
      <c r="NT597" s="3"/>
      <c r="NU597" s="3"/>
      <c r="NV597" s="3"/>
      <c r="NW597" s="3"/>
      <c r="NX597" s="3"/>
      <c r="NY597" s="3"/>
      <c r="NZ597" s="3"/>
      <c r="OA597" s="3"/>
      <c r="OB597" s="3"/>
      <c r="OC597" s="3"/>
      <c r="OD597" s="3"/>
      <c r="OE597" s="3"/>
      <c r="OF597" s="3"/>
      <c r="OG597" s="3"/>
      <c r="OH597" s="3"/>
      <c r="OI597" s="3"/>
      <c r="OJ597" s="3"/>
      <c r="OK597" s="3"/>
      <c r="OL597" s="3"/>
      <c r="OM597" s="3"/>
      <c r="ON597" s="3"/>
      <c r="OO597" s="3"/>
      <c r="OP597" s="3"/>
      <c r="OQ597" s="3"/>
      <c r="OR597" s="3"/>
      <c r="OS597" s="3"/>
      <c r="OT597" s="3"/>
      <c r="OU597" s="3"/>
      <c r="OV597" s="3"/>
      <c r="OW597" s="3"/>
      <c r="OX597" s="3"/>
      <c r="OY597" s="3"/>
      <c r="OZ597" s="3"/>
      <c r="PA597" s="3"/>
      <c r="PB597" s="3"/>
      <c r="PC597" s="3"/>
      <c r="PD597" s="3"/>
      <c r="PE597" s="3"/>
      <c r="PF597" s="3"/>
      <c r="PG597" s="3"/>
      <c r="PH597" s="3"/>
      <c r="PI597" s="3"/>
      <c r="PJ597" s="3"/>
      <c r="PK597" s="3"/>
      <c r="PL597" s="3"/>
      <c r="PM597" s="3"/>
      <c r="PN597" s="3"/>
      <c r="PO597" s="3"/>
      <c r="PP597" s="3"/>
      <c r="PQ597" s="3"/>
      <c r="PR597" s="3"/>
      <c r="PS597" s="3"/>
      <c r="PT597" s="3"/>
      <c r="PU597" s="3"/>
      <c r="PV597" s="3"/>
      <c r="PW597" s="3"/>
      <c r="PX597" s="3"/>
      <c r="PY597" s="3"/>
      <c r="PZ597" s="3"/>
      <c r="QA597" s="3"/>
      <c r="QB597" s="3"/>
      <c r="QC597" s="3"/>
      <c r="QD597" s="3"/>
      <c r="QE597" s="3"/>
      <c r="QF597" s="3"/>
      <c r="QG597" s="3"/>
      <c r="QH597" s="3"/>
      <c r="QI597" s="3"/>
      <c r="QJ597" s="3"/>
      <c r="QK597" s="3"/>
      <c r="QL597" s="3"/>
      <c r="QM597" s="3"/>
      <c r="QN597" s="3"/>
      <c r="QO597" s="3"/>
      <c r="QP597" s="3"/>
      <c r="QQ597" s="3"/>
      <c r="QR597" s="3"/>
      <c r="QS597" s="3"/>
      <c r="QT597" s="3"/>
      <c r="QU597" s="3"/>
      <c r="QV597" s="3"/>
      <c r="QW597" s="3"/>
      <c r="QX597" s="3"/>
      <c r="QY597" s="3"/>
      <c r="QZ597" s="3"/>
      <c r="RA597" s="3"/>
      <c r="RB597" s="3"/>
      <c r="RC597" s="3"/>
      <c r="RD597" s="3"/>
      <c r="RE597" s="3"/>
      <c r="RF597" s="3"/>
      <c r="RG597" s="3"/>
      <c r="RH597" s="3"/>
      <c r="RI597" s="3"/>
      <c r="RJ597" s="3"/>
      <c r="RK597" s="3"/>
      <c r="RL597" s="3"/>
      <c r="RM597" s="3"/>
      <c r="RN597" s="3"/>
      <c r="RO597" s="3"/>
      <c r="RP597" s="3"/>
      <c r="RQ597" s="3"/>
      <c r="RR597" s="3"/>
      <c r="RS597" s="3"/>
      <c r="RT597" s="3"/>
      <c r="RU597" s="3"/>
      <c r="RV597" s="3"/>
      <c r="RW597" s="3"/>
      <c r="RX597" s="3"/>
      <c r="RY597" s="3"/>
      <c r="RZ597" s="3"/>
      <c r="SA597" s="3"/>
      <c r="SB597" s="3"/>
      <c r="SC597" s="3"/>
      <c r="SD597" s="3"/>
      <c r="SE597" s="3"/>
      <c r="SF597" s="3"/>
      <c r="SG597" s="3"/>
      <c r="SH597" s="3"/>
      <c r="SI597" s="3"/>
      <c r="SJ597" s="3"/>
      <c r="SK597" s="3"/>
      <c r="SL597" s="3"/>
      <c r="SM597" s="3"/>
      <c r="SN597" s="3"/>
      <c r="SO597" s="3"/>
      <c r="SP597" s="3"/>
      <c r="SQ597" s="3"/>
      <c r="SR597" s="3"/>
      <c r="SS597" s="3"/>
      <c r="ST597" s="3"/>
      <c r="SU597" s="3"/>
      <c r="SV597" s="3"/>
      <c r="SW597" s="3"/>
      <c r="SX597" s="3"/>
      <c r="SY597" s="3"/>
      <c r="SZ597" s="3"/>
      <c r="TA597" s="3"/>
      <c r="TB597" s="3"/>
      <c r="TC597" s="3"/>
      <c r="TD597" s="3"/>
      <c r="TE597" s="3"/>
      <c r="TF597" s="3"/>
      <c r="TG597" s="3"/>
      <c r="TH597" s="3"/>
      <c r="TI597" s="3"/>
      <c r="TJ597" s="3"/>
      <c r="TK597" s="3"/>
      <c r="TL597" s="3"/>
      <c r="TM597" s="3"/>
      <c r="TN597" s="3"/>
      <c r="TO597" s="3"/>
      <c r="TP597" s="3"/>
      <c r="TQ597" s="3"/>
      <c r="TR597" s="3"/>
      <c r="TS597" s="3"/>
      <c r="TT597" s="3"/>
      <c r="TU597" s="3"/>
      <c r="TV597" s="3"/>
      <c r="TW597" s="3"/>
      <c r="TX597" s="3"/>
      <c r="TY597" s="3"/>
      <c r="TZ597" s="3"/>
      <c r="UA597" s="3"/>
      <c r="UB597" s="3"/>
      <c r="UC597" s="3"/>
      <c r="UD597" s="3"/>
      <c r="UE597" s="3"/>
      <c r="UF597" s="3"/>
      <c r="UG597" s="3"/>
      <c r="UH597" s="3"/>
      <c r="UI597" s="3"/>
      <c r="UJ597" s="3"/>
      <c r="UK597" s="3"/>
      <c r="UL597" s="3"/>
      <c r="UM597" s="3"/>
      <c r="UN597" s="3"/>
      <c r="UO597" s="3"/>
      <c r="UP597" s="3"/>
      <c r="UQ597" s="3"/>
      <c r="UR597" s="3"/>
      <c r="US597" s="3"/>
      <c r="UT597" s="3"/>
      <c r="UU597" s="3"/>
      <c r="UV597" s="3"/>
      <c r="UW597" s="3"/>
      <c r="UX597" s="3"/>
      <c r="UY597" s="3"/>
      <c r="UZ597" s="3"/>
      <c r="VA597" s="3"/>
      <c r="VB597" s="3"/>
      <c r="VC597" s="3"/>
      <c r="VD597" s="3"/>
      <c r="VE597" s="3"/>
      <c r="VF597" s="3"/>
      <c r="VG597" s="3"/>
      <c r="VH597" s="3"/>
      <c r="VI597" s="3"/>
      <c r="VJ597" s="3"/>
      <c r="VK597" s="3"/>
      <c r="VL597" s="3"/>
      <c r="VM597" s="3"/>
      <c r="VN597" s="3"/>
      <c r="VO597" s="3"/>
      <c r="VP597" s="3"/>
      <c r="VQ597" s="3"/>
      <c r="VR597" s="3"/>
      <c r="VS597" s="3"/>
      <c r="VT597" s="3"/>
      <c r="VU597" s="3"/>
      <c r="VV597" s="3"/>
      <c r="VW597" s="3"/>
      <c r="VX597" s="3"/>
      <c r="VY597" s="3"/>
      <c r="VZ597" s="3"/>
      <c r="WA597" s="3"/>
      <c r="WB597" s="3"/>
      <c r="WC597" s="3"/>
    </row>
    <row r="598" spans="1:601" ht="16" x14ac:dyDescent="0.45">
      <c r="A598" s="6"/>
      <c r="B598" s="6"/>
      <c r="C598" s="6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36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3"/>
      <c r="NJ598" s="3"/>
      <c r="NK598" s="3"/>
      <c r="NL598" s="3"/>
      <c r="NM598" s="3"/>
      <c r="NN598" s="3"/>
      <c r="NO598" s="3"/>
      <c r="NP598" s="3"/>
      <c r="NQ598" s="3"/>
      <c r="NR598" s="3"/>
      <c r="NS598" s="3"/>
      <c r="NT598" s="3"/>
      <c r="NU598" s="3"/>
      <c r="NV598" s="3"/>
      <c r="NW598" s="3"/>
      <c r="NX598" s="3"/>
      <c r="NY598" s="3"/>
      <c r="NZ598" s="3"/>
      <c r="OA598" s="3"/>
      <c r="OB598" s="3"/>
      <c r="OC598" s="3"/>
      <c r="OD598" s="3"/>
      <c r="OE598" s="3"/>
      <c r="OF598" s="3"/>
      <c r="OG598" s="3"/>
      <c r="OH598" s="3"/>
      <c r="OI598" s="3"/>
      <c r="OJ598" s="3"/>
      <c r="OK598" s="3"/>
      <c r="OL598" s="3"/>
      <c r="OM598" s="3"/>
      <c r="ON598" s="3"/>
      <c r="OO598" s="3"/>
      <c r="OP598" s="3"/>
      <c r="OQ598" s="3"/>
      <c r="OR598" s="3"/>
      <c r="OS598" s="3"/>
      <c r="OT598" s="3"/>
      <c r="OU598" s="3"/>
      <c r="OV598" s="3"/>
      <c r="OW598" s="3"/>
      <c r="OX598" s="3"/>
      <c r="OY598" s="3"/>
      <c r="OZ598" s="3"/>
      <c r="PA598" s="3"/>
      <c r="PB598" s="3"/>
      <c r="PC598" s="3"/>
      <c r="PD598" s="3"/>
      <c r="PE598" s="3"/>
      <c r="PF598" s="3"/>
      <c r="PG598" s="3"/>
      <c r="PH598" s="3"/>
      <c r="PI598" s="3"/>
      <c r="PJ598" s="3"/>
      <c r="PK598" s="3"/>
      <c r="PL598" s="3"/>
      <c r="PM598" s="3"/>
      <c r="PN598" s="3"/>
      <c r="PO598" s="3"/>
      <c r="PP598" s="3"/>
      <c r="PQ598" s="3"/>
      <c r="PR598" s="3"/>
      <c r="PS598" s="3"/>
      <c r="PT598" s="3"/>
      <c r="PU598" s="3"/>
      <c r="PV598" s="3"/>
      <c r="PW598" s="3"/>
      <c r="PX598" s="3"/>
      <c r="PY598" s="3"/>
      <c r="PZ598" s="3"/>
      <c r="QA598" s="3"/>
      <c r="QB598" s="3"/>
      <c r="QC598" s="3"/>
      <c r="QD598" s="3"/>
      <c r="QE598" s="3"/>
      <c r="QF598" s="3"/>
      <c r="QG598" s="3"/>
      <c r="QH598" s="3"/>
      <c r="QI598" s="3"/>
      <c r="QJ598" s="3"/>
      <c r="QK598" s="3"/>
      <c r="QL598" s="3"/>
      <c r="QM598" s="3"/>
      <c r="QN598" s="3"/>
      <c r="QO598" s="3"/>
      <c r="QP598" s="3"/>
      <c r="QQ598" s="3"/>
      <c r="QR598" s="3"/>
      <c r="QS598" s="3"/>
      <c r="QT598" s="3"/>
      <c r="QU598" s="3"/>
      <c r="QV598" s="3"/>
      <c r="QW598" s="3"/>
      <c r="QX598" s="3"/>
      <c r="QY598" s="3"/>
      <c r="QZ598" s="3"/>
      <c r="RA598" s="3"/>
      <c r="RB598" s="3"/>
      <c r="RC598" s="3"/>
      <c r="RD598" s="3"/>
      <c r="RE598" s="3"/>
      <c r="RF598" s="3"/>
      <c r="RG598" s="3"/>
      <c r="RH598" s="3"/>
      <c r="RI598" s="3"/>
      <c r="RJ598" s="3"/>
      <c r="RK598" s="3"/>
      <c r="RL598" s="3"/>
      <c r="RM598" s="3"/>
      <c r="RN598" s="3"/>
      <c r="RO598" s="3"/>
      <c r="RP598" s="3"/>
      <c r="RQ598" s="3"/>
      <c r="RR598" s="3"/>
      <c r="RS598" s="3"/>
      <c r="RT598" s="3"/>
      <c r="RU598" s="3"/>
      <c r="RV598" s="3"/>
      <c r="RW598" s="3"/>
      <c r="RX598" s="3"/>
      <c r="RY598" s="3"/>
      <c r="RZ598" s="3"/>
      <c r="SA598" s="3"/>
      <c r="SB598" s="3"/>
      <c r="SC598" s="3"/>
      <c r="SD598" s="3"/>
      <c r="SE598" s="3"/>
      <c r="SF598" s="3"/>
      <c r="SG598" s="3"/>
      <c r="SH598" s="3"/>
      <c r="SI598" s="3"/>
      <c r="SJ598" s="3"/>
      <c r="SK598" s="3"/>
      <c r="SL598" s="3"/>
      <c r="SM598" s="3"/>
      <c r="SN598" s="3"/>
      <c r="SO598" s="3"/>
      <c r="SP598" s="3"/>
      <c r="SQ598" s="3"/>
      <c r="SR598" s="3"/>
      <c r="SS598" s="3"/>
      <c r="ST598" s="3"/>
      <c r="SU598" s="3"/>
      <c r="SV598" s="3"/>
      <c r="SW598" s="3"/>
      <c r="SX598" s="3"/>
      <c r="SY598" s="3"/>
      <c r="SZ598" s="3"/>
      <c r="TA598" s="3"/>
      <c r="TB598" s="3"/>
      <c r="TC598" s="3"/>
      <c r="TD598" s="3"/>
      <c r="TE598" s="3"/>
      <c r="TF598" s="3"/>
      <c r="TG598" s="3"/>
      <c r="TH598" s="3"/>
      <c r="TI598" s="3"/>
      <c r="TJ598" s="3"/>
      <c r="TK598" s="3"/>
      <c r="TL598" s="3"/>
      <c r="TM598" s="3"/>
      <c r="TN598" s="3"/>
      <c r="TO598" s="3"/>
      <c r="TP598" s="3"/>
      <c r="TQ598" s="3"/>
      <c r="TR598" s="3"/>
      <c r="TS598" s="3"/>
      <c r="TT598" s="3"/>
      <c r="TU598" s="3"/>
      <c r="TV598" s="3"/>
      <c r="TW598" s="3"/>
      <c r="TX598" s="3"/>
      <c r="TY598" s="3"/>
      <c r="TZ598" s="3"/>
      <c r="UA598" s="3"/>
      <c r="UB598" s="3"/>
      <c r="UC598" s="3"/>
      <c r="UD598" s="3"/>
      <c r="UE598" s="3"/>
      <c r="UF598" s="3"/>
      <c r="UG598" s="3"/>
      <c r="UH598" s="3"/>
      <c r="UI598" s="3"/>
      <c r="UJ598" s="3"/>
      <c r="UK598" s="3"/>
      <c r="UL598" s="3"/>
      <c r="UM598" s="3"/>
      <c r="UN598" s="3"/>
      <c r="UO598" s="3"/>
      <c r="UP598" s="3"/>
      <c r="UQ598" s="3"/>
      <c r="UR598" s="3"/>
      <c r="US598" s="3"/>
      <c r="UT598" s="3"/>
      <c r="UU598" s="3"/>
      <c r="UV598" s="3"/>
      <c r="UW598" s="3"/>
      <c r="UX598" s="3"/>
      <c r="UY598" s="3"/>
      <c r="UZ598" s="3"/>
      <c r="VA598" s="3"/>
      <c r="VB598" s="3"/>
      <c r="VC598" s="3"/>
      <c r="VD598" s="3"/>
      <c r="VE598" s="3"/>
      <c r="VF598" s="3"/>
      <c r="VG598" s="3"/>
      <c r="VH598" s="3"/>
      <c r="VI598" s="3"/>
      <c r="VJ598" s="3"/>
      <c r="VK598" s="3"/>
      <c r="VL598" s="3"/>
      <c r="VM598" s="3"/>
      <c r="VN598" s="3"/>
      <c r="VO598" s="3"/>
      <c r="VP598" s="3"/>
      <c r="VQ598" s="3"/>
      <c r="VR598" s="3"/>
      <c r="VS598" s="3"/>
      <c r="VT598" s="3"/>
      <c r="VU598" s="3"/>
      <c r="VV598" s="3"/>
      <c r="VW598" s="3"/>
      <c r="VX598" s="3"/>
      <c r="VY598" s="3"/>
      <c r="VZ598" s="3"/>
      <c r="WA598" s="3"/>
      <c r="WB598" s="3"/>
      <c r="WC598" s="3"/>
    </row>
    <row r="599" spans="1:601" ht="16" x14ac:dyDescent="0.45">
      <c r="A599" s="6"/>
      <c r="B599" s="6"/>
      <c r="C599" s="6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36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3"/>
      <c r="NJ599" s="3"/>
      <c r="NK599" s="3"/>
      <c r="NL599" s="3"/>
      <c r="NM599" s="3"/>
      <c r="NN599" s="3"/>
      <c r="NO599" s="3"/>
      <c r="NP599" s="3"/>
      <c r="NQ599" s="3"/>
      <c r="NR599" s="3"/>
      <c r="NS599" s="3"/>
      <c r="NT599" s="3"/>
      <c r="NU599" s="3"/>
      <c r="NV599" s="3"/>
      <c r="NW599" s="3"/>
      <c r="NX599" s="3"/>
      <c r="NY599" s="3"/>
      <c r="NZ599" s="3"/>
      <c r="OA599" s="3"/>
      <c r="OB599" s="3"/>
      <c r="OC599" s="3"/>
      <c r="OD599" s="3"/>
      <c r="OE599" s="3"/>
      <c r="OF599" s="3"/>
      <c r="OG599" s="3"/>
      <c r="OH599" s="3"/>
      <c r="OI599" s="3"/>
      <c r="OJ599" s="3"/>
      <c r="OK599" s="3"/>
      <c r="OL599" s="3"/>
      <c r="OM599" s="3"/>
      <c r="ON599" s="3"/>
      <c r="OO599" s="3"/>
      <c r="OP599" s="3"/>
      <c r="OQ599" s="3"/>
      <c r="OR599" s="3"/>
      <c r="OS599" s="3"/>
      <c r="OT599" s="3"/>
      <c r="OU599" s="3"/>
      <c r="OV599" s="3"/>
      <c r="OW599" s="3"/>
      <c r="OX599" s="3"/>
      <c r="OY599" s="3"/>
      <c r="OZ599" s="3"/>
      <c r="PA599" s="3"/>
      <c r="PB599" s="3"/>
      <c r="PC599" s="3"/>
      <c r="PD599" s="3"/>
      <c r="PE599" s="3"/>
      <c r="PF599" s="3"/>
      <c r="PG599" s="3"/>
      <c r="PH599" s="3"/>
      <c r="PI599" s="3"/>
      <c r="PJ599" s="3"/>
      <c r="PK599" s="3"/>
      <c r="PL599" s="3"/>
      <c r="PM599" s="3"/>
      <c r="PN599" s="3"/>
      <c r="PO599" s="3"/>
      <c r="PP599" s="3"/>
      <c r="PQ599" s="3"/>
      <c r="PR599" s="3"/>
      <c r="PS599" s="3"/>
      <c r="PT599" s="3"/>
      <c r="PU599" s="3"/>
      <c r="PV599" s="3"/>
      <c r="PW599" s="3"/>
      <c r="PX599" s="3"/>
      <c r="PY599" s="3"/>
      <c r="PZ599" s="3"/>
      <c r="QA599" s="3"/>
      <c r="QB599" s="3"/>
      <c r="QC599" s="3"/>
      <c r="QD599" s="3"/>
      <c r="QE599" s="3"/>
      <c r="QF599" s="3"/>
      <c r="QG599" s="3"/>
      <c r="QH599" s="3"/>
      <c r="QI599" s="3"/>
      <c r="QJ599" s="3"/>
      <c r="QK599" s="3"/>
      <c r="QL599" s="3"/>
      <c r="QM599" s="3"/>
      <c r="QN599" s="3"/>
      <c r="QO599" s="3"/>
      <c r="QP599" s="3"/>
      <c r="QQ599" s="3"/>
      <c r="QR599" s="3"/>
      <c r="QS599" s="3"/>
      <c r="QT599" s="3"/>
      <c r="QU599" s="3"/>
      <c r="QV599" s="3"/>
      <c r="QW599" s="3"/>
      <c r="QX599" s="3"/>
      <c r="QY599" s="3"/>
      <c r="QZ599" s="3"/>
      <c r="RA599" s="3"/>
      <c r="RB599" s="3"/>
      <c r="RC599" s="3"/>
      <c r="RD599" s="3"/>
      <c r="RE599" s="3"/>
      <c r="RF599" s="3"/>
      <c r="RG599" s="3"/>
      <c r="RH599" s="3"/>
      <c r="RI599" s="3"/>
      <c r="RJ599" s="3"/>
      <c r="RK599" s="3"/>
      <c r="RL599" s="3"/>
      <c r="RM599" s="3"/>
      <c r="RN599" s="3"/>
      <c r="RO599" s="3"/>
      <c r="RP599" s="3"/>
      <c r="RQ599" s="3"/>
      <c r="RR599" s="3"/>
      <c r="RS599" s="3"/>
      <c r="RT599" s="3"/>
      <c r="RU599" s="3"/>
      <c r="RV599" s="3"/>
      <c r="RW599" s="3"/>
      <c r="RX599" s="3"/>
      <c r="RY599" s="3"/>
      <c r="RZ599" s="3"/>
      <c r="SA599" s="3"/>
      <c r="SB599" s="3"/>
      <c r="SC599" s="3"/>
      <c r="SD599" s="3"/>
      <c r="SE599" s="3"/>
      <c r="SF599" s="3"/>
      <c r="SG599" s="3"/>
      <c r="SH599" s="3"/>
      <c r="SI599" s="3"/>
      <c r="SJ599" s="3"/>
      <c r="SK599" s="3"/>
      <c r="SL599" s="3"/>
      <c r="SM599" s="3"/>
      <c r="SN599" s="3"/>
      <c r="SO599" s="3"/>
      <c r="SP599" s="3"/>
      <c r="SQ599" s="3"/>
      <c r="SR599" s="3"/>
      <c r="SS599" s="3"/>
      <c r="ST599" s="3"/>
      <c r="SU599" s="3"/>
      <c r="SV599" s="3"/>
      <c r="SW599" s="3"/>
      <c r="SX599" s="3"/>
      <c r="SY599" s="3"/>
      <c r="SZ599" s="3"/>
      <c r="TA599" s="3"/>
      <c r="TB599" s="3"/>
      <c r="TC599" s="3"/>
      <c r="TD599" s="3"/>
      <c r="TE599" s="3"/>
      <c r="TF599" s="3"/>
      <c r="TG599" s="3"/>
      <c r="TH599" s="3"/>
      <c r="TI599" s="3"/>
      <c r="TJ599" s="3"/>
      <c r="TK599" s="3"/>
      <c r="TL599" s="3"/>
      <c r="TM599" s="3"/>
      <c r="TN599" s="3"/>
      <c r="TO599" s="3"/>
      <c r="TP599" s="3"/>
      <c r="TQ599" s="3"/>
      <c r="TR599" s="3"/>
      <c r="TS599" s="3"/>
      <c r="TT599" s="3"/>
      <c r="TU599" s="3"/>
      <c r="TV599" s="3"/>
      <c r="TW599" s="3"/>
      <c r="TX599" s="3"/>
      <c r="TY599" s="3"/>
      <c r="TZ599" s="3"/>
      <c r="UA599" s="3"/>
      <c r="UB599" s="3"/>
      <c r="UC599" s="3"/>
      <c r="UD599" s="3"/>
      <c r="UE599" s="3"/>
      <c r="UF599" s="3"/>
      <c r="UG599" s="3"/>
      <c r="UH599" s="3"/>
      <c r="UI599" s="3"/>
      <c r="UJ599" s="3"/>
      <c r="UK599" s="3"/>
      <c r="UL599" s="3"/>
      <c r="UM599" s="3"/>
      <c r="UN599" s="3"/>
      <c r="UO599" s="3"/>
      <c r="UP599" s="3"/>
      <c r="UQ599" s="3"/>
      <c r="UR599" s="3"/>
      <c r="US599" s="3"/>
      <c r="UT599" s="3"/>
      <c r="UU599" s="3"/>
      <c r="UV599" s="3"/>
      <c r="UW599" s="3"/>
      <c r="UX599" s="3"/>
      <c r="UY599" s="3"/>
      <c r="UZ599" s="3"/>
      <c r="VA599" s="3"/>
      <c r="VB599" s="3"/>
      <c r="VC599" s="3"/>
      <c r="VD599" s="3"/>
      <c r="VE599" s="3"/>
      <c r="VF599" s="3"/>
      <c r="VG599" s="3"/>
      <c r="VH599" s="3"/>
      <c r="VI599" s="3"/>
      <c r="VJ599" s="3"/>
      <c r="VK599" s="3"/>
      <c r="VL599" s="3"/>
      <c r="VM599" s="3"/>
      <c r="VN599" s="3"/>
      <c r="VO599" s="3"/>
      <c r="VP599" s="3"/>
      <c r="VQ599" s="3"/>
      <c r="VR599" s="3"/>
      <c r="VS599" s="3"/>
      <c r="VT599" s="3"/>
      <c r="VU599" s="3"/>
      <c r="VV599" s="3"/>
      <c r="VW599" s="3"/>
      <c r="VX599" s="3"/>
      <c r="VY599" s="3"/>
      <c r="VZ599" s="3"/>
      <c r="WA599" s="3"/>
      <c r="WB599" s="3"/>
      <c r="WC599" s="3"/>
    </row>
    <row r="600" spans="1:601" ht="16" x14ac:dyDescent="0.45">
      <c r="A600" s="6"/>
      <c r="B600" s="6"/>
      <c r="C600" s="6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36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3"/>
      <c r="NJ600" s="3"/>
      <c r="NK600" s="3"/>
      <c r="NL600" s="3"/>
      <c r="NM600" s="3"/>
      <c r="NN600" s="3"/>
      <c r="NO600" s="3"/>
      <c r="NP600" s="3"/>
      <c r="NQ600" s="3"/>
      <c r="NR600" s="3"/>
      <c r="NS600" s="3"/>
      <c r="NT600" s="3"/>
      <c r="NU600" s="3"/>
      <c r="NV600" s="3"/>
      <c r="NW600" s="3"/>
      <c r="NX600" s="3"/>
      <c r="NY600" s="3"/>
      <c r="NZ600" s="3"/>
      <c r="OA600" s="3"/>
      <c r="OB600" s="3"/>
      <c r="OC600" s="3"/>
      <c r="OD600" s="3"/>
      <c r="OE600" s="3"/>
      <c r="OF600" s="3"/>
      <c r="OG600" s="3"/>
      <c r="OH600" s="3"/>
      <c r="OI600" s="3"/>
      <c r="OJ600" s="3"/>
      <c r="OK600" s="3"/>
      <c r="OL600" s="3"/>
      <c r="OM600" s="3"/>
      <c r="ON600" s="3"/>
      <c r="OO600" s="3"/>
      <c r="OP600" s="3"/>
      <c r="OQ600" s="3"/>
      <c r="OR600" s="3"/>
      <c r="OS600" s="3"/>
      <c r="OT600" s="3"/>
      <c r="OU600" s="3"/>
      <c r="OV600" s="3"/>
      <c r="OW600" s="3"/>
      <c r="OX600" s="3"/>
      <c r="OY600" s="3"/>
      <c r="OZ600" s="3"/>
      <c r="PA600" s="3"/>
      <c r="PB600" s="3"/>
      <c r="PC600" s="3"/>
      <c r="PD600" s="3"/>
      <c r="PE600" s="3"/>
      <c r="PF600" s="3"/>
      <c r="PG600" s="3"/>
      <c r="PH600" s="3"/>
      <c r="PI600" s="3"/>
      <c r="PJ600" s="3"/>
      <c r="PK600" s="3"/>
      <c r="PL600" s="3"/>
      <c r="PM600" s="3"/>
      <c r="PN600" s="3"/>
      <c r="PO600" s="3"/>
      <c r="PP600" s="3"/>
      <c r="PQ600" s="3"/>
      <c r="PR600" s="3"/>
      <c r="PS600" s="3"/>
      <c r="PT600" s="3"/>
      <c r="PU600" s="3"/>
      <c r="PV600" s="3"/>
      <c r="PW600" s="3"/>
      <c r="PX600" s="3"/>
      <c r="PY600" s="3"/>
      <c r="PZ600" s="3"/>
      <c r="QA600" s="3"/>
      <c r="QB600" s="3"/>
      <c r="QC600" s="3"/>
      <c r="QD600" s="3"/>
      <c r="QE600" s="3"/>
      <c r="QF600" s="3"/>
      <c r="QG600" s="3"/>
      <c r="QH600" s="3"/>
      <c r="QI600" s="3"/>
      <c r="QJ600" s="3"/>
      <c r="QK600" s="3"/>
      <c r="QL600" s="3"/>
      <c r="QM600" s="3"/>
      <c r="QN600" s="3"/>
      <c r="QO600" s="3"/>
      <c r="QP600" s="3"/>
      <c r="QQ600" s="3"/>
      <c r="QR600" s="3"/>
      <c r="QS600" s="3"/>
      <c r="QT600" s="3"/>
      <c r="QU600" s="3"/>
      <c r="QV600" s="3"/>
      <c r="QW600" s="3"/>
      <c r="QX600" s="3"/>
      <c r="QY600" s="3"/>
      <c r="QZ600" s="3"/>
      <c r="RA600" s="3"/>
      <c r="RB600" s="3"/>
      <c r="RC600" s="3"/>
      <c r="RD600" s="3"/>
      <c r="RE600" s="3"/>
      <c r="RF600" s="3"/>
      <c r="RG600" s="3"/>
      <c r="RH600" s="3"/>
      <c r="RI600" s="3"/>
      <c r="RJ600" s="3"/>
      <c r="RK600" s="3"/>
      <c r="RL600" s="3"/>
      <c r="RM600" s="3"/>
      <c r="RN600" s="3"/>
      <c r="RO600" s="3"/>
      <c r="RP600" s="3"/>
      <c r="RQ600" s="3"/>
      <c r="RR600" s="3"/>
      <c r="RS600" s="3"/>
      <c r="RT600" s="3"/>
      <c r="RU600" s="3"/>
      <c r="RV600" s="3"/>
      <c r="RW600" s="3"/>
      <c r="RX600" s="3"/>
      <c r="RY600" s="3"/>
      <c r="RZ600" s="3"/>
      <c r="SA600" s="3"/>
      <c r="SB600" s="3"/>
      <c r="SC600" s="3"/>
      <c r="SD600" s="3"/>
      <c r="SE600" s="3"/>
      <c r="SF600" s="3"/>
      <c r="SG600" s="3"/>
      <c r="SH600" s="3"/>
      <c r="SI600" s="3"/>
      <c r="SJ600" s="3"/>
      <c r="SK600" s="3"/>
      <c r="SL600" s="3"/>
      <c r="SM600" s="3"/>
      <c r="SN600" s="3"/>
      <c r="SO600" s="3"/>
      <c r="SP600" s="3"/>
      <c r="SQ600" s="3"/>
      <c r="SR600" s="3"/>
      <c r="SS600" s="3"/>
      <c r="ST600" s="3"/>
      <c r="SU600" s="3"/>
      <c r="SV600" s="3"/>
      <c r="SW600" s="3"/>
      <c r="SX600" s="3"/>
      <c r="SY600" s="3"/>
      <c r="SZ600" s="3"/>
      <c r="TA600" s="3"/>
      <c r="TB600" s="3"/>
      <c r="TC600" s="3"/>
      <c r="TD600" s="3"/>
      <c r="TE600" s="3"/>
      <c r="TF600" s="3"/>
      <c r="TG600" s="3"/>
      <c r="TH600" s="3"/>
      <c r="TI600" s="3"/>
      <c r="TJ600" s="3"/>
      <c r="TK600" s="3"/>
      <c r="TL600" s="3"/>
      <c r="TM600" s="3"/>
      <c r="TN600" s="3"/>
      <c r="TO600" s="3"/>
      <c r="TP600" s="3"/>
      <c r="TQ600" s="3"/>
      <c r="TR600" s="3"/>
      <c r="TS600" s="3"/>
      <c r="TT600" s="3"/>
      <c r="TU600" s="3"/>
      <c r="TV600" s="3"/>
      <c r="TW600" s="3"/>
      <c r="TX600" s="3"/>
      <c r="TY600" s="3"/>
      <c r="TZ600" s="3"/>
      <c r="UA600" s="3"/>
      <c r="UB600" s="3"/>
      <c r="UC600" s="3"/>
      <c r="UD600" s="3"/>
      <c r="UE600" s="3"/>
      <c r="UF600" s="3"/>
      <c r="UG600" s="3"/>
      <c r="UH600" s="3"/>
      <c r="UI600" s="3"/>
      <c r="UJ600" s="3"/>
      <c r="UK600" s="3"/>
      <c r="UL600" s="3"/>
      <c r="UM600" s="3"/>
      <c r="UN600" s="3"/>
      <c r="UO600" s="3"/>
      <c r="UP600" s="3"/>
      <c r="UQ600" s="3"/>
      <c r="UR600" s="3"/>
      <c r="US600" s="3"/>
      <c r="UT600" s="3"/>
      <c r="UU600" s="3"/>
      <c r="UV600" s="3"/>
      <c r="UW600" s="3"/>
      <c r="UX600" s="3"/>
      <c r="UY600" s="3"/>
      <c r="UZ600" s="3"/>
      <c r="VA600" s="3"/>
      <c r="VB600" s="3"/>
      <c r="VC600" s="3"/>
      <c r="VD600" s="3"/>
      <c r="VE600" s="3"/>
      <c r="VF600" s="3"/>
      <c r="VG600" s="3"/>
      <c r="VH600" s="3"/>
      <c r="VI600" s="3"/>
      <c r="VJ600" s="3"/>
      <c r="VK600" s="3"/>
      <c r="VL600" s="3"/>
      <c r="VM600" s="3"/>
      <c r="VN600" s="3"/>
      <c r="VO600" s="3"/>
      <c r="VP600" s="3"/>
      <c r="VQ600" s="3"/>
      <c r="VR600" s="3"/>
      <c r="VS600" s="3"/>
      <c r="VT600" s="3"/>
      <c r="VU600" s="3"/>
      <c r="VV600" s="3"/>
      <c r="VW600" s="3"/>
      <c r="VX600" s="3"/>
      <c r="VY600" s="3"/>
      <c r="VZ600" s="3"/>
      <c r="WA600" s="3"/>
      <c r="WB600" s="3"/>
      <c r="WC600" s="3"/>
    </row>
    <row r="601" spans="1:601" ht="16" x14ac:dyDescent="0.45">
      <c r="A601" s="6"/>
      <c r="B601" s="6"/>
      <c r="C601" s="6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36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3"/>
      <c r="NJ601" s="3"/>
      <c r="NK601" s="3"/>
      <c r="NL601" s="3"/>
      <c r="NM601" s="3"/>
      <c r="NN601" s="3"/>
      <c r="NO601" s="3"/>
      <c r="NP601" s="3"/>
      <c r="NQ601" s="3"/>
      <c r="NR601" s="3"/>
      <c r="NS601" s="3"/>
      <c r="NT601" s="3"/>
      <c r="NU601" s="3"/>
      <c r="NV601" s="3"/>
      <c r="NW601" s="3"/>
      <c r="NX601" s="3"/>
      <c r="NY601" s="3"/>
      <c r="NZ601" s="3"/>
      <c r="OA601" s="3"/>
      <c r="OB601" s="3"/>
      <c r="OC601" s="3"/>
      <c r="OD601" s="3"/>
      <c r="OE601" s="3"/>
      <c r="OF601" s="3"/>
      <c r="OG601" s="3"/>
      <c r="OH601" s="3"/>
      <c r="OI601" s="3"/>
      <c r="OJ601" s="3"/>
      <c r="OK601" s="3"/>
      <c r="OL601" s="3"/>
      <c r="OM601" s="3"/>
      <c r="ON601" s="3"/>
      <c r="OO601" s="3"/>
      <c r="OP601" s="3"/>
      <c r="OQ601" s="3"/>
      <c r="OR601" s="3"/>
      <c r="OS601" s="3"/>
      <c r="OT601" s="3"/>
      <c r="OU601" s="3"/>
      <c r="OV601" s="3"/>
      <c r="OW601" s="3"/>
      <c r="OX601" s="3"/>
      <c r="OY601" s="3"/>
      <c r="OZ601" s="3"/>
      <c r="PA601" s="3"/>
      <c r="PB601" s="3"/>
      <c r="PC601" s="3"/>
      <c r="PD601" s="3"/>
      <c r="PE601" s="3"/>
      <c r="PF601" s="3"/>
      <c r="PG601" s="3"/>
      <c r="PH601" s="3"/>
      <c r="PI601" s="3"/>
      <c r="PJ601" s="3"/>
      <c r="PK601" s="3"/>
      <c r="PL601" s="3"/>
      <c r="PM601" s="3"/>
      <c r="PN601" s="3"/>
      <c r="PO601" s="3"/>
      <c r="PP601" s="3"/>
      <c r="PQ601" s="3"/>
      <c r="PR601" s="3"/>
      <c r="PS601" s="3"/>
      <c r="PT601" s="3"/>
      <c r="PU601" s="3"/>
      <c r="PV601" s="3"/>
      <c r="PW601" s="3"/>
      <c r="PX601" s="3"/>
      <c r="PY601" s="3"/>
      <c r="PZ601" s="3"/>
      <c r="QA601" s="3"/>
      <c r="QB601" s="3"/>
      <c r="QC601" s="3"/>
      <c r="QD601" s="3"/>
      <c r="QE601" s="3"/>
      <c r="QF601" s="3"/>
      <c r="QG601" s="3"/>
      <c r="QH601" s="3"/>
      <c r="QI601" s="3"/>
      <c r="QJ601" s="3"/>
      <c r="QK601" s="3"/>
      <c r="QL601" s="3"/>
      <c r="QM601" s="3"/>
      <c r="QN601" s="3"/>
      <c r="QO601" s="3"/>
      <c r="QP601" s="3"/>
      <c r="QQ601" s="3"/>
      <c r="QR601" s="3"/>
      <c r="QS601" s="3"/>
      <c r="QT601" s="3"/>
      <c r="QU601" s="3"/>
      <c r="QV601" s="3"/>
      <c r="QW601" s="3"/>
      <c r="QX601" s="3"/>
      <c r="QY601" s="3"/>
      <c r="QZ601" s="3"/>
      <c r="RA601" s="3"/>
      <c r="RB601" s="3"/>
      <c r="RC601" s="3"/>
      <c r="RD601" s="3"/>
      <c r="RE601" s="3"/>
      <c r="RF601" s="3"/>
      <c r="RG601" s="3"/>
      <c r="RH601" s="3"/>
      <c r="RI601" s="3"/>
      <c r="RJ601" s="3"/>
      <c r="RK601" s="3"/>
      <c r="RL601" s="3"/>
      <c r="RM601" s="3"/>
      <c r="RN601" s="3"/>
      <c r="RO601" s="3"/>
      <c r="RP601" s="3"/>
      <c r="RQ601" s="3"/>
      <c r="RR601" s="3"/>
      <c r="RS601" s="3"/>
      <c r="RT601" s="3"/>
      <c r="RU601" s="3"/>
      <c r="RV601" s="3"/>
      <c r="RW601" s="3"/>
      <c r="RX601" s="3"/>
      <c r="RY601" s="3"/>
      <c r="RZ601" s="3"/>
      <c r="SA601" s="3"/>
      <c r="SB601" s="3"/>
      <c r="SC601" s="3"/>
      <c r="SD601" s="3"/>
      <c r="SE601" s="3"/>
      <c r="SF601" s="3"/>
      <c r="SG601" s="3"/>
      <c r="SH601" s="3"/>
      <c r="SI601" s="3"/>
      <c r="SJ601" s="3"/>
      <c r="SK601" s="3"/>
      <c r="SL601" s="3"/>
      <c r="SM601" s="3"/>
      <c r="SN601" s="3"/>
      <c r="SO601" s="3"/>
      <c r="SP601" s="3"/>
      <c r="SQ601" s="3"/>
      <c r="SR601" s="3"/>
      <c r="SS601" s="3"/>
      <c r="ST601" s="3"/>
      <c r="SU601" s="3"/>
      <c r="SV601" s="3"/>
      <c r="SW601" s="3"/>
      <c r="SX601" s="3"/>
      <c r="SY601" s="3"/>
      <c r="SZ601" s="3"/>
      <c r="TA601" s="3"/>
      <c r="TB601" s="3"/>
      <c r="TC601" s="3"/>
      <c r="TD601" s="3"/>
      <c r="TE601" s="3"/>
      <c r="TF601" s="3"/>
      <c r="TG601" s="3"/>
      <c r="TH601" s="3"/>
      <c r="TI601" s="3"/>
      <c r="TJ601" s="3"/>
      <c r="TK601" s="3"/>
      <c r="TL601" s="3"/>
      <c r="TM601" s="3"/>
      <c r="TN601" s="3"/>
      <c r="TO601" s="3"/>
      <c r="TP601" s="3"/>
      <c r="TQ601" s="3"/>
      <c r="TR601" s="3"/>
      <c r="TS601" s="3"/>
      <c r="TT601" s="3"/>
      <c r="TU601" s="3"/>
      <c r="TV601" s="3"/>
      <c r="TW601" s="3"/>
      <c r="TX601" s="3"/>
      <c r="TY601" s="3"/>
      <c r="TZ601" s="3"/>
      <c r="UA601" s="3"/>
      <c r="UB601" s="3"/>
      <c r="UC601" s="3"/>
      <c r="UD601" s="3"/>
      <c r="UE601" s="3"/>
      <c r="UF601" s="3"/>
      <c r="UG601" s="3"/>
      <c r="UH601" s="3"/>
      <c r="UI601" s="3"/>
      <c r="UJ601" s="3"/>
      <c r="UK601" s="3"/>
      <c r="UL601" s="3"/>
      <c r="UM601" s="3"/>
      <c r="UN601" s="3"/>
      <c r="UO601" s="3"/>
      <c r="UP601" s="3"/>
      <c r="UQ601" s="3"/>
      <c r="UR601" s="3"/>
      <c r="US601" s="3"/>
      <c r="UT601" s="3"/>
      <c r="UU601" s="3"/>
      <c r="UV601" s="3"/>
      <c r="UW601" s="3"/>
      <c r="UX601" s="3"/>
      <c r="UY601" s="3"/>
      <c r="UZ601" s="3"/>
      <c r="VA601" s="3"/>
      <c r="VB601" s="3"/>
      <c r="VC601" s="3"/>
      <c r="VD601" s="3"/>
      <c r="VE601" s="3"/>
      <c r="VF601" s="3"/>
      <c r="VG601" s="3"/>
      <c r="VH601" s="3"/>
      <c r="VI601" s="3"/>
      <c r="VJ601" s="3"/>
      <c r="VK601" s="3"/>
      <c r="VL601" s="3"/>
      <c r="VM601" s="3"/>
      <c r="VN601" s="3"/>
      <c r="VO601" s="3"/>
      <c r="VP601" s="3"/>
      <c r="VQ601" s="3"/>
      <c r="VR601" s="3"/>
      <c r="VS601" s="3"/>
      <c r="VT601" s="3"/>
      <c r="VU601" s="3"/>
      <c r="VV601" s="3"/>
      <c r="VW601" s="3"/>
      <c r="VX601" s="3"/>
      <c r="VY601" s="3"/>
      <c r="VZ601" s="3"/>
      <c r="WA601" s="3"/>
      <c r="WB601" s="3"/>
      <c r="WC601" s="3"/>
    </row>
    <row r="602" spans="1:601" ht="16" x14ac:dyDescent="0.45">
      <c r="A602" s="6"/>
      <c r="B602" s="6"/>
      <c r="C602" s="6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36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3"/>
      <c r="NJ602" s="3"/>
      <c r="NK602" s="3"/>
      <c r="NL602" s="3"/>
      <c r="NM602" s="3"/>
      <c r="NN602" s="3"/>
      <c r="NO602" s="3"/>
      <c r="NP602" s="3"/>
      <c r="NQ602" s="3"/>
      <c r="NR602" s="3"/>
      <c r="NS602" s="3"/>
      <c r="NT602" s="3"/>
      <c r="NU602" s="3"/>
      <c r="NV602" s="3"/>
      <c r="NW602" s="3"/>
      <c r="NX602" s="3"/>
      <c r="NY602" s="3"/>
      <c r="NZ602" s="3"/>
      <c r="OA602" s="3"/>
      <c r="OB602" s="3"/>
      <c r="OC602" s="3"/>
      <c r="OD602" s="3"/>
      <c r="OE602" s="3"/>
      <c r="OF602" s="3"/>
      <c r="OG602" s="3"/>
      <c r="OH602" s="3"/>
      <c r="OI602" s="3"/>
      <c r="OJ602" s="3"/>
      <c r="OK602" s="3"/>
      <c r="OL602" s="3"/>
      <c r="OM602" s="3"/>
      <c r="ON602" s="3"/>
      <c r="OO602" s="3"/>
      <c r="OP602" s="3"/>
      <c r="OQ602" s="3"/>
      <c r="OR602" s="3"/>
      <c r="OS602" s="3"/>
      <c r="OT602" s="3"/>
      <c r="OU602" s="3"/>
      <c r="OV602" s="3"/>
      <c r="OW602" s="3"/>
      <c r="OX602" s="3"/>
      <c r="OY602" s="3"/>
      <c r="OZ602" s="3"/>
      <c r="PA602" s="3"/>
      <c r="PB602" s="3"/>
      <c r="PC602" s="3"/>
      <c r="PD602" s="3"/>
      <c r="PE602" s="3"/>
      <c r="PF602" s="3"/>
      <c r="PG602" s="3"/>
      <c r="PH602" s="3"/>
      <c r="PI602" s="3"/>
      <c r="PJ602" s="3"/>
      <c r="PK602" s="3"/>
      <c r="PL602" s="3"/>
      <c r="PM602" s="3"/>
      <c r="PN602" s="3"/>
      <c r="PO602" s="3"/>
      <c r="PP602" s="3"/>
      <c r="PQ602" s="3"/>
      <c r="PR602" s="3"/>
      <c r="PS602" s="3"/>
      <c r="PT602" s="3"/>
      <c r="PU602" s="3"/>
      <c r="PV602" s="3"/>
      <c r="PW602" s="3"/>
      <c r="PX602" s="3"/>
      <c r="PY602" s="3"/>
      <c r="PZ602" s="3"/>
      <c r="QA602" s="3"/>
      <c r="QB602" s="3"/>
      <c r="QC602" s="3"/>
      <c r="QD602" s="3"/>
      <c r="QE602" s="3"/>
      <c r="QF602" s="3"/>
      <c r="QG602" s="3"/>
      <c r="QH602" s="3"/>
      <c r="QI602" s="3"/>
      <c r="QJ602" s="3"/>
      <c r="QK602" s="3"/>
      <c r="QL602" s="3"/>
      <c r="QM602" s="3"/>
      <c r="QN602" s="3"/>
      <c r="QO602" s="3"/>
      <c r="QP602" s="3"/>
      <c r="QQ602" s="3"/>
      <c r="QR602" s="3"/>
      <c r="QS602" s="3"/>
      <c r="QT602" s="3"/>
      <c r="QU602" s="3"/>
      <c r="QV602" s="3"/>
      <c r="QW602" s="3"/>
      <c r="QX602" s="3"/>
      <c r="QY602" s="3"/>
      <c r="QZ602" s="3"/>
      <c r="RA602" s="3"/>
      <c r="RB602" s="3"/>
      <c r="RC602" s="3"/>
      <c r="RD602" s="3"/>
      <c r="RE602" s="3"/>
      <c r="RF602" s="3"/>
      <c r="RG602" s="3"/>
      <c r="RH602" s="3"/>
      <c r="RI602" s="3"/>
      <c r="RJ602" s="3"/>
      <c r="RK602" s="3"/>
      <c r="RL602" s="3"/>
      <c r="RM602" s="3"/>
      <c r="RN602" s="3"/>
      <c r="RO602" s="3"/>
      <c r="RP602" s="3"/>
      <c r="RQ602" s="3"/>
      <c r="RR602" s="3"/>
      <c r="RS602" s="3"/>
      <c r="RT602" s="3"/>
      <c r="RU602" s="3"/>
      <c r="RV602" s="3"/>
      <c r="RW602" s="3"/>
      <c r="RX602" s="3"/>
      <c r="RY602" s="3"/>
      <c r="RZ602" s="3"/>
      <c r="SA602" s="3"/>
      <c r="SB602" s="3"/>
      <c r="SC602" s="3"/>
      <c r="SD602" s="3"/>
      <c r="SE602" s="3"/>
      <c r="SF602" s="3"/>
      <c r="SG602" s="3"/>
      <c r="SH602" s="3"/>
      <c r="SI602" s="3"/>
      <c r="SJ602" s="3"/>
      <c r="SK602" s="3"/>
      <c r="SL602" s="3"/>
      <c r="SM602" s="3"/>
      <c r="SN602" s="3"/>
      <c r="SO602" s="3"/>
      <c r="SP602" s="3"/>
      <c r="SQ602" s="3"/>
      <c r="SR602" s="3"/>
      <c r="SS602" s="3"/>
      <c r="ST602" s="3"/>
      <c r="SU602" s="3"/>
      <c r="SV602" s="3"/>
      <c r="SW602" s="3"/>
      <c r="SX602" s="3"/>
      <c r="SY602" s="3"/>
      <c r="SZ602" s="3"/>
      <c r="TA602" s="3"/>
      <c r="TB602" s="3"/>
      <c r="TC602" s="3"/>
      <c r="TD602" s="3"/>
      <c r="TE602" s="3"/>
      <c r="TF602" s="3"/>
      <c r="TG602" s="3"/>
      <c r="TH602" s="3"/>
      <c r="TI602" s="3"/>
      <c r="TJ602" s="3"/>
      <c r="TK602" s="3"/>
      <c r="TL602" s="3"/>
      <c r="TM602" s="3"/>
      <c r="TN602" s="3"/>
      <c r="TO602" s="3"/>
      <c r="TP602" s="3"/>
      <c r="TQ602" s="3"/>
      <c r="TR602" s="3"/>
      <c r="TS602" s="3"/>
      <c r="TT602" s="3"/>
      <c r="TU602" s="3"/>
      <c r="TV602" s="3"/>
      <c r="TW602" s="3"/>
      <c r="TX602" s="3"/>
      <c r="TY602" s="3"/>
      <c r="TZ602" s="3"/>
      <c r="UA602" s="3"/>
      <c r="UB602" s="3"/>
      <c r="UC602" s="3"/>
      <c r="UD602" s="3"/>
      <c r="UE602" s="3"/>
      <c r="UF602" s="3"/>
      <c r="UG602" s="3"/>
      <c r="UH602" s="3"/>
      <c r="UI602" s="3"/>
      <c r="UJ602" s="3"/>
      <c r="UK602" s="3"/>
      <c r="UL602" s="3"/>
      <c r="UM602" s="3"/>
      <c r="UN602" s="3"/>
      <c r="UO602" s="3"/>
      <c r="UP602" s="3"/>
      <c r="UQ602" s="3"/>
      <c r="UR602" s="3"/>
      <c r="US602" s="3"/>
      <c r="UT602" s="3"/>
      <c r="UU602" s="3"/>
      <c r="UV602" s="3"/>
      <c r="UW602" s="3"/>
      <c r="UX602" s="3"/>
      <c r="UY602" s="3"/>
      <c r="UZ602" s="3"/>
      <c r="VA602" s="3"/>
      <c r="VB602" s="3"/>
      <c r="VC602" s="3"/>
      <c r="VD602" s="3"/>
      <c r="VE602" s="3"/>
      <c r="VF602" s="3"/>
      <c r="VG602" s="3"/>
      <c r="VH602" s="3"/>
      <c r="VI602" s="3"/>
      <c r="VJ602" s="3"/>
      <c r="VK602" s="3"/>
      <c r="VL602" s="3"/>
      <c r="VM602" s="3"/>
      <c r="VN602" s="3"/>
      <c r="VO602" s="3"/>
      <c r="VP602" s="3"/>
      <c r="VQ602" s="3"/>
      <c r="VR602" s="3"/>
      <c r="VS602" s="3"/>
      <c r="VT602" s="3"/>
      <c r="VU602" s="3"/>
      <c r="VV602" s="3"/>
      <c r="VW602" s="3"/>
      <c r="VX602" s="3"/>
      <c r="VY602" s="3"/>
      <c r="VZ602" s="3"/>
      <c r="WA602" s="3"/>
      <c r="WB602" s="3"/>
      <c r="WC602" s="3"/>
    </row>
    <row r="603" spans="1:601" ht="16" x14ac:dyDescent="0.45">
      <c r="A603" s="6"/>
      <c r="B603" s="6"/>
      <c r="C603" s="6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36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3"/>
      <c r="NJ603" s="3"/>
      <c r="NK603" s="3"/>
      <c r="NL603" s="3"/>
      <c r="NM603" s="3"/>
      <c r="NN603" s="3"/>
      <c r="NO603" s="3"/>
      <c r="NP603" s="3"/>
      <c r="NQ603" s="3"/>
      <c r="NR603" s="3"/>
      <c r="NS603" s="3"/>
      <c r="NT603" s="3"/>
      <c r="NU603" s="3"/>
      <c r="NV603" s="3"/>
      <c r="NW603" s="3"/>
      <c r="NX603" s="3"/>
      <c r="NY603" s="3"/>
      <c r="NZ603" s="3"/>
      <c r="OA603" s="3"/>
      <c r="OB603" s="3"/>
      <c r="OC603" s="3"/>
      <c r="OD603" s="3"/>
      <c r="OE603" s="3"/>
      <c r="OF603" s="3"/>
      <c r="OG603" s="3"/>
      <c r="OH603" s="3"/>
      <c r="OI603" s="3"/>
      <c r="OJ603" s="3"/>
      <c r="OK603" s="3"/>
      <c r="OL603" s="3"/>
      <c r="OM603" s="3"/>
      <c r="ON603" s="3"/>
      <c r="OO603" s="3"/>
      <c r="OP603" s="3"/>
      <c r="OQ603" s="3"/>
      <c r="OR603" s="3"/>
      <c r="OS603" s="3"/>
      <c r="OT603" s="3"/>
      <c r="OU603" s="3"/>
      <c r="OV603" s="3"/>
      <c r="OW603" s="3"/>
      <c r="OX603" s="3"/>
      <c r="OY603" s="3"/>
      <c r="OZ603" s="3"/>
      <c r="PA603" s="3"/>
      <c r="PB603" s="3"/>
      <c r="PC603" s="3"/>
      <c r="PD603" s="3"/>
      <c r="PE603" s="3"/>
      <c r="PF603" s="3"/>
      <c r="PG603" s="3"/>
      <c r="PH603" s="3"/>
      <c r="PI603" s="3"/>
      <c r="PJ603" s="3"/>
      <c r="PK603" s="3"/>
      <c r="PL603" s="3"/>
      <c r="PM603" s="3"/>
      <c r="PN603" s="3"/>
      <c r="PO603" s="3"/>
      <c r="PP603" s="3"/>
      <c r="PQ603" s="3"/>
      <c r="PR603" s="3"/>
      <c r="PS603" s="3"/>
      <c r="PT603" s="3"/>
      <c r="PU603" s="3"/>
      <c r="PV603" s="3"/>
      <c r="PW603" s="3"/>
      <c r="PX603" s="3"/>
      <c r="PY603" s="3"/>
      <c r="PZ603" s="3"/>
      <c r="QA603" s="3"/>
      <c r="QB603" s="3"/>
      <c r="QC603" s="3"/>
      <c r="QD603" s="3"/>
      <c r="QE603" s="3"/>
      <c r="QF603" s="3"/>
      <c r="QG603" s="3"/>
      <c r="QH603" s="3"/>
      <c r="QI603" s="3"/>
      <c r="QJ603" s="3"/>
      <c r="QK603" s="3"/>
      <c r="QL603" s="3"/>
      <c r="QM603" s="3"/>
      <c r="QN603" s="3"/>
      <c r="QO603" s="3"/>
      <c r="QP603" s="3"/>
      <c r="QQ603" s="3"/>
      <c r="QR603" s="3"/>
      <c r="QS603" s="3"/>
      <c r="QT603" s="3"/>
      <c r="QU603" s="3"/>
      <c r="QV603" s="3"/>
      <c r="QW603" s="3"/>
      <c r="QX603" s="3"/>
      <c r="QY603" s="3"/>
      <c r="QZ603" s="3"/>
      <c r="RA603" s="3"/>
      <c r="RB603" s="3"/>
      <c r="RC603" s="3"/>
      <c r="RD603" s="3"/>
      <c r="RE603" s="3"/>
      <c r="RF603" s="3"/>
      <c r="RG603" s="3"/>
      <c r="RH603" s="3"/>
      <c r="RI603" s="3"/>
      <c r="RJ603" s="3"/>
      <c r="RK603" s="3"/>
      <c r="RL603" s="3"/>
      <c r="RM603" s="3"/>
      <c r="RN603" s="3"/>
      <c r="RO603" s="3"/>
      <c r="RP603" s="3"/>
      <c r="RQ603" s="3"/>
      <c r="RR603" s="3"/>
      <c r="RS603" s="3"/>
      <c r="RT603" s="3"/>
      <c r="RU603" s="3"/>
      <c r="RV603" s="3"/>
      <c r="RW603" s="3"/>
      <c r="RX603" s="3"/>
      <c r="RY603" s="3"/>
      <c r="RZ603" s="3"/>
      <c r="SA603" s="3"/>
      <c r="SB603" s="3"/>
      <c r="SC603" s="3"/>
      <c r="SD603" s="3"/>
      <c r="SE603" s="3"/>
      <c r="SF603" s="3"/>
      <c r="SG603" s="3"/>
      <c r="SH603" s="3"/>
      <c r="SI603" s="3"/>
      <c r="SJ603" s="3"/>
      <c r="SK603" s="3"/>
      <c r="SL603" s="3"/>
      <c r="SM603" s="3"/>
      <c r="SN603" s="3"/>
      <c r="SO603" s="3"/>
      <c r="SP603" s="3"/>
      <c r="SQ603" s="3"/>
      <c r="SR603" s="3"/>
      <c r="SS603" s="3"/>
      <c r="ST603" s="3"/>
      <c r="SU603" s="3"/>
      <c r="SV603" s="3"/>
      <c r="SW603" s="3"/>
      <c r="SX603" s="3"/>
      <c r="SY603" s="3"/>
      <c r="SZ603" s="3"/>
      <c r="TA603" s="3"/>
      <c r="TB603" s="3"/>
      <c r="TC603" s="3"/>
      <c r="TD603" s="3"/>
      <c r="TE603" s="3"/>
      <c r="TF603" s="3"/>
      <c r="TG603" s="3"/>
      <c r="TH603" s="3"/>
      <c r="TI603" s="3"/>
      <c r="TJ603" s="3"/>
      <c r="TK603" s="3"/>
      <c r="TL603" s="3"/>
      <c r="TM603" s="3"/>
      <c r="TN603" s="3"/>
      <c r="TO603" s="3"/>
      <c r="TP603" s="3"/>
      <c r="TQ603" s="3"/>
      <c r="TR603" s="3"/>
      <c r="TS603" s="3"/>
      <c r="TT603" s="3"/>
      <c r="TU603" s="3"/>
      <c r="TV603" s="3"/>
      <c r="TW603" s="3"/>
      <c r="TX603" s="3"/>
      <c r="TY603" s="3"/>
      <c r="TZ603" s="3"/>
      <c r="UA603" s="3"/>
      <c r="UB603" s="3"/>
      <c r="UC603" s="3"/>
      <c r="UD603" s="3"/>
      <c r="UE603" s="3"/>
      <c r="UF603" s="3"/>
      <c r="UG603" s="3"/>
      <c r="UH603" s="3"/>
      <c r="UI603" s="3"/>
      <c r="UJ603" s="3"/>
      <c r="UK603" s="3"/>
      <c r="UL603" s="3"/>
      <c r="UM603" s="3"/>
      <c r="UN603" s="3"/>
      <c r="UO603" s="3"/>
      <c r="UP603" s="3"/>
      <c r="UQ603" s="3"/>
      <c r="UR603" s="3"/>
      <c r="US603" s="3"/>
      <c r="UT603" s="3"/>
      <c r="UU603" s="3"/>
      <c r="UV603" s="3"/>
      <c r="UW603" s="3"/>
      <c r="UX603" s="3"/>
      <c r="UY603" s="3"/>
      <c r="UZ603" s="3"/>
      <c r="VA603" s="3"/>
      <c r="VB603" s="3"/>
      <c r="VC603" s="3"/>
      <c r="VD603" s="3"/>
      <c r="VE603" s="3"/>
      <c r="VF603" s="3"/>
      <c r="VG603" s="3"/>
      <c r="VH603" s="3"/>
      <c r="VI603" s="3"/>
      <c r="VJ603" s="3"/>
      <c r="VK603" s="3"/>
      <c r="VL603" s="3"/>
      <c r="VM603" s="3"/>
      <c r="VN603" s="3"/>
      <c r="VO603" s="3"/>
      <c r="VP603" s="3"/>
      <c r="VQ603" s="3"/>
      <c r="VR603" s="3"/>
      <c r="VS603" s="3"/>
      <c r="VT603" s="3"/>
      <c r="VU603" s="3"/>
      <c r="VV603" s="3"/>
      <c r="VW603" s="3"/>
      <c r="VX603" s="3"/>
      <c r="VY603" s="3"/>
      <c r="VZ603" s="3"/>
      <c r="WA603" s="3"/>
      <c r="WB603" s="3"/>
      <c r="WC603" s="3"/>
    </row>
    <row r="604" spans="1:601" ht="16" x14ac:dyDescent="0.45">
      <c r="A604" s="6"/>
      <c r="B604" s="6"/>
      <c r="C604" s="6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36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3"/>
      <c r="NJ604" s="3"/>
      <c r="NK604" s="3"/>
      <c r="NL604" s="3"/>
      <c r="NM604" s="3"/>
      <c r="NN604" s="3"/>
      <c r="NO604" s="3"/>
      <c r="NP604" s="3"/>
      <c r="NQ604" s="3"/>
      <c r="NR604" s="3"/>
      <c r="NS604" s="3"/>
      <c r="NT604" s="3"/>
      <c r="NU604" s="3"/>
      <c r="NV604" s="3"/>
      <c r="NW604" s="3"/>
      <c r="NX604" s="3"/>
      <c r="NY604" s="3"/>
      <c r="NZ604" s="3"/>
      <c r="OA604" s="3"/>
      <c r="OB604" s="3"/>
      <c r="OC604" s="3"/>
      <c r="OD604" s="3"/>
      <c r="OE604" s="3"/>
      <c r="OF604" s="3"/>
      <c r="OG604" s="3"/>
      <c r="OH604" s="3"/>
      <c r="OI604" s="3"/>
      <c r="OJ604" s="3"/>
      <c r="OK604" s="3"/>
      <c r="OL604" s="3"/>
      <c r="OM604" s="3"/>
      <c r="ON604" s="3"/>
      <c r="OO604" s="3"/>
      <c r="OP604" s="3"/>
      <c r="OQ604" s="3"/>
      <c r="OR604" s="3"/>
      <c r="OS604" s="3"/>
      <c r="OT604" s="3"/>
      <c r="OU604" s="3"/>
      <c r="OV604" s="3"/>
      <c r="OW604" s="3"/>
      <c r="OX604" s="3"/>
      <c r="OY604" s="3"/>
      <c r="OZ604" s="3"/>
      <c r="PA604" s="3"/>
      <c r="PB604" s="3"/>
      <c r="PC604" s="3"/>
      <c r="PD604" s="3"/>
      <c r="PE604" s="3"/>
      <c r="PF604" s="3"/>
      <c r="PG604" s="3"/>
      <c r="PH604" s="3"/>
      <c r="PI604" s="3"/>
      <c r="PJ604" s="3"/>
      <c r="PK604" s="3"/>
      <c r="PL604" s="3"/>
      <c r="PM604" s="3"/>
      <c r="PN604" s="3"/>
      <c r="PO604" s="3"/>
      <c r="PP604" s="3"/>
      <c r="PQ604" s="3"/>
      <c r="PR604" s="3"/>
      <c r="PS604" s="3"/>
      <c r="PT604" s="3"/>
      <c r="PU604" s="3"/>
      <c r="PV604" s="3"/>
      <c r="PW604" s="3"/>
      <c r="PX604" s="3"/>
      <c r="PY604" s="3"/>
      <c r="PZ604" s="3"/>
      <c r="QA604" s="3"/>
      <c r="QB604" s="3"/>
      <c r="QC604" s="3"/>
      <c r="QD604" s="3"/>
      <c r="QE604" s="3"/>
      <c r="QF604" s="3"/>
      <c r="QG604" s="3"/>
      <c r="QH604" s="3"/>
      <c r="QI604" s="3"/>
      <c r="QJ604" s="3"/>
      <c r="QK604" s="3"/>
      <c r="QL604" s="3"/>
      <c r="QM604" s="3"/>
      <c r="QN604" s="3"/>
      <c r="QO604" s="3"/>
      <c r="QP604" s="3"/>
      <c r="QQ604" s="3"/>
      <c r="QR604" s="3"/>
      <c r="QS604" s="3"/>
      <c r="QT604" s="3"/>
      <c r="QU604" s="3"/>
      <c r="QV604" s="3"/>
      <c r="QW604" s="3"/>
      <c r="QX604" s="3"/>
      <c r="QY604" s="3"/>
      <c r="QZ604" s="3"/>
      <c r="RA604" s="3"/>
      <c r="RB604" s="3"/>
      <c r="RC604" s="3"/>
      <c r="RD604" s="3"/>
      <c r="RE604" s="3"/>
      <c r="RF604" s="3"/>
      <c r="RG604" s="3"/>
      <c r="RH604" s="3"/>
      <c r="RI604" s="3"/>
      <c r="RJ604" s="3"/>
      <c r="RK604" s="3"/>
      <c r="RL604" s="3"/>
      <c r="RM604" s="3"/>
      <c r="RN604" s="3"/>
      <c r="RO604" s="3"/>
      <c r="RP604" s="3"/>
      <c r="RQ604" s="3"/>
      <c r="RR604" s="3"/>
      <c r="RS604" s="3"/>
      <c r="RT604" s="3"/>
      <c r="RU604" s="3"/>
      <c r="RV604" s="3"/>
      <c r="RW604" s="3"/>
      <c r="RX604" s="3"/>
      <c r="RY604" s="3"/>
      <c r="RZ604" s="3"/>
      <c r="SA604" s="3"/>
      <c r="SB604" s="3"/>
      <c r="SC604" s="3"/>
      <c r="SD604" s="3"/>
      <c r="SE604" s="3"/>
      <c r="SF604" s="3"/>
      <c r="SG604" s="3"/>
      <c r="SH604" s="3"/>
      <c r="SI604" s="3"/>
      <c r="SJ604" s="3"/>
      <c r="SK604" s="3"/>
      <c r="SL604" s="3"/>
      <c r="SM604" s="3"/>
      <c r="SN604" s="3"/>
      <c r="SO604" s="3"/>
      <c r="SP604" s="3"/>
      <c r="SQ604" s="3"/>
      <c r="SR604" s="3"/>
      <c r="SS604" s="3"/>
      <c r="ST604" s="3"/>
      <c r="SU604" s="3"/>
      <c r="SV604" s="3"/>
      <c r="SW604" s="3"/>
      <c r="SX604" s="3"/>
      <c r="SY604" s="3"/>
      <c r="SZ604" s="3"/>
      <c r="TA604" s="3"/>
      <c r="TB604" s="3"/>
      <c r="TC604" s="3"/>
      <c r="TD604" s="3"/>
      <c r="TE604" s="3"/>
      <c r="TF604" s="3"/>
      <c r="TG604" s="3"/>
      <c r="TH604" s="3"/>
      <c r="TI604" s="3"/>
      <c r="TJ604" s="3"/>
      <c r="TK604" s="3"/>
      <c r="TL604" s="3"/>
      <c r="TM604" s="3"/>
      <c r="TN604" s="3"/>
      <c r="TO604" s="3"/>
      <c r="TP604" s="3"/>
      <c r="TQ604" s="3"/>
      <c r="TR604" s="3"/>
      <c r="TS604" s="3"/>
      <c r="TT604" s="3"/>
      <c r="TU604" s="3"/>
      <c r="TV604" s="3"/>
      <c r="TW604" s="3"/>
      <c r="TX604" s="3"/>
      <c r="TY604" s="3"/>
      <c r="TZ604" s="3"/>
      <c r="UA604" s="3"/>
      <c r="UB604" s="3"/>
      <c r="UC604" s="3"/>
      <c r="UD604" s="3"/>
      <c r="UE604" s="3"/>
      <c r="UF604" s="3"/>
      <c r="UG604" s="3"/>
      <c r="UH604" s="3"/>
      <c r="UI604" s="3"/>
      <c r="UJ604" s="3"/>
      <c r="UK604" s="3"/>
      <c r="UL604" s="3"/>
      <c r="UM604" s="3"/>
      <c r="UN604" s="3"/>
      <c r="UO604" s="3"/>
      <c r="UP604" s="3"/>
      <c r="UQ604" s="3"/>
      <c r="UR604" s="3"/>
      <c r="US604" s="3"/>
      <c r="UT604" s="3"/>
      <c r="UU604" s="3"/>
      <c r="UV604" s="3"/>
      <c r="UW604" s="3"/>
      <c r="UX604" s="3"/>
      <c r="UY604" s="3"/>
      <c r="UZ604" s="3"/>
      <c r="VA604" s="3"/>
      <c r="VB604" s="3"/>
      <c r="VC604" s="3"/>
      <c r="VD604" s="3"/>
      <c r="VE604" s="3"/>
      <c r="VF604" s="3"/>
      <c r="VG604" s="3"/>
      <c r="VH604" s="3"/>
      <c r="VI604" s="3"/>
      <c r="VJ604" s="3"/>
      <c r="VK604" s="3"/>
      <c r="VL604" s="3"/>
      <c r="VM604" s="3"/>
      <c r="VN604" s="3"/>
      <c r="VO604" s="3"/>
      <c r="VP604" s="3"/>
      <c r="VQ604" s="3"/>
      <c r="VR604" s="3"/>
      <c r="VS604" s="3"/>
      <c r="VT604" s="3"/>
      <c r="VU604" s="3"/>
      <c r="VV604" s="3"/>
      <c r="VW604" s="3"/>
      <c r="VX604" s="3"/>
      <c r="VY604" s="3"/>
      <c r="VZ604" s="3"/>
      <c r="WA604" s="3"/>
      <c r="WB604" s="3"/>
      <c r="WC604" s="3"/>
    </row>
    <row r="605" spans="1:601" ht="16" x14ac:dyDescent="0.45">
      <c r="A605" s="6"/>
      <c r="B605" s="6"/>
      <c r="C605" s="6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36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3"/>
      <c r="NJ605" s="3"/>
      <c r="NK605" s="3"/>
      <c r="NL605" s="3"/>
      <c r="NM605" s="3"/>
      <c r="NN605" s="3"/>
      <c r="NO605" s="3"/>
      <c r="NP605" s="3"/>
      <c r="NQ605" s="3"/>
      <c r="NR605" s="3"/>
      <c r="NS605" s="3"/>
      <c r="NT605" s="3"/>
      <c r="NU605" s="3"/>
      <c r="NV605" s="3"/>
      <c r="NW605" s="3"/>
      <c r="NX605" s="3"/>
      <c r="NY605" s="3"/>
      <c r="NZ605" s="3"/>
      <c r="OA605" s="3"/>
      <c r="OB605" s="3"/>
      <c r="OC605" s="3"/>
      <c r="OD605" s="3"/>
      <c r="OE605" s="3"/>
      <c r="OF605" s="3"/>
      <c r="OG605" s="3"/>
      <c r="OH605" s="3"/>
      <c r="OI605" s="3"/>
      <c r="OJ605" s="3"/>
      <c r="OK605" s="3"/>
      <c r="OL605" s="3"/>
      <c r="OM605" s="3"/>
      <c r="ON605" s="3"/>
      <c r="OO605" s="3"/>
      <c r="OP605" s="3"/>
      <c r="OQ605" s="3"/>
      <c r="OR605" s="3"/>
      <c r="OS605" s="3"/>
      <c r="OT605" s="3"/>
      <c r="OU605" s="3"/>
      <c r="OV605" s="3"/>
      <c r="OW605" s="3"/>
      <c r="OX605" s="3"/>
      <c r="OY605" s="3"/>
      <c r="OZ605" s="3"/>
      <c r="PA605" s="3"/>
      <c r="PB605" s="3"/>
      <c r="PC605" s="3"/>
      <c r="PD605" s="3"/>
      <c r="PE605" s="3"/>
      <c r="PF605" s="3"/>
      <c r="PG605" s="3"/>
      <c r="PH605" s="3"/>
      <c r="PI605" s="3"/>
      <c r="PJ605" s="3"/>
      <c r="PK605" s="3"/>
      <c r="PL605" s="3"/>
      <c r="PM605" s="3"/>
      <c r="PN605" s="3"/>
      <c r="PO605" s="3"/>
      <c r="PP605" s="3"/>
      <c r="PQ605" s="3"/>
      <c r="PR605" s="3"/>
      <c r="PS605" s="3"/>
      <c r="PT605" s="3"/>
      <c r="PU605" s="3"/>
      <c r="PV605" s="3"/>
      <c r="PW605" s="3"/>
      <c r="PX605" s="3"/>
      <c r="PY605" s="3"/>
      <c r="PZ605" s="3"/>
      <c r="QA605" s="3"/>
      <c r="QB605" s="3"/>
      <c r="QC605" s="3"/>
      <c r="QD605" s="3"/>
      <c r="QE605" s="3"/>
      <c r="QF605" s="3"/>
      <c r="QG605" s="3"/>
      <c r="QH605" s="3"/>
      <c r="QI605" s="3"/>
      <c r="QJ605" s="3"/>
      <c r="QK605" s="3"/>
      <c r="QL605" s="3"/>
      <c r="QM605" s="3"/>
      <c r="QN605" s="3"/>
      <c r="QO605" s="3"/>
      <c r="QP605" s="3"/>
      <c r="QQ605" s="3"/>
      <c r="QR605" s="3"/>
      <c r="QS605" s="3"/>
      <c r="QT605" s="3"/>
      <c r="QU605" s="3"/>
      <c r="QV605" s="3"/>
      <c r="QW605" s="3"/>
      <c r="QX605" s="3"/>
      <c r="QY605" s="3"/>
      <c r="QZ605" s="3"/>
      <c r="RA605" s="3"/>
      <c r="RB605" s="3"/>
      <c r="RC605" s="3"/>
      <c r="RD605" s="3"/>
      <c r="RE605" s="3"/>
      <c r="RF605" s="3"/>
      <c r="RG605" s="3"/>
      <c r="RH605" s="3"/>
      <c r="RI605" s="3"/>
      <c r="RJ605" s="3"/>
      <c r="RK605" s="3"/>
      <c r="RL605" s="3"/>
      <c r="RM605" s="3"/>
      <c r="RN605" s="3"/>
      <c r="RO605" s="3"/>
      <c r="RP605" s="3"/>
      <c r="RQ605" s="3"/>
      <c r="RR605" s="3"/>
      <c r="RS605" s="3"/>
      <c r="RT605" s="3"/>
      <c r="RU605" s="3"/>
      <c r="RV605" s="3"/>
      <c r="RW605" s="3"/>
      <c r="RX605" s="3"/>
      <c r="RY605" s="3"/>
      <c r="RZ605" s="3"/>
      <c r="SA605" s="3"/>
      <c r="SB605" s="3"/>
      <c r="SC605" s="3"/>
      <c r="SD605" s="3"/>
      <c r="SE605" s="3"/>
      <c r="SF605" s="3"/>
      <c r="SG605" s="3"/>
      <c r="SH605" s="3"/>
      <c r="SI605" s="3"/>
      <c r="SJ605" s="3"/>
      <c r="SK605" s="3"/>
      <c r="SL605" s="3"/>
      <c r="SM605" s="3"/>
      <c r="SN605" s="3"/>
      <c r="SO605" s="3"/>
      <c r="SP605" s="3"/>
      <c r="SQ605" s="3"/>
      <c r="SR605" s="3"/>
      <c r="SS605" s="3"/>
      <c r="ST605" s="3"/>
      <c r="SU605" s="3"/>
      <c r="SV605" s="3"/>
      <c r="SW605" s="3"/>
      <c r="SX605" s="3"/>
      <c r="SY605" s="3"/>
      <c r="SZ605" s="3"/>
      <c r="TA605" s="3"/>
      <c r="TB605" s="3"/>
      <c r="TC605" s="3"/>
      <c r="TD605" s="3"/>
      <c r="TE605" s="3"/>
      <c r="TF605" s="3"/>
      <c r="TG605" s="3"/>
      <c r="TH605" s="3"/>
      <c r="TI605" s="3"/>
      <c r="TJ605" s="3"/>
      <c r="TK605" s="3"/>
      <c r="TL605" s="3"/>
      <c r="TM605" s="3"/>
      <c r="TN605" s="3"/>
      <c r="TO605" s="3"/>
      <c r="TP605" s="3"/>
      <c r="TQ605" s="3"/>
      <c r="TR605" s="3"/>
      <c r="TS605" s="3"/>
      <c r="TT605" s="3"/>
      <c r="TU605" s="3"/>
      <c r="TV605" s="3"/>
      <c r="TW605" s="3"/>
      <c r="TX605" s="3"/>
      <c r="TY605" s="3"/>
      <c r="TZ605" s="3"/>
      <c r="UA605" s="3"/>
      <c r="UB605" s="3"/>
      <c r="UC605" s="3"/>
      <c r="UD605" s="3"/>
      <c r="UE605" s="3"/>
      <c r="UF605" s="3"/>
      <c r="UG605" s="3"/>
      <c r="UH605" s="3"/>
      <c r="UI605" s="3"/>
      <c r="UJ605" s="3"/>
      <c r="UK605" s="3"/>
      <c r="UL605" s="3"/>
      <c r="UM605" s="3"/>
      <c r="UN605" s="3"/>
      <c r="UO605" s="3"/>
      <c r="UP605" s="3"/>
      <c r="UQ605" s="3"/>
      <c r="UR605" s="3"/>
      <c r="US605" s="3"/>
      <c r="UT605" s="3"/>
      <c r="UU605" s="3"/>
      <c r="UV605" s="3"/>
      <c r="UW605" s="3"/>
      <c r="UX605" s="3"/>
      <c r="UY605" s="3"/>
      <c r="UZ605" s="3"/>
      <c r="VA605" s="3"/>
      <c r="VB605" s="3"/>
      <c r="VC605" s="3"/>
      <c r="VD605" s="3"/>
      <c r="VE605" s="3"/>
      <c r="VF605" s="3"/>
      <c r="VG605" s="3"/>
      <c r="VH605" s="3"/>
      <c r="VI605" s="3"/>
      <c r="VJ605" s="3"/>
      <c r="VK605" s="3"/>
      <c r="VL605" s="3"/>
      <c r="VM605" s="3"/>
      <c r="VN605" s="3"/>
      <c r="VO605" s="3"/>
      <c r="VP605" s="3"/>
      <c r="VQ605" s="3"/>
      <c r="VR605" s="3"/>
      <c r="VS605" s="3"/>
      <c r="VT605" s="3"/>
      <c r="VU605" s="3"/>
      <c r="VV605" s="3"/>
      <c r="VW605" s="3"/>
      <c r="VX605" s="3"/>
      <c r="VY605" s="3"/>
      <c r="VZ605" s="3"/>
      <c r="WA605" s="3"/>
      <c r="WB605" s="3"/>
      <c r="WC605" s="3"/>
    </row>
    <row r="606" spans="1:601" ht="16" x14ac:dyDescent="0.45">
      <c r="A606" s="6"/>
      <c r="B606" s="6"/>
      <c r="C606" s="6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36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3"/>
      <c r="NJ606" s="3"/>
      <c r="NK606" s="3"/>
      <c r="NL606" s="3"/>
      <c r="NM606" s="3"/>
      <c r="NN606" s="3"/>
      <c r="NO606" s="3"/>
      <c r="NP606" s="3"/>
      <c r="NQ606" s="3"/>
      <c r="NR606" s="3"/>
      <c r="NS606" s="3"/>
      <c r="NT606" s="3"/>
      <c r="NU606" s="3"/>
      <c r="NV606" s="3"/>
      <c r="NW606" s="3"/>
      <c r="NX606" s="3"/>
      <c r="NY606" s="3"/>
      <c r="NZ606" s="3"/>
      <c r="OA606" s="3"/>
      <c r="OB606" s="3"/>
      <c r="OC606" s="3"/>
      <c r="OD606" s="3"/>
      <c r="OE606" s="3"/>
      <c r="OF606" s="3"/>
      <c r="OG606" s="3"/>
      <c r="OH606" s="3"/>
      <c r="OI606" s="3"/>
      <c r="OJ606" s="3"/>
      <c r="OK606" s="3"/>
      <c r="OL606" s="3"/>
      <c r="OM606" s="3"/>
      <c r="ON606" s="3"/>
      <c r="OO606" s="3"/>
      <c r="OP606" s="3"/>
      <c r="OQ606" s="3"/>
      <c r="OR606" s="3"/>
      <c r="OS606" s="3"/>
      <c r="OT606" s="3"/>
      <c r="OU606" s="3"/>
      <c r="OV606" s="3"/>
      <c r="OW606" s="3"/>
      <c r="OX606" s="3"/>
      <c r="OY606" s="3"/>
      <c r="OZ606" s="3"/>
      <c r="PA606" s="3"/>
      <c r="PB606" s="3"/>
      <c r="PC606" s="3"/>
      <c r="PD606" s="3"/>
      <c r="PE606" s="3"/>
      <c r="PF606" s="3"/>
      <c r="PG606" s="3"/>
      <c r="PH606" s="3"/>
      <c r="PI606" s="3"/>
      <c r="PJ606" s="3"/>
      <c r="PK606" s="3"/>
      <c r="PL606" s="3"/>
      <c r="PM606" s="3"/>
      <c r="PN606" s="3"/>
      <c r="PO606" s="3"/>
      <c r="PP606" s="3"/>
      <c r="PQ606" s="3"/>
      <c r="PR606" s="3"/>
      <c r="PS606" s="3"/>
      <c r="PT606" s="3"/>
      <c r="PU606" s="3"/>
      <c r="PV606" s="3"/>
      <c r="PW606" s="3"/>
      <c r="PX606" s="3"/>
      <c r="PY606" s="3"/>
      <c r="PZ606" s="3"/>
      <c r="QA606" s="3"/>
      <c r="QB606" s="3"/>
      <c r="QC606" s="3"/>
      <c r="QD606" s="3"/>
      <c r="QE606" s="3"/>
      <c r="QF606" s="3"/>
      <c r="QG606" s="3"/>
      <c r="QH606" s="3"/>
      <c r="QI606" s="3"/>
      <c r="QJ606" s="3"/>
      <c r="QK606" s="3"/>
      <c r="QL606" s="3"/>
      <c r="QM606" s="3"/>
      <c r="QN606" s="3"/>
      <c r="QO606" s="3"/>
      <c r="QP606" s="3"/>
      <c r="QQ606" s="3"/>
      <c r="QR606" s="3"/>
      <c r="QS606" s="3"/>
      <c r="QT606" s="3"/>
      <c r="QU606" s="3"/>
      <c r="QV606" s="3"/>
      <c r="QW606" s="3"/>
      <c r="QX606" s="3"/>
      <c r="QY606" s="3"/>
      <c r="QZ606" s="3"/>
      <c r="RA606" s="3"/>
      <c r="RB606" s="3"/>
      <c r="RC606" s="3"/>
      <c r="RD606" s="3"/>
      <c r="RE606" s="3"/>
      <c r="RF606" s="3"/>
      <c r="RG606" s="3"/>
      <c r="RH606" s="3"/>
      <c r="RI606" s="3"/>
      <c r="RJ606" s="3"/>
      <c r="RK606" s="3"/>
      <c r="RL606" s="3"/>
      <c r="RM606" s="3"/>
      <c r="RN606" s="3"/>
      <c r="RO606" s="3"/>
      <c r="RP606" s="3"/>
      <c r="RQ606" s="3"/>
      <c r="RR606" s="3"/>
      <c r="RS606" s="3"/>
      <c r="RT606" s="3"/>
      <c r="RU606" s="3"/>
      <c r="RV606" s="3"/>
      <c r="RW606" s="3"/>
      <c r="RX606" s="3"/>
      <c r="RY606" s="3"/>
      <c r="RZ606" s="3"/>
      <c r="SA606" s="3"/>
      <c r="SB606" s="3"/>
      <c r="SC606" s="3"/>
      <c r="SD606" s="3"/>
      <c r="SE606" s="3"/>
      <c r="SF606" s="3"/>
      <c r="SG606" s="3"/>
      <c r="SH606" s="3"/>
      <c r="SI606" s="3"/>
      <c r="SJ606" s="3"/>
      <c r="SK606" s="3"/>
      <c r="SL606" s="3"/>
      <c r="SM606" s="3"/>
      <c r="SN606" s="3"/>
      <c r="SO606" s="3"/>
      <c r="SP606" s="3"/>
      <c r="SQ606" s="3"/>
      <c r="SR606" s="3"/>
      <c r="SS606" s="3"/>
      <c r="ST606" s="3"/>
      <c r="SU606" s="3"/>
      <c r="SV606" s="3"/>
      <c r="SW606" s="3"/>
      <c r="SX606" s="3"/>
      <c r="SY606" s="3"/>
      <c r="SZ606" s="3"/>
      <c r="TA606" s="3"/>
      <c r="TB606" s="3"/>
      <c r="TC606" s="3"/>
      <c r="TD606" s="3"/>
      <c r="TE606" s="3"/>
      <c r="TF606" s="3"/>
      <c r="TG606" s="3"/>
      <c r="TH606" s="3"/>
      <c r="TI606" s="3"/>
      <c r="TJ606" s="3"/>
      <c r="TK606" s="3"/>
      <c r="TL606" s="3"/>
      <c r="TM606" s="3"/>
      <c r="TN606" s="3"/>
      <c r="TO606" s="3"/>
      <c r="TP606" s="3"/>
      <c r="TQ606" s="3"/>
      <c r="TR606" s="3"/>
      <c r="TS606" s="3"/>
      <c r="TT606" s="3"/>
      <c r="TU606" s="3"/>
      <c r="TV606" s="3"/>
      <c r="TW606" s="3"/>
      <c r="TX606" s="3"/>
      <c r="TY606" s="3"/>
      <c r="TZ606" s="3"/>
      <c r="UA606" s="3"/>
      <c r="UB606" s="3"/>
      <c r="UC606" s="3"/>
      <c r="UD606" s="3"/>
      <c r="UE606" s="3"/>
      <c r="UF606" s="3"/>
      <c r="UG606" s="3"/>
      <c r="UH606" s="3"/>
      <c r="UI606" s="3"/>
      <c r="UJ606" s="3"/>
      <c r="UK606" s="3"/>
      <c r="UL606" s="3"/>
      <c r="UM606" s="3"/>
      <c r="UN606" s="3"/>
      <c r="UO606" s="3"/>
      <c r="UP606" s="3"/>
      <c r="UQ606" s="3"/>
      <c r="UR606" s="3"/>
      <c r="US606" s="3"/>
      <c r="UT606" s="3"/>
      <c r="UU606" s="3"/>
      <c r="UV606" s="3"/>
      <c r="UW606" s="3"/>
      <c r="UX606" s="3"/>
      <c r="UY606" s="3"/>
      <c r="UZ606" s="3"/>
      <c r="VA606" s="3"/>
      <c r="VB606" s="3"/>
      <c r="VC606" s="3"/>
      <c r="VD606" s="3"/>
      <c r="VE606" s="3"/>
      <c r="VF606" s="3"/>
      <c r="VG606" s="3"/>
      <c r="VH606" s="3"/>
      <c r="VI606" s="3"/>
      <c r="VJ606" s="3"/>
      <c r="VK606" s="3"/>
      <c r="VL606" s="3"/>
      <c r="VM606" s="3"/>
      <c r="VN606" s="3"/>
      <c r="VO606" s="3"/>
      <c r="VP606" s="3"/>
      <c r="VQ606" s="3"/>
      <c r="VR606" s="3"/>
      <c r="VS606" s="3"/>
      <c r="VT606" s="3"/>
      <c r="VU606" s="3"/>
      <c r="VV606" s="3"/>
      <c r="VW606" s="3"/>
      <c r="VX606" s="3"/>
      <c r="VY606" s="3"/>
      <c r="VZ606" s="3"/>
      <c r="WA606" s="3"/>
      <c r="WB606" s="3"/>
      <c r="WC606" s="3"/>
    </row>
    <row r="607" spans="1:601" ht="16" x14ac:dyDescent="0.45">
      <c r="A607" s="6"/>
      <c r="B607" s="6"/>
      <c r="C607" s="6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36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3"/>
      <c r="NJ607" s="3"/>
      <c r="NK607" s="3"/>
      <c r="NL607" s="3"/>
      <c r="NM607" s="3"/>
      <c r="NN607" s="3"/>
      <c r="NO607" s="3"/>
      <c r="NP607" s="3"/>
      <c r="NQ607" s="3"/>
      <c r="NR607" s="3"/>
      <c r="NS607" s="3"/>
      <c r="NT607" s="3"/>
      <c r="NU607" s="3"/>
      <c r="NV607" s="3"/>
      <c r="NW607" s="3"/>
      <c r="NX607" s="3"/>
      <c r="NY607" s="3"/>
      <c r="NZ607" s="3"/>
      <c r="OA607" s="3"/>
      <c r="OB607" s="3"/>
      <c r="OC607" s="3"/>
      <c r="OD607" s="3"/>
      <c r="OE607" s="3"/>
      <c r="OF607" s="3"/>
      <c r="OG607" s="3"/>
      <c r="OH607" s="3"/>
      <c r="OI607" s="3"/>
      <c r="OJ607" s="3"/>
      <c r="OK607" s="3"/>
      <c r="OL607" s="3"/>
      <c r="OM607" s="3"/>
      <c r="ON607" s="3"/>
      <c r="OO607" s="3"/>
      <c r="OP607" s="3"/>
      <c r="OQ607" s="3"/>
      <c r="OR607" s="3"/>
      <c r="OS607" s="3"/>
      <c r="OT607" s="3"/>
      <c r="OU607" s="3"/>
      <c r="OV607" s="3"/>
      <c r="OW607" s="3"/>
      <c r="OX607" s="3"/>
      <c r="OY607" s="3"/>
      <c r="OZ607" s="3"/>
      <c r="PA607" s="3"/>
      <c r="PB607" s="3"/>
      <c r="PC607" s="3"/>
      <c r="PD607" s="3"/>
      <c r="PE607" s="3"/>
      <c r="PF607" s="3"/>
      <c r="PG607" s="3"/>
      <c r="PH607" s="3"/>
      <c r="PI607" s="3"/>
      <c r="PJ607" s="3"/>
      <c r="PK607" s="3"/>
      <c r="PL607" s="3"/>
      <c r="PM607" s="3"/>
      <c r="PN607" s="3"/>
      <c r="PO607" s="3"/>
      <c r="PP607" s="3"/>
      <c r="PQ607" s="3"/>
      <c r="PR607" s="3"/>
      <c r="PS607" s="3"/>
      <c r="PT607" s="3"/>
      <c r="PU607" s="3"/>
      <c r="PV607" s="3"/>
      <c r="PW607" s="3"/>
      <c r="PX607" s="3"/>
      <c r="PY607" s="3"/>
      <c r="PZ607" s="3"/>
      <c r="QA607" s="3"/>
      <c r="QB607" s="3"/>
      <c r="QC607" s="3"/>
      <c r="QD607" s="3"/>
      <c r="QE607" s="3"/>
      <c r="QF607" s="3"/>
      <c r="QG607" s="3"/>
      <c r="QH607" s="3"/>
      <c r="QI607" s="3"/>
      <c r="QJ607" s="3"/>
      <c r="QK607" s="3"/>
      <c r="QL607" s="3"/>
      <c r="QM607" s="3"/>
      <c r="QN607" s="3"/>
      <c r="QO607" s="3"/>
      <c r="QP607" s="3"/>
      <c r="QQ607" s="3"/>
      <c r="QR607" s="3"/>
      <c r="QS607" s="3"/>
      <c r="QT607" s="3"/>
      <c r="QU607" s="3"/>
      <c r="QV607" s="3"/>
      <c r="QW607" s="3"/>
      <c r="QX607" s="3"/>
      <c r="QY607" s="3"/>
      <c r="QZ607" s="3"/>
      <c r="RA607" s="3"/>
      <c r="RB607" s="3"/>
      <c r="RC607" s="3"/>
      <c r="RD607" s="3"/>
      <c r="RE607" s="3"/>
      <c r="RF607" s="3"/>
      <c r="RG607" s="3"/>
      <c r="RH607" s="3"/>
      <c r="RI607" s="3"/>
      <c r="RJ607" s="3"/>
      <c r="RK607" s="3"/>
      <c r="RL607" s="3"/>
      <c r="RM607" s="3"/>
      <c r="RN607" s="3"/>
      <c r="RO607" s="3"/>
      <c r="RP607" s="3"/>
      <c r="RQ607" s="3"/>
      <c r="RR607" s="3"/>
      <c r="RS607" s="3"/>
      <c r="RT607" s="3"/>
      <c r="RU607" s="3"/>
      <c r="RV607" s="3"/>
      <c r="RW607" s="3"/>
      <c r="RX607" s="3"/>
      <c r="RY607" s="3"/>
      <c r="RZ607" s="3"/>
      <c r="SA607" s="3"/>
      <c r="SB607" s="3"/>
      <c r="SC607" s="3"/>
      <c r="SD607" s="3"/>
      <c r="SE607" s="3"/>
      <c r="SF607" s="3"/>
      <c r="SG607" s="3"/>
      <c r="SH607" s="3"/>
      <c r="SI607" s="3"/>
      <c r="SJ607" s="3"/>
      <c r="SK607" s="3"/>
      <c r="SL607" s="3"/>
      <c r="SM607" s="3"/>
      <c r="SN607" s="3"/>
      <c r="SO607" s="3"/>
      <c r="SP607" s="3"/>
      <c r="SQ607" s="3"/>
      <c r="SR607" s="3"/>
      <c r="SS607" s="3"/>
      <c r="ST607" s="3"/>
      <c r="SU607" s="3"/>
      <c r="SV607" s="3"/>
      <c r="SW607" s="3"/>
      <c r="SX607" s="3"/>
      <c r="SY607" s="3"/>
      <c r="SZ607" s="3"/>
      <c r="TA607" s="3"/>
      <c r="TB607" s="3"/>
      <c r="TC607" s="3"/>
      <c r="TD607" s="3"/>
      <c r="TE607" s="3"/>
      <c r="TF607" s="3"/>
      <c r="TG607" s="3"/>
      <c r="TH607" s="3"/>
      <c r="TI607" s="3"/>
      <c r="TJ607" s="3"/>
      <c r="TK607" s="3"/>
      <c r="TL607" s="3"/>
      <c r="TM607" s="3"/>
      <c r="TN607" s="3"/>
      <c r="TO607" s="3"/>
      <c r="TP607" s="3"/>
      <c r="TQ607" s="3"/>
      <c r="TR607" s="3"/>
      <c r="TS607" s="3"/>
      <c r="TT607" s="3"/>
      <c r="TU607" s="3"/>
      <c r="TV607" s="3"/>
      <c r="TW607" s="3"/>
      <c r="TX607" s="3"/>
      <c r="TY607" s="3"/>
      <c r="TZ607" s="3"/>
      <c r="UA607" s="3"/>
      <c r="UB607" s="3"/>
      <c r="UC607" s="3"/>
      <c r="UD607" s="3"/>
      <c r="UE607" s="3"/>
      <c r="UF607" s="3"/>
      <c r="UG607" s="3"/>
      <c r="UH607" s="3"/>
      <c r="UI607" s="3"/>
      <c r="UJ607" s="3"/>
      <c r="UK607" s="3"/>
      <c r="UL607" s="3"/>
      <c r="UM607" s="3"/>
      <c r="UN607" s="3"/>
      <c r="UO607" s="3"/>
      <c r="UP607" s="3"/>
      <c r="UQ607" s="3"/>
      <c r="UR607" s="3"/>
      <c r="US607" s="3"/>
      <c r="UT607" s="3"/>
      <c r="UU607" s="3"/>
      <c r="UV607" s="3"/>
      <c r="UW607" s="3"/>
      <c r="UX607" s="3"/>
      <c r="UY607" s="3"/>
      <c r="UZ607" s="3"/>
      <c r="VA607" s="3"/>
      <c r="VB607" s="3"/>
      <c r="VC607" s="3"/>
      <c r="VD607" s="3"/>
      <c r="VE607" s="3"/>
      <c r="VF607" s="3"/>
      <c r="VG607" s="3"/>
      <c r="VH607" s="3"/>
      <c r="VI607" s="3"/>
      <c r="VJ607" s="3"/>
      <c r="VK607" s="3"/>
      <c r="VL607" s="3"/>
      <c r="VM607" s="3"/>
      <c r="VN607" s="3"/>
      <c r="VO607" s="3"/>
      <c r="VP607" s="3"/>
      <c r="VQ607" s="3"/>
      <c r="VR607" s="3"/>
      <c r="VS607" s="3"/>
      <c r="VT607" s="3"/>
      <c r="VU607" s="3"/>
      <c r="VV607" s="3"/>
      <c r="VW607" s="3"/>
      <c r="VX607" s="3"/>
      <c r="VY607" s="3"/>
      <c r="VZ607" s="3"/>
      <c r="WA607" s="3"/>
      <c r="WB607" s="3"/>
      <c r="WC607" s="3"/>
    </row>
    <row r="608" spans="1:601" ht="16" x14ac:dyDescent="0.45">
      <c r="A608" s="6"/>
      <c r="B608" s="6"/>
      <c r="C608" s="6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36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3"/>
      <c r="NJ608" s="3"/>
      <c r="NK608" s="3"/>
      <c r="NL608" s="3"/>
      <c r="NM608" s="3"/>
      <c r="NN608" s="3"/>
      <c r="NO608" s="3"/>
      <c r="NP608" s="3"/>
      <c r="NQ608" s="3"/>
      <c r="NR608" s="3"/>
      <c r="NS608" s="3"/>
      <c r="NT608" s="3"/>
      <c r="NU608" s="3"/>
      <c r="NV608" s="3"/>
      <c r="NW608" s="3"/>
      <c r="NX608" s="3"/>
      <c r="NY608" s="3"/>
      <c r="NZ608" s="3"/>
      <c r="OA608" s="3"/>
      <c r="OB608" s="3"/>
      <c r="OC608" s="3"/>
      <c r="OD608" s="3"/>
      <c r="OE608" s="3"/>
      <c r="OF608" s="3"/>
      <c r="OG608" s="3"/>
      <c r="OH608" s="3"/>
      <c r="OI608" s="3"/>
      <c r="OJ608" s="3"/>
      <c r="OK608" s="3"/>
      <c r="OL608" s="3"/>
      <c r="OM608" s="3"/>
      <c r="ON608" s="3"/>
      <c r="OO608" s="3"/>
      <c r="OP608" s="3"/>
      <c r="OQ608" s="3"/>
      <c r="OR608" s="3"/>
      <c r="OS608" s="3"/>
      <c r="OT608" s="3"/>
      <c r="OU608" s="3"/>
      <c r="OV608" s="3"/>
      <c r="OW608" s="3"/>
      <c r="OX608" s="3"/>
      <c r="OY608" s="3"/>
      <c r="OZ608" s="3"/>
      <c r="PA608" s="3"/>
      <c r="PB608" s="3"/>
      <c r="PC608" s="3"/>
      <c r="PD608" s="3"/>
      <c r="PE608" s="3"/>
      <c r="PF608" s="3"/>
      <c r="PG608" s="3"/>
      <c r="PH608" s="3"/>
      <c r="PI608" s="3"/>
      <c r="PJ608" s="3"/>
      <c r="PK608" s="3"/>
      <c r="PL608" s="3"/>
      <c r="PM608" s="3"/>
      <c r="PN608" s="3"/>
      <c r="PO608" s="3"/>
      <c r="PP608" s="3"/>
      <c r="PQ608" s="3"/>
      <c r="PR608" s="3"/>
      <c r="PS608" s="3"/>
      <c r="PT608" s="3"/>
      <c r="PU608" s="3"/>
      <c r="PV608" s="3"/>
      <c r="PW608" s="3"/>
      <c r="PX608" s="3"/>
      <c r="PY608" s="3"/>
      <c r="PZ608" s="3"/>
      <c r="QA608" s="3"/>
      <c r="QB608" s="3"/>
      <c r="QC608" s="3"/>
      <c r="QD608" s="3"/>
      <c r="QE608" s="3"/>
      <c r="QF608" s="3"/>
      <c r="QG608" s="3"/>
      <c r="QH608" s="3"/>
      <c r="QI608" s="3"/>
      <c r="QJ608" s="3"/>
      <c r="QK608" s="3"/>
      <c r="QL608" s="3"/>
      <c r="QM608" s="3"/>
      <c r="QN608" s="3"/>
      <c r="QO608" s="3"/>
      <c r="QP608" s="3"/>
      <c r="QQ608" s="3"/>
      <c r="QR608" s="3"/>
      <c r="QS608" s="3"/>
      <c r="QT608" s="3"/>
      <c r="QU608" s="3"/>
      <c r="QV608" s="3"/>
      <c r="QW608" s="3"/>
      <c r="QX608" s="3"/>
      <c r="QY608" s="3"/>
      <c r="QZ608" s="3"/>
      <c r="RA608" s="3"/>
      <c r="RB608" s="3"/>
      <c r="RC608" s="3"/>
      <c r="RD608" s="3"/>
      <c r="RE608" s="3"/>
      <c r="RF608" s="3"/>
      <c r="RG608" s="3"/>
      <c r="RH608" s="3"/>
      <c r="RI608" s="3"/>
      <c r="RJ608" s="3"/>
      <c r="RK608" s="3"/>
      <c r="RL608" s="3"/>
      <c r="RM608" s="3"/>
      <c r="RN608" s="3"/>
      <c r="RO608" s="3"/>
      <c r="RP608" s="3"/>
      <c r="RQ608" s="3"/>
      <c r="RR608" s="3"/>
      <c r="RS608" s="3"/>
      <c r="RT608" s="3"/>
      <c r="RU608" s="3"/>
      <c r="RV608" s="3"/>
      <c r="RW608" s="3"/>
      <c r="RX608" s="3"/>
      <c r="RY608" s="3"/>
      <c r="RZ608" s="3"/>
      <c r="SA608" s="3"/>
      <c r="SB608" s="3"/>
      <c r="SC608" s="3"/>
      <c r="SD608" s="3"/>
      <c r="SE608" s="3"/>
      <c r="SF608" s="3"/>
      <c r="SG608" s="3"/>
      <c r="SH608" s="3"/>
      <c r="SI608" s="3"/>
      <c r="SJ608" s="3"/>
      <c r="SK608" s="3"/>
      <c r="SL608" s="3"/>
      <c r="SM608" s="3"/>
      <c r="SN608" s="3"/>
      <c r="SO608" s="3"/>
      <c r="SP608" s="3"/>
      <c r="SQ608" s="3"/>
      <c r="SR608" s="3"/>
      <c r="SS608" s="3"/>
      <c r="ST608" s="3"/>
      <c r="SU608" s="3"/>
      <c r="SV608" s="3"/>
      <c r="SW608" s="3"/>
      <c r="SX608" s="3"/>
      <c r="SY608" s="3"/>
      <c r="SZ608" s="3"/>
      <c r="TA608" s="3"/>
      <c r="TB608" s="3"/>
      <c r="TC608" s="3"/>
      <c r="TD608" s="3"/>
      <c r="TE608" s="3"/>
      <c r="TF608" s="3"/>
      <c r="TG608" s="3"/>
      <c r="TH608" s="3"/>
      <c r="TI608" s="3"/>
      <c r="TJ608" s="3"/>
      <c r="TK608" s="3"/>
      <c r="TL608" s="3"/>
      <c r="TM608" s="3"/>
      <c r="TN608" s="3"/>
      <c r="TO608" s="3"/>
      <c r="TP608" s="3"/>
      <c r="TQ608" s="3"/>
      <c r="TR608" s="3"/>
      <c r="TS608" s="3"/>
      <c r="TT608" s="3"/>
      <c r="TU608" s="3"/>
      <c r="TV608" s="3"/>
      <c r="TW608" s="3"/>
      <c r="TX608" s="3"/>
      <c r="TY608" s="3"/>
      <c r="TZ608" s="3"/>
      <c r="UA608" s="3"/>
      <c r="UB608" s="3"/>
      <c r="UC608" s="3"/>
      <c r="UD608" s="3"/>
      <c r="UE608" s="3"/>
      <c r="UF608" s="3"/>
      <c r="UG608" s="3"/>
      <c r="UH608" s="3"/>
      <c r="UI608" s="3"/>
      <c r="UJ608" s="3"/>
      <c r="UK608" s="3"/>
      <c r="UL608" s="3"/>
      <c r="UM608" s="3"/>
      <c r="UN608" s="3"/>
      <c r="UO608" s="3"/>
      <c r="UP608" s="3"/>
      <c r="UQ608" s="3"/>
      <c r="UR608" s="3"/>
      <c r="US608" s="3"/>
      <c r="UT608" s="3"/>
      <c r="UU608" s="3"/>
      <c r="UV608" s="3"/>
      <c r="UW608" s="3"/>
      <c r="UX608" s="3"/>
      <c r="UY608" s="3"/>
      <c r="UZ608" s="3"/>
      <c r="VA608" s="3"/>
      <c r="VB608" s="3"/>
      <c r="VC608" s="3"/>
      <c r="VD608" s="3"/>
      <c r="VE608" s="3"/>
      <c r="VF608" s="3"/>
      <c r="VG608" s="3"/>
      <c r="VH608" s="3"/>
      <c r="VI608" s="3"/>
      <c r="VJ608" s="3"/>
      <c r="VK608" s="3"/>
      <c r="VL608" s="3"/>
      <c r="VM608" s="3"/>
      <c r="VN608" s="3"/>
      <c r="VO608" s="3"/>
      <c r="VP608" s="3"/>
      <c r="VQ608" s="3"/>
      <c r="VR608" s="3"/>
      <c r="VS608" s="3"/>
      <c r="VT608" s="3"/>
      <c r="VU608" s="3"/>
      <c r="VV608" s="3"/>
      <c r="VW608" s="3"/>
      <c r="VX608" s="3"/>
      <c r="VY608" s="3"/>
      <c r="VZ608" s="3"/>
      <c r="WA608" s="3"/>
      <c r="WB608" s="3"/>
      <c r="WC608" s="3"/>
    </row>
    <row r="609" spans="1:601" ht="16" x14ac:dyDescent="0.45">
      <c r="A609" s="6"/>
      <c r="B609" s="6"/>
      <c r="C609" s="6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36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3"/>
      <c r="NJ609" s="3"/>
      <c r="NK609" s="3"/>
      <c r="NL609" s="3"/>
      <c r="NM609" s="3"/>
      <c r="NN609" s="3"/>
      <c r="NO609" s="3"/>
      <c r="NP609" s="3"/>
      <c r="NQ609" s="3"/>
      <c r="NR609" s="3"/>
      <c r="NS609" s="3"/>
      <c r="NT609" s="3"/>
      <c r="NU609" s="3"/>
      <c r="NV609" s="3"/>
      <c r="NW609" s="3"/>
      <c r="NX609" s="3"/>
      <c r="NY609" s="3"/>
      <c r="NZ609" s="3"/>
      <c r="OA609" s="3"/>
      <c r="OB609" s="3"/>
      <c r="OC609" s="3"/>
      <c r="OD609" s="3"/>
      <c r="OE609" s="3"/>
      <c r="OF609" s="3"/>
      <c r="OG609" s="3"/>
      <c r="OH609" s="3"/>
      <c r="OI609" s="3"/>
      <c r="OJ609" s="3"/>
      <c r="OK609" s="3"/>
      <c r="OL609" s="3"/>
      <c r="OM609" s="3"/>
      <c r="ON609" s="3"/>
      <c r="OO609" s="3"/>
      <c r="OP609" s="3"/>
      <c r="OQ609" s="3"/>
      <c r="OR609" s="3"/>
      <c r="OS609" s="3"/>
      <c r="OT609" s="3"/>
      <c r="OU609" s="3"/>
      <c r="OV609" s="3"/>
      <c r="OW609" s="3"/>
      <c r="OX609" s="3"/>
      <c r="OY609" s="3"/>
      <c r="OZ609" s="3"/>
      <c r="PA609" s="3"/>
      <c r="PB609" s="3"/>
      <c r="PC609" s="3"/>
      <c r="PD609" s="3"/>
      <c r="PE609" s="3"/>
      <c r="PF609" s="3"/>
      <c r="PG609" s="3"/>
      <c r="PH609" s="3"/>
      <c r="PI609" s="3"/>
      <c r="PJ609" s="3"/>
      <c r="PK609" s="3"/>
      <c r="PL609" s="3"/>
      <c r="PM609" s="3"/>
      <c r="PN609" s="3"/>
      <c r="PO609" s="3"/>
      <c r="PP609" s="3"/>
      <c r="PQ609" s="3"/>
      <c r="PR609" s="3"/>
      <c r="PS609" s="3"/>
      <c r="PT609" s="3"/>
      <c r="PU609" s="3"/>
      <c r="PV609" s="3"/>
      <c r="PW609" s="3"/>
      <c r="PX609" s="3"/>
      <c r="PY609" s="3"/>
      <c r="PZ609" s="3"/>
      <c r="QA609" s="3"/>
      <c r="QB609" s="3"/>
      <c r="QC609" s="3"/>
      <c r="QD609" s="3"/>
      <c r="QE609" s="3"/>
      <c r="QF609" s="3"/>
      <c r="QG609" s="3"/>
      <c r="QH609" s="3"/>
      <c r="QI609" s="3"/>
      <c r="QJ609" s="3"/>
      <c r="QK609" s="3"/>
      <c r="QL609" s="3"/>
      <c r="QM609" s="3"/>
      <c r="QN609" s="3"/>
      <c r="QO609" s="3"/>
      <c r="QP609" s="3"/>
      <c r="QQ609" s="3"/>
      <c r="QR609" s="3"/>
      <c r="QS609" s="3"/>
      <c r="QT609" s="3"/>
      <c r="QU609" s="3"/>
      <c r="QV609" s="3"/>
      <c r="QW609" s="3"/>
      <c r="QX609" s="3"/>
      <c r="QY609" s="3"/>
      <c r="QZ609" s="3"/>
      <c r="RA609" s="3"/>
      <c r="RB609" s="3"/>
      <c r="RC609" s="3"/>
      <c r="RD609" s="3"/>
      <c r="RE609" s="3"/>
      <c r="RF609" s="3"/>
      <c r="RG609" s="3"/>
      <c r="RH609" s="3"/>
      <c r="RI609" s="3"/>
      <c r="RJ609" s="3"/>
      <c r="RK609" s="3"/>
      <c r="RL609" s="3"/>
      <c r="RM609" s="3"/>
      <c r="RN609" s="3"/>
      <c r="RO609" s="3"/>
      <c r="RP609" s="3"/>
      <c r="RQ609" s="3"/>
      <c r="RR609" s="3"/>
      <c r="RS609" s="3"/>
      <c r="RT609" s="3"/>
      <c r="RU609" s="3"/>
      <c r="RV609" s="3"/>
      <c r="RW609" s="3"/>
      <c r="RX609" s="3"/>
      <c r="RY609" s="3"/>
      <c r="RZ609" s="3"/>
      <c r="SA609" s="3"/>
      <c r="SB609" s="3"/>
      <c r="SC609" s="3"/>
      <c r="SD609" s="3"/>
      <c r="SE609" s="3"/>
      <c r="SF609" s="3"/>
      <c r="SG609" s="3"/>
      <c r="SH609" s="3"/>
      <c r="SI609" s="3"/>
      <c r="SJ609" s="3"/>
      <c r="SK609" s="3"/>
      <c r="SL609" s="3"/>
      <c r="SM609" s="3"/>
      <c r="SN609" s="3"/>
      <c r="SO609" s="3"/>
      <c r="SP609" s="3"/>
      <c r="SQ609" s="3"/>
      <c r="SR609" s="3"/>
      <c r="SS609" s="3"/>
      <c r="ST609" s="3"/>
      <c r="SU609" s="3"/>
      <c r="SV609" s="3"/>
      <c r="SW609" s="3"/>
      <c r="SX609" s="3"/>
      <c r="SY609" s="3"/>
      <c r="SZ609" s="3"/>
      <c r="TA609" s="3"/>
      <c r="TB609" s="3"/>
      <c r="TC609" s="3"/>
      <c r="TD609" s="3"/>
      <c r="TE609" s="3"/>
      <c r="TF609" s="3"/>
      <c r="TG609" s="3"/>
      <c r="TH609" s="3"/>
      <c r="TI609" s="3"/>
      <c r="TJ609" s="3"/>
      <c r="TK609" s="3"/>
      <c r="TL609" s="3"/>
      <c r="TM609" s="3"/>
      <c r="TN609" s="3"/>
      <c r="TO609" s="3"/>
      <c r="TP609" s="3"/>
      <c r="TQ609" s="3"/>
      <c r="TR609" s="3"/>
      <c r="TS609" s="3"/>
      <c r="TT609" s="3"/>
      <c r="TU609" s="3"/>
      <c r="TV609" s="3"/>
      <c r="TW609" s="3"/>
      <c r="TX609" s="3"/>
      <c r="TY609" s="3"/>
      <c r="TZ609" s="3"/>
      <c r="UA609" s="3"/>
      <c r="UB609" s="3"/>
      <c r="UC609" s="3"/>
      <c r="UD609" s="3"/>
      <c r="UE609" s="3"/>
      <c r="UF609" s="3"/>
      <c r="UG609" s="3"/>
      <c r="UH609" s="3"/>
      <c r="UI609" s="3"/>
      <c r="UJ609" s="3"/>
      <c r="UK609" s="3"/>
      <c r="UL609" s="3"/>
      <c r="UM609" s="3"/>
      <c r="UN609" s="3"/>
      <c r="UO609" s="3"/>
      <c r="UP609" s="3"/>
      <c r="UQ609" s="3"/>
      <c r="UR609" s="3"/>
      <c r="US609" s="3"/>
      <c r="UT609" s="3"/>
      <c r="UU609" s="3"/>
      <c r="UV609" s="3"/>
      <c r="UW609" s="3"/>
      <c r="UX609" s="3"/>
      <c r="UY609" s="3"/>
      <c r="UZ609" s="3"/>
      <c r="VA609" s="3"/>
      <c r="VB609" s="3"/>
      <c r="VC609" s="3"/>
      <c r="VD609" s="3"/>
      <c r="VE609" s="3"/>
      <c r="VF609" s="3"/>
      <c r="VG609" s="3"/>
      <c r="VH609" s="3"/>
      <c r="VI609" s="3"/>
      <c r="VJ609" s="3"/>
      <c r="VK609" s="3"/>
      <c r="VL609" s="3"/>
      <c r="VM609" s="3"/>
      <c r="VN609" s="3"/>
      <c r="VO609" s="3"/>
      <c r="VP609" s="3"/>
      <c r="VQ609" s="3"/>
      <c r="VR609" s="3"/>
      <c r="VS609" s="3"/>
      <c r="VT609" s="3"/>
      <c r="VU609" s="3"/>
      <c r="VV609" s="3"/>
      <c r="VW609" s="3"/>
      <c r="VX609" s="3"/>
      <c r="VY609" s="3"/>
      <c r="VZ609" s="3"/>
      <c r="WA609" s="3"/>
      <c r="WB609" s="3"/>
      <c r="WC609" s="3"/>
    </row>
    <row r="610" spans="1:601" ht="16" x14ac:dyDescent="0.45">
      <c r="A610" s="6"/>
      <c r="B610" s="6"/>
      <c r="C610" s="6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36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3"/>
      <c r="NJ610" s="3"/>
      <c r="NK610" s="3"/>
      <c r="NL610" s="3"/>
      <c r="NM610" s="3"/>
      <c r="NN610" s="3"/>
      <c r="NO610" s="3"/>
      <c r="NP610" s="3"/>
      <c r="NQ610" s="3"/>
      <c r="NR610" s="3"/>
      <c r="NS610" s="3"/>
      <c r="NT610" s="3"/>
      <c r="NU610" s="3"/>
      <c r="NV610" s="3"/>
      <c r="NW610" s="3"/>
      <c r="NX610" s="3"/>
      <c r="NY610" s="3"/>
      <c r="NZ610" s="3"/>
      <c r="OA610" s="3"/>
      <c r="OB610" s="3"/>
      <c r="OC610" s="3"/>
      <c r="OD610" s="3"/>
      <c r="OE610" s="3"/>
      <c r="OF610" s="3"/>
      <c r="OG610" s="3"/>
      <c r="OH610" s="3"/>
      <c r="OI610" s="3"/>
      <c r="OJ610" s="3"/>
      <c r="OK610" s="3"/>
      <c r="OL610" s="3"/>
      <c r="OM610" s="3"/>
      <c r="ON610" s="3"/>
      <c r="OO610" s="3"/>
      <c r="OP610" s="3"/>
      <c r="OQ610" s="3"/>
      <c r="OR610" s="3"/>
      <c r="OS610" s="3"/>
      <c r="OT610" s="3"/>
      <c r="OU610" s="3"/>
      <c r="OV610" s="3"/>
      <c r="OW610" s="3"/>
      <c r="OX610" s="3"/>
      <c r="OY610" s="3"/>
      <c r="OZ610" s="3"/>
      <c r="PA610" s="3"/>
      <c r="PB610" s="3"/>
      <c r="PC610" s="3"/>
      <c r="PD610" s="3"/>
      <c r="PE610" s="3"/>
      <c r="PF610" s="3"/>
      <c r="PG610" s="3"/>
      <c r="PH610" s="3"/>
      <c r="PI610" s="3"/>
      <c r="PJ610" s="3"/>
      <c r="PK610" s="3"/>
      <c r="PL610" s="3"/>
      <c r="PM610" s="3"/>
      <c r="PN610" s="3"/>
      <c r="PO610" s="3"/>
      <c r="PP610" s="3"/>
      <c r="PQ610" s="3"/>
      <c r="PR610" s="3"/>
      <c r="PS610" s="3"/>
      <c r="PT610" s="3"/>
      <c r="PU610" s="3"/>
      <c r="PV610" s="3"/>
      <c r="PW610" s="3"/>
      <c r="PX610" s="3"/>
      <c r="PY610" s="3"/>
      <c r="PZ610" s="3"/>
      <c r="QA610" s="3"/>
      <c r="QB610" s="3"/>
      <c r="QC610" s="3"/>
      <c r="QD610" s="3"/>
      <c r="QE610" s="3"/>
      <c r="QF610" s="3"/>
      <c r="QG610" s="3"/>
      <c r="QH610" s="3"/>
      <c r="QI610" s="3"/>
      <c r="QJ610" s="3"/>
      <c r="QK610" s="3"/>
      <c r="QL610" s="3"/>
      <c r="QM610" s="3"/>
      <c r="QN610" s="3"/>
      <c r="QO610" s="3"/>
      <c r="QP610" s="3"/>
      <c r="QQ610" s="3"/>
      <c r="QR610" s="3"/>
      <c r="QS610" s="3"/>
      <c r="QT610" s="3"/>
      <c r="QU610" s="3"/>
      <c r="QV610" s="3"/>
      <c r="QW610" s="3"/>
      <c r="QX610" s="3"/>
      <c r="QY610" s="3"/>
      <c r="QZ610" s="3"/>
      <c r="RA610" s="3"/>
      <c r="RB610" s="3"/>
      <c r="RC610" s="3"/>
      <c r="RD610" s="3"/>
      <c r="RE610" s="3"/>
      <c r="RF610" s="3"/>
      <c r="RG610" s="3"/>
      <c r="RH610" s="3"/>
      <c r="RI610" s="3"/>
      <c r="RJ610" s="3"/>
      <c r="RK610" s="3"/>
      <c r="RL610" s="3"/>
      <c r="RM610" s="3"/>
      <c r="RN610" s="3"/>
      <c r="RO610" s="3"/>
      <c r="RP610" s="3"/>
      <c r="RQ610" s="3"/>
      <c r="RR610" s="3"/>
      <c r="RS610" s="3"/>
      <c r="RT610" s="3"/>
      <c r="RU610" s="3"/>
      <c r="RV610" s="3"/>
      <c r="RW610" s="3"/>
      <c r="RX610" s="3"/>
      <c r="RY610" s="3"/>
      <c r="RZ610" s="3"/>
      <c r="SA610" s="3"/>
      <c r="SB610" s="3"/>
      <c r="SC610" s="3"/>
      <c r="SD610" s="3"/>
      <c r="SE610" s="3"/>
      <c r="SF610" s="3"/>
      <c r="SG610" s="3"/>
      <c r="SH610" s="3"/>
      <c r="SI610" s="3"/>
      <c r="SJ610" s="3"/>
      <c r="SK610" s="3"/>
      <c r="SL610" s="3"/>
      <c r="SM610" s="3"/>
      <c r="SN610" s="3"/>
      <c r="SO610" s="3"/>
      <c r="SP610" s="3"/>
      <c r="SQ610" s="3"/>
      <c r="SR610" s="3"/>
      <c r="SS610" s="3"/>
      <c r="ST610" s="3"/>
      <c r="SU610" s="3"/>
      <c r="SV610" s="3"/>
      <c r="SW610" s="3"/>
      <c r="SX610" s="3"/>
      <c r="SY610" s="3"/>
      <c r="SZ610" s="3"/>
      <c r="TA610" s="3"/>
      <c r="TB610" s="3"/>
      <c r="TC610" s="3"/>
      <c r="TD610" s="3"/>
      <c r="TE610" s="3"/>
      <c r="TF610" s="3"/>
      <c r="TG610" s="3"/>
      <c r="TH610" s="3"/>
      <c r="TI610" s="3"/>
      <c r="TJ610" s="3"/>
      <c r="TK610" s="3"/>
      <c r="TL610" s="3"/>
      <c r="TM610" s="3"/>
      <c r="TN610" s="3"/>
      <c r="TO610" s="3"/>
      <c r="TP610" s="3"/>
      <c r="TQ610" s="3"/>
      <c r="TR610" s="3"/>
      <c r="TS610" s="3"/>
      <c r="TT610" s="3"/>
      <c r="TU610" s="3"/>
      <c r="TV610" s="3"/>
      <c r="TW610" s="3"/>
      <c r="TX610" s="3"/>
      <c r="TY610" s="3"/>
      <c r="TZ610" s="3"/>
      <c r="UA610" s="3"/>
      <c r="UB610" s="3"/>
      <c r="UC610" s="3"/>
      <c r="UD610" s="3"/>
      <c r="UE610" s="3"/>
      <c r="UF610" s="3"/>
      <c r="UG610" s="3"/>
      <c r="UH610" s="3"/>
      <c r="UI610" s="3"/>
      <c r="UJ610" s="3"/>
      <c r="UK610" s="3"/>
      <c r="UL610" s="3"/>
      <c r="UM610" s="3"/>
      <c r="UN610" s="3"/>
      <c r="UO610" s="3"/>
      <c r="UP610" s="3"/>
      <c r="UQ610" s="3"/>
      <c r="UR610" s="3"/>
      <c r="US610" s="3"/>
      <c r="UT610" s="3"/>
      <c r="UU610" s="3"/>
      <c r="UV610" s="3"/>
      <c r="UW610" s="3"/>
      <c r="UX610" s="3"/>
      <c r="UY610" s="3"/>
      <c r="UZ610" s="3"/>
      <c r="VA610" s="3"/>
      <c r="VB610" s="3"/>
      <c r="VC610" s="3"/>
      <c r="VD610" s="3"/>
      <c r="VE610" s="3"/>
      <c r="VF610" s="3"/>
      <c r="VG610" s="3"/>
      <c r="VH610" s="3"/>
      <c r="VI610" s="3"/>
      <c r="VJ610" s="3"/>
      <c r="VK610" s="3"/>
      <c r="VL610" s="3"/>
      <c r="VM610" s="3"/>
      <c r="VN610" s="3"/>
      <c r="VO610" s="3"/>
      <c r="VP610" s="3"/>
      <c r="VQ610" s="3"/>
      <c r="VR610" s="3"/>
      <c r="VS610" s="3"/>
      <c r="VT610" s="3"/>
      <c r="VU610" s="3"/>
      <c r="VV610" s="3"/>
      <c r="VW610" s="3"/>
      <c r="VX610" s="3"/>
      <c r="VY610" s="3"/>
      <c r="VZ610" s="3"/>
      <c r="WA610" s="3"/>
      <c r="WB610" s="3"/>
      <c r="WC610" s="3"/>
    </row>
    <row r="611" spans="1:601" ht="16" x14ac:dyDescent="0.45">
      <c r="A611" s="6"/>
      <c r="B611" s="6"/>
      <c r="C611" s="6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36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3"/>
      <c r="NJ611" s="3"/>
      <c r="NK611" s="3"/>
      <c r="NL611" s="3"/>
      <c r="NM611" s="3"/>
      <c r="NN611" s="3"/>
      <c r="NO611" s="3"/>
      <c r="NP611" s="3"/>
      <c r="NQ611" s="3"/>
      <c r="NR611" s="3"/>
      <c r="NS611" s="3"/>
      <c r="NT611" s="3"/>
      <c r="NU611" s="3"/>
      <c r="NV611" s="3"/>
      <c r="NW611" s="3"/>
      <c r="NX611" s="3"/>
      <c r="NY611" s="3"/>
      <c r="NZ611" s="3"/>
      <c r="OA611" s="3"/>
      <c r="OB611" s="3"/>
      <c r="OC611" s="3"/>
      <c r="OD611" s="3"/>
      <c r="OE611" s="3"/>
      <c r="OF611" s="3"/>
      <c r="OG611" s="3"/>
      <c r="OH611" s="3"/>
      <c r="OI611" s="3"/>
      <c r="OJ611" s="3"/>
      <c r="OK611" s="3"/>
      <c r="OL611" s="3"/>
      <c r="OM611" s="3"/>
      <c r="ON611" s="3"/>
      <c r="OO611" s="3"/>
      <c r="OP611" s="3"/>
      <c r="OQ611" s="3"/>
      <c r="OR611" s="3"/>
      <c r="OS611" s="3"/>
      <c r="OT611" s="3"/>
      <c r="OU611" s="3"/>
      <c r="OV611" s="3"/>
      <c r="OW611" s="3"/>
      <c r="OX611" s="3"/>
      <c r="OY611" s="3"/>
      <c r="OZ611" s="3"/>
      <c r="PA611" s="3"/>
      <c r="PB611" s="3"/>
      <c r="PC611" s="3"/>
      <c r="PD611" s="3"/>
      <c r="PE611" s="3"/>
      <c r="PF611" s="3"/>
      <c r="PG611" s="3"/>
      <c r="PH611" s="3"/>
      <c r="PI611" s="3"/>
      <c r="PJ611" s="3"/>
      <c r="PK611" s="3"/>
      <c r="PL611" s="3"/>
      <c r="PM611" s="3"/>
      <c r="PN611" s="3"/>
      <c r="PO611" s="3"/>
      <c r="PP611" s="3"/>
      <c r="PQ611" s="3"/>
      <c r="PR611" s="3"/>
      <c r="PS611" s="3"/>
      <c r="PT611" s="3"/>
      <c r="PU611" s="3"/>
      <c r="PV611" s="3"/>
      <c r="PW611" s="3"/>
      <c r="PX611" s="3"/>
      <c r="PY611" s="3"/>
      <c r="PZ611" s="3"/>
      <c r="QA611" s="3"/>
      <c r="QB611" s="3"/>
      <c r="QC611" s="3"/>
      <c r="QD611" s="3"/>
      <c r="QE611" s="3"/>
      <c r="QF611" s="3"/>
      <c r="QG611" s="3"/>
      <c r="QH611" s="3"/>
      <c r="QI611" s="3"/>
      <c r="QJ611" s="3"/>
      <c r="QK611" s="3"/>
      <c r="QL611" s="3"/>
      <c r="QM611" s="3"/>
      <c r="QN611" s="3"/>
      <c r="QO611" s="3"/>
      <c r="QP611" s="3"/>
      <c r="QQ611" s="3"/>
      <c r="QR611" s="3"/>
      <c r="QS611" s="3"/>
      <c r="QT611" s="3"/>
      <c r="QU611" s="3"/>
      <c r="QV611" s="3"/>
      <c r="QW611" s="3"/>
      <c r="QX611" s="3"/>
      <c r="QY611" s="3"/>
      <c r="QZ611" s="3"/>
      <c r="RA611" s="3"/>
      <c r="RB611" s="3"/>
      <c r="RC611" s="3"/>
      <c r="RD611" s="3"/>
      <c r="RE611" s="3"/>
      <c r="RF611" s="3"/>
      <c r="RG611" s="3"/>
      <c r="RH611" s="3"/>
      <c r="RI611" s="3"/>
      <c r="RJ611" s="3"/>
      <c r="RK611" s="3"/>
      <c r="RL611" s="3"/>
      <c r="RM611" s="3"/>
      <c r="RN611" s="3"/>
      <c r="RO611" s="3"/>
      <c r="RP611" s="3"/>
      <c r="RQ611" s="3"/>
      <c r="RR611" s="3"/>
      <c r="RS611" s="3"/>
      <c r="RT611" s="3"/>
      <c r="RU611" s="3"/>
      <c r="RV611" s="3"/>
      <c r="RW611" s="3"/>
      <c r="RX611" s="3"/>
      <c r="RY611" s="3"/>
      <c r="RZ611" s="3"/>
      <c r="SA611" s="3"/>
      <c r="SB611" s="3"/>
      <c r="SC611" s="3"/>
      <c r="SD611" s="3"/>
      <c r="SE611" s="3"/>
      <c r="SF611" s="3"/>
      <c r="SG611" s="3"/>
      <c r="SH611" s="3"/>
      <c r="SI611" s="3"/>
      <c r="SJ611" s="3"/>
      <c r="SK611" s="3"/>
      <c r="SL611" s="3"/>
      <c r="SM611" s="3"/>
      <c r="SN611" s="3"/>
      <c r="SO611" s="3"/>
      <c r="SP611" s="3"/>
      <c r="SQ611" s="3"/>
      <c r="SR611" s="3"/>
      <c r="SS611" s="3"/>
      <c r="ST611" s="3"/>
      <c r="SU611" s="3"/>
      <c r="SV611" s="3"/>
      <c r="SW611" s="3"/>
      <c r="SX611" s="3"/>
      <c r="SY611" s="3"/>
      <c r="SZ611" s="3"/>
      <c r="TA611" s="3"/>
      <c r="TB611" s="3"/>
      <c r="TC611" s="3"/>
      <c r="TD611" s="3"/>
      <c r="TE611" s="3"/>
      <c r="TF611" s="3"/>
      <c r="TG611" s="3"/>
      <c r="TH611" s="3"/>
      <c r="TI611" s="3"/>
      <c r="TJ611" s="3"/>
      <c r="TK611" s="3"/>
      <c r="TL611" s="3"/>
      <c r="TM611" s="3"/>
      <c r="TN611" s="3"/>
      <c r="TO611" s="3"/>
      <c r="TP611" s="3"/>
      <c r="TQ611" s="3"/>
      <c r="TR611" s="3"/>
      <c r="TS611" s="3"/>
      <c r="TT611" s="3"/>
      <c r="TU611" s="3"/>
      <c r="TV611" s="3"/>
      <c r="TW611" s="3"/>
      <c r="TX611" s="3"/>
      <c r="TY611" s="3"/>
      <c r="TZ611" s="3"/>
      <c r="UA611" s="3"/>
      <c r="UB611" s="3"/>
      <c r="UC611" s="3"/>
      <c r="UD611" s="3"/>
      <c r="UE611" s="3"/>
      <c r="UF611" s="3"/>
      <c r="UG611" s="3"/>
      <c r="UH611" s="3"/>
      <c r="UI611" s="3"/>
      <c r="UJ611" s="3"/>
      <c r="UK611" s="3"/>
      <c r="UL611" s="3"/>
      <c r="UM611" s="3"/>
      <c r="UN611" s="3"/>
      <c r="UO611" s="3"/>
      <c r="UP611" s="3"/>
      <c r="UQ611" s="3"/>
      <c r="UR611" s="3"/>
      <c r="US611" s="3"/>
      <c r="UT611" s="3"/>
      <c r="UU611" s="3"/>
      <c r="UV611" s="3"/>
      <c r="UW611" s="3"/>
      <c r="UX611" s="3"/>
      <c r="UY611" s="3"/>
      <c r="UZ611" s="3"/>
      <c r="VA611" s="3"/>
      <c r="VB611" s="3"/>
      <c r="VC611" s="3"/>
      <c r="VD611" s="3"/>
      <c r="VE611" s="3"/>
      <c r="VF611" s="3"/>
      <c r="VG611" s="3"/>
      <c r="VH611" s="3"/>
      <c r="VI611" s="3"/>
      <c r="VJ611" s="3"/>
      <c r="VK611" s="3"/>
      <c r="VL611" s="3"/>
      <c r="VM611" s="3"/>
      <c r="VN611" s="3"/>
      <c r="VO611" s="3"/>
      <c r="VP611" s="3"/>
      <c r="VQ611" s="3"/>
      <c r="VR611" s="3"/>
      <c r="VS611" s="3"/>
      <c r="VT611" s="3"/>
      <c r="VU611" s="3"/>
      <c r="VV611" s="3"/>
      <c r="VW611" s="3"/>
      <c r="VX611" s="3"/>
      <c r="VY611" s="3"/>
      <c r="VZ611" s="3"/>
      <c r="WA611" s="3"/>
      <c r="WB611" s="3"/>
      <c r="WC611" s="3"/>
    </row>
    <row r="612" spans="1:601" ht="16" x14ac:dyDescent="0.45">
      <c r="A612" s="6"/>
      <c r="B612" s="6"/>
      <c r="C612" s="6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36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3"/>
      <c r="NJ612" s="3"/>
      <c r="NK612" s="3"/>
      <c r="NL612" s="3"/>
      <c r="NM612" s="3"/>
      <c r="NN612" s="3"/>
      <c r="NO612" s="3"/>
      <c r="NP612" s="3"/>
      <c r="NQ612" s="3"/>
      <c r="NR612" s="3"/>
      <c r="NS612" s="3"/>
      <c r="NT612" s="3"/>
      <c r="NU612" s="3"/>
      <c r="NV612" s="3"/>
      <c r="NW612" s="3"/>
      <c r="NX612" s="3"/>
      <c r="NY612" s="3"/>
      <c r="NZ612" s="3"/>
      <c r="OA612" s="3"/>
      <c r="OB612" s="3"/>
      <c r="OC612" s="3"/>
      <c r="OD612" s="3"/>
      <c r="OE612" s="3"/>
      <c r="OF612" s="3"/>
      <c r="OG612" s="3"/>
      <c r="OH612" s="3"/>
      <c r="OI612" s="3"/>
      <c r="OJ612" s="3"/>
      <c r="OK612" s="3"/>
      <c r="OL612" s="3"/>
      <c r="OM612" s="3"/>
      <c r="ON612" s="3"/>
      <c r="OO612" s="3"/>
      <c r="OP612" s="3"/>
      <c r="OQ612" s="3"/>
      <c r="OR612" s="3"/>
      <c r="OS612" s="3"/>
      <c r="OT612" s="3"/>
      <c r="OU612" s="3"/>
      <c r="OV612" s="3"/>
      <c r="OW612" s="3"/>
      <c r="OX612" s="3"/>
      <c r="OY612" s="3"/>
      <c r="OZ612" s="3"/>
      <c r="PA612" s="3"/>
      <c r="PB612" s="3"/>
      <c r="PC612" s="3"/>
      <c r="PD612" s="3"/>
      <c r="PE612" s="3"/>
      <c r="PF612" s="3"/>
      <c r="PG612" s="3"/>
      <c r="PH612" s="3"/>
      <c r="PI612" s="3"/>
      <c r="PJ612" s="3"/>
      <c r="PK612" s="3"/>
      <c r="PL612" s="3"/>
      <c r="PM612" s="3"/>
      <c r="PN612" s="3"/>
      <c r="PO612" s="3"/>
      <c r="PP612" s="3"/>
      <c r="PQ612" s="3"/>
      <c r="PR612" s="3"/>
      <c r="PS612" s="3"/>
      <c r="PT612" s="3"/>
      <c r="PU612" s="3"/>
      <c r="PV612" s="3"/>
      <c r="PW612" s="3"/>
      <c r="PX612" s="3"/>
      <c r="PY612" s="3"/>
      <c r="PZ612" s="3"/>
      <c r="QA612" s="3"/>
      <c r="QB612" s="3"/>
      <c r="QC612" s="3"/>
      <c r="QD612" s="3"/>
      <c r="QE612" s="3"/>
      <c r="QF612" s="3"/>
      <c r="QG612" s="3"/>
      <c r="QH612" s="3"/>
      <c r="QI612" s="3"/>
      <c r="QJ612" s="3"/>
      <c r="QK612" s="3"/>
      <c r="QL612" s="3"/>
      <c r="QM612" s="3"/>
      <c r="QN612" s="3"/>
      <c r="QO612" s="3"/>
      <c r="QP612" s="3"/>
      <c r="QQ612" s="3"/>
      <c r="QR612" s="3"/>
      <c r="QS612" s="3"/>
      <c r="QT612" s="3"/>
      <c r="QU612" s="3"/>
      <c r="QV612" s="3"/>
      <c r="QW612" s="3"/>
      <c r="QX612" s="3"/>
      <c r="QY612" s="3"/>
      <c r="QZ612" s="3"/>
      <c r="RA612" s="3"/>
      <c r="RB612" s="3"/>
      <c r="RC612" s="3"/>
      <c r="RD612" s="3"/>
      <c r="RE612" s="3"/>
      <c r="RF612" s="3"/>
      <c r="RG612" s="3"/>
      <c r="RH612" s="3"/>
      <c r="RI612" s="3"/>
      <c r="RJ612" s="3"/>
      <c r="RK612" s="3"/>
      <c r="RL612" s="3"/>
      <c r="RM612" s="3"/>
      <c r="RN612" s="3"/>
      <c r="RO612" s="3"/>
      <c r="RP612" s="3"/>
      <c r="RQ612" s="3"/>
      <c r="RR612" s="3"/>
      <c r="RS612" s="3"/>
      <c r="RT612" s="3"/>
      <c r="RU612" s="3"/>
      <c r="RV612" s="3"/>
      <c r="RW612" s="3"/>
      <c r="RX612" s="3"/>
      <c r="RY612" s="3"/>
      <c r="RZ612" s="3"/>
      <c r="SA612" s="3"/>
      <c r="SB612" s="3"/>
      <c r="SC612" s="3"/>
      <c r="SD612" s="3"/>
      <c r="SE612" s="3"/>
      <c r="SF612" s="3"/>
      <c r="SG612" s="3"/>
      <c r="SH612" s="3"/>
      <c r="SI612" s="3"/>
      <c r="SJ612" s="3"/>
      <c r="SK612" s="3"/>
      <c r="SL612" s="3"/>
      <c r="SM612" s="3"/>
      <c r="SN612" s="3"/>
      <c r="SO612" s="3"/>
      <c r="SP612" s="3"/>
      <c r="SQ612" s="3"/>
      <c r="SR612" s="3"/>
      <c r="SS612" s="3"/>
      <c r="ST612" s="3"/>
      <c r="SU612" s="3"/>
      <c r="SV612" s="3"/>
      <c r="SW612" s="3"/>
      <c r="SX612" s="3"/>
      <c r="SY612" s="3"/>
      <c r="SZ612" s="3"/>
      <c r="TA612" s="3"/>
      <c r="TB612" s="3"/>
      <c r="TC612" s="3"/>
      <c r="TD612" s="3"/>
      <c r="TE612" s="3"/>
      <c r="TF612" s="3"/>
      <c r="TG612" s="3"/>
      <c r="TH612" s="3"/>
      <c r="TI612" s="3"/>
      <c r="TJ612" s="3"/>
      <c r="TK612" s="3"/>
      <c r="TL612" s="3"/>
      <c r="TM612" s="3"/>
      <c r="TN612" s="3"/>
      <c r="TO612" s="3"/>
      <c r="TP612" s="3"/>
      <c r="TQ612" s="3"/>
      <c r="TR612" s="3"/>
      <c r="TS612" s="3"/>
      <c r="TT612" s="3"/>
      <c r="TU612" s="3"/>
      <c r="TV612" s="3"/>
      <c r="TW612" s="3"/>
      <c r="TX612" s="3"/>
      <c r="TY612" s="3"/>
      <c r="TZ612" s="3"/>
      <c r="UA612" s="3"/>
      <c r="UB612" s="3"/>
      <c r="UC612" s="3"/>
      <c r="UD612" s="3"/>
      <c r="UE612" s="3"/>
      <c r="UF612" s="3"/>
      <c r="UG612" s="3"/>
      <c r="UH612" s="3"/>
      <c r="UI612" s="3"/>
      <c r="UJ612" s="3"/>
      <c r="UK612" s="3"/>
      <c r="UL612" s="3"/>
      <c r="UM612" s="3"/>
      <c r="UN612" s="3"/>
      <c r="UO612" s="3"/>
      <c r="UP612" s="3"/>
      <c r="UQ612" s="3"/>
      <c r="UR612" s="3"/>
      <c r="US612" s="3"/>
      <c r="UT612" s="3"/>
      <c r="UU612" s="3"/>
      <c r="UV612" s="3"/>
      <c r="UW612" s="3"/>
      <c r="UX612" s="3"/>
      <c r="UY612" s="3"/>
      <c r="UZ612" s="3"/>
      <c r="VA612" s="3"/>
      <c r="VB612" s="3"/>
      <c r="VC612" s="3"/>
      <c r="VD612" s="3"/>
      <c r="VE612" s="3"/>
      <c r="VF612" s="3"/>
      <c r="VG612" s="3"/>
      <c r="VH612" s="3"/>
      <c r="VI612" s="3"/>
      <c r="VJ612" s="3"/>
      <c r="VK612" s="3"/>
      <c r="VL612" s="3"/>
      <c r="VM612" s="3"/>
      <c r="VN612" s="3"/>
      <c r="VO612" s="3"/>
      <c r="VP612" s="3"/>
      <c r="VQ612" s="3"/>
      <c r="VR612" s="3"/>
      <c r="VS612" s="3"/>
      <c r="VT612" s="3"/>
      <c r="VU612" s="3"/>
      <c r="VV612" s="3"/>
      <c r="VW612" s="3"/>
      <c r="VX612" s="3"/>
      <c r="VY612" s="3"/>
      <c r="VZ612" s="3"/>
      <c r="WA612" s="3"/>
      <c r="WB612" s="3"/>
      <c r="WC612" s="3"/>
    </row>
    <row r="613" spans="1:601" ht="16" x14ac:dyDescent="0.45">
      <c r="A613" s="6"/>
      <c r="B613" s="6"/>
      <c r="C613" s="6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36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3"/>
      <c r="NJ613" s="3"/>
      <c r="NK613" s="3"/>
      <c r="NL613" s="3"/>
      <c r="NM613" s="3"/>
      <c r="NN613" s="3"/>
      <c r="NO613" s="3"/>
      <c r="NP613" s="3"/>
      <c r="NQ613" s="3"/>
      <c r="NR613" s="3"/>
      <c r="NS613" s="3"/>
      <c r="NT613" s="3"/>
      <c r="NU613" s="3"/>
      <c r="NV613" s="3"/>
      <c r="NW613" s="3"/>
      <c r="NX613" s="3"/>
      <c r="NY613" s="3"/>
      <c r="NZ613" s="3"/>
      <c r="OA613" s="3"/>
      <c r="OB613" s="3"/>
      <c r="OC613" s="3"/>
      <c r="OD613" s="3"/>
      <c r="OE613" s="3"/>
      <c r="OF613" s="3"/>
      <c r="OG613" s="3"/>
      <c r="OH613" s="3"/>
      <c r="OI613" s="3"/>
      <c r="OJ613" s="3"/>
      <c r="OK613" s="3"/>
      <c r="OL613" s="3"/>
      <c r="OM613" s="3"/>
      <c r="ON613" s="3"/>
      <c r="OO613" s="3"/>
      <c r="OP613" s="3"/>
      <c r="OQ613" s="3"/>
      <c r="OR613" s="3"/>
      <c r="OS613" s="3"/>
      <c r="OT613" s="3"/>
      <c r="OU613" s="3"/>
      <c r="OV613" s="3"/>
      <c r="OW613" s="3"/>
      <c r="OX613" s="3"/>
      <c r="OY613" s="3"/>
      <c r="OZ613" s="3"/>
      <c r="PA613" s="3"/>
      <c r="PB613" s="3"/>
      <c r="PC613" s="3"/>
      <c r="PD613" s="3"/>
      <c r="PE613" s="3"/>
      <c r="PF613" s="3"/>
      <c r="PG613" s="3"/>
      <c r="PH613" s="3"/>
      <c r="PI613" s="3"/>
      <c r="PJ613" s="3"/>
      <c r="PK613" s="3"/>
      <c r="PL613" s="3"/>
      <c r="PM613" s="3"/>
      <c r="PN613" s="3"/>
      <c r="PO613" s="3"/>
      <c r="PP613" s="3"/>
      <c r="PQ613" s="3"/>
      <c r="PR613" s="3"/>
      <c r="PS613" s="3"/>
      <c r="PT613" s="3"/>
      <c r="PU613" s="3"/>
      <c r="PV613" s="3"/>
      <c r="PW613" s="3"/>
      <c r="PX613" s="3"/>
      <c r="PY613" s="3"/>
      <c r="PZ613" s="3"/>
      <c r="QA613" s="3"/>
      <c r="QB613" s="3"/>
      <c r="QC613" s="3"/>
      <c r="QD613" s="3"/>
      <c r="QE613" s="3"/>
      <c r="QF613" s="3"/>
      <c r="QG613" s="3"/>
      <c r="QH613" s="3"/>
      <c r="QI613" s="3"/>
      <c r="QJ613" s="3"/>
      <c r="QK613" s="3"/>
      <c r="QL613" s="3"/>
      <c r="QM613" s="3"/>
      <c r="QN613" s="3"/>
      <c r="QO613" s="3"/>
      <c r="QP613" s="3"/>
      <c r="QQ613" s="3"/>
      <c r="QR613" s="3"/>
      <c r="QS613" s="3"/>
      <c r="QT613" s="3"/>
      <c r="QU613" s="3"/>
      <c r="QV613" s="3"/>
      <c r="QW613" s="3"/>
      <c r="QX613" s="3"/>
      <c r="QY613" s="3"/>
      <c r="QZ613" s="3"/>
      <c r="RA613" s="3"/>
      <c r="RB613" s="3"/>
      <c r="RC613" s="3"/>
      <c r="RD613" s="3"/>
      <c r="RE613" s="3"/>
      <c r="RF613" s="3"/>
      <c r="RG613" s="3"/>
      <c r="RH613" s="3"/>
      <c r="RI613" s="3"/>
      <c r="RJ613" s="3"/>
      <c r="RK613" s="3"/>
      <c r="RL613" s="3"/>
      <c r="RM613" s="3"/>
      <c r="RN613" s="3"/>
      <c r="RO613" s="3"/>
      <c r="RP613" s="3"/>
      <c r="RQ613" s="3"/>
      <c r="RR613" s="3"/>
      <c r="RS613" s="3"/>
      <c r="RT613" s="3"/>
      <c r="RU613" s="3"/>
      <c r="RV613" s="3"/>
      <c r="RW613" s="3"/>
      <c r="RX613" s="3"/>
      <c r="RY613" s="3"/>
      <c r="RZ613" s="3"/>
      <c r="SA613" s="3"/>
      <c r="SB613" s="3"/>
      <c r="SC613" s="3"/>
      <c r="SD613" s="3"/>
      <c r="SE613" s="3"/>
      <c r="SF613" s="3"/>
      <c r="SG613" s="3"/>
      <c r="SH613" s="3"/>
      <c r="SI613" s="3"/>
      <c r="SJ613" s="3"/>
      <c r="SK613" s="3"/>
      <c r="SL613" s="3"/>
      <c r="SM613" s="3"/>
      <c r="SN613" s="3"/>
      <c r="SO613" s="3"/>
      <c r="SP613" s="3"/>
      <c r="SQ613" s="3"/>
      <c r="SR613" s="3"/>
      <c r="SS613" s="3"/>
      <c r="ST613" s="3"/>
      <c r="SU613" s="3"/>
      <c r="SV613" s="3"/>
      <c r="SW613" s="3"/>
      <c r="SX613" s="3"/>
      <c r="SY613" s="3"/>
      <c r="SZ613" s="3"/>
      <c r="TA613" s="3"/>
      <c r="TB613" s="3"/>
      <c r="TC613" s="3"/>
      <c r="TD613" s="3"/>
      <c r="TE613" s="3"/>
      <c r="TF613" s="3"/>
      <c r="TG613" s="3"/>
      <c r="TH613" s="3"/>
      <c r="TI613" s="3"/>
      <c r="TJ613" s="3"/>
      <c r="TK613" s="3"/>
      <c r="TL613" s="3"/>
      <c r="TM613" s="3"/>
      <c r="TN613" s="3"/>
      <c r="TO613" s="3"/>
      <c r="TP613" s="3"/>
      <c r="TQ613" s="3"/>
      <c r="TR613" s="3"/>
      <c r="TS613" s="3"/>
      <c r="TT613" s="3"/>
      <c r="TU613" s="3"/>
      <c r="TV613" s="3"/>
      <c r="TW613" s="3"/>
      <c r="TX613" s="3"/>
      <c r="TY613" s="3"/>
      <c r="TZ613" s="3"/>
      <c r="UA613" s="3"/>
      <c r="UB613" s="3"/>
      <c r="UC613" s="3"/>
      <c r="UD613" s="3"/>
      <c r="UE613" s="3"/>
      <c r="UF613" s="3"/>
      <c r="UG613" s="3"/>
      <c r="UH613" s="3"/>
      <c r="UI613" s="3"/>
      <c r="UJ613" s="3"/>
      <c r="UK613" s="3"/>
      <c r="UL613" s="3"/>
      <c r="UM613" s="3"/>
      <c r="UN613" s="3"/>
      <c r="UO613" s="3"/>
      <c r="UP613" s="3"/>
      <c r="UQ613" s="3"/>
      <c r="UR613" s="3"/>
      <c r="US613" s="3"/>
      <c r="UT613" s="3"/>
      <c r="UU613" s="3"/>
      <c r="UV613" s="3"/>
      <c r="UW613" s="3"/>
      <c r="UX613" s="3"/>
      <c r="UY613" s="3"/>
      <c r="UZ613" s="3"/>
      <c r="VA613" s="3"/>
      <c r="VB613" s="3"/>
      <c r="VC613" s="3"/>
      <c r="VD613" s="3"/>
      <c r="VE613" s="3"/>
      <c r="VF613" s="3"/>
      <c r="VG613" s="3"/>
      <c r="VH613" s="3"/>
      <c r="VI613" s="3"/>
      <c r="VJ613" s="3"/>
      <c r="VK613" s="3"/>
      <c r="VL613" s="3"/>
      <c r="VM613" s="3"/>
      <c r="VN613" s="3"/>
      <c r="VO613" s="3"/>
      <c r="VP613" s="3"/>
      <c r="VQ613" s="3"/>
      <c r="VR613" s="3"/>
      <c r="VS613" s="3"/>
      <c r="VT613" s="3"/>
      <c r="VU613" s="3"/>
      <c r="VV613" s="3"/>
      <c r="VW613" s="3"/>
      <c r="VX613" s="3"/>
      <c r="VY613" s="3"/>
      <c r="VZ613" s="3"/>
      <c r="WA613" s="3"/>
      <c r="WB613" s="3"/>
      <c r="WC613" s="3"/>
    </row>
    <row r="614" spans="1:601" ht="16" x14ac:dyDescent="0.45">
      <c r="A614" s="6"/>
      <c r="B614" s="6"/>
      <c r="C614" s="6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36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3"/>
      <c r="NJ614" s="3"/>
      <c r="NK614" s="3"/>
      <c r="NL614" s="3"/>
      <c r="NM614" s="3"/>
      <c r="NN614" s="3"/>
      <c r="NO614" s="3"/>
      <c r="NP614" s="3"/>
      <c r="NQ614" s="3"/>
      <c r="NR614" s="3"/>
      <c r="NS614" s="3"/>
      <c r="NT614" s="3"/>
      <c r="NU614" s="3"/>
      <c r="NV614" s="3"/>
      <c r="NW614" s="3"/>
      <c r="NX614" s="3"/>
      <c r="NY614" s="3"/>
      <c r="NZ614" s="3"/>
      <c r="OA614" s="3"/>
      <c r="OB614" s="3"/>
      <c r="OC614" s="3"/>
      <c r="OD614" s="3"/>
      <c r="OE614" s="3"/>
      <c r="OF614" s="3"/>
      <c r="OG614" s="3"/>
      <c r="OH614" s="3"/>
      <c r="OI614" s="3"/>
      <c r="OJ614" s="3"/>
      <c r="OK614" s="3"/>
      <c r="OL614" s="3"/>
      <c r="OM614" s="3"/>
      <c r="ON614" s="3"/>
      <c r="OO614" s="3"/>
      <c r="OP614" s="3"/>
      <c r="OQ614" s="3"/>
      <c r="OR614" s="3"/>
      <c r="OS614" s="3"/>
      <c r="OT614" s="3"/>
      <c r="OU614" s="3"/>
      <c r="OV614" s="3"/>
      <c r="OW614" s="3"/>
      <c r="OX614" s="3"/>
      <c r="OY614" s="3"/>
      <c r="OZ614" s="3"/>
      <c r="PA614" s="3"/>
      <c r="PB614" s="3"/>
      <c r="PC614" s="3"/>
      <c r="PD614" s="3"/>
      <c r="PE614" s="3"/>
      <c r="PF614" s="3"/>
      <c r="PG614" s="3"/>
      <c r="PH614" s="3"/>
      <c r="PI614" s="3"/>
      <c r="PJ614" s="3"/>
      <c r="PK614" s="3"/>
      <c r="PL614" s="3"/>
      <c r="PM614" s="3"/>
      <c r="PN614" s="3"/>
      <c r="PO614" s="3"/>
      <c r="PP614" s="3"/>
      <c r="PQ614" s="3"/>
      <c r="PR614" s="3"/>
      <c r="PS614" s="3"/>
      <c r="PT614" s="3"/>
      <c r="PU614" s="3"/>
      <c r="PV614" s="3"/>
      <c r="PW614" s="3"/>
      <c r="PX614" s="3"/>
      <c r="PY614" s="3"/>
      <c r="PZ614" s="3"/>
      <c r="QA614" s="3"/>
      <c r="QB614" s="3"/>
      <c r="QC614" s="3"/>
      <c r="QD614" s="3"/>
      <c r="QE614" s="3"/>
      <c r="QF614" s="3"/>
      <c r="QG614" s="3"/>
      <c r="QH614" s="3"/>
      <c r="QI614" s="3"/>
      <c r="QJ614" s="3"/>
      <c r="QK614" s="3"/>
      <c r="QL614" s="3"/>
      <c r="QM614" s="3"/>
      <c r="QN614" s="3"/>
      <c r="QO614" s="3"/>
      <c r="QP614" s="3"/>
      <c r="QQ614" s="3"/>
      <c r="QR614" s="3"/>
      <c r="QS614" s="3"/>
      <c r="QT614" s="3"/>
      <c r="QU614" s="3"/>
      <c r="QV614" s="3"/>
      <c r="QW614" s="3"/>
      <c r="QX614" s="3"/>
      <c r="QY614" s="3"/>
      <c r="QZ614" s="3"/>
      <c r="RA614" s="3"/>
      <c r="RB614" s="3"/>
      <c r="RC614" s="3"/>
      <c r="RD614" s="3"/>
      <c r="RE614" s="3"/>
      <c r="RF614" s="3"/>
      <c r="RG614" s="3"/>
      <c r="RH614" s="3"/>
      <c r="RI614" s="3"/>
      <c r="RJ614" s="3"/>
      <c r="RK614" s="3"/>
      <c r="RL614" s="3"/>
      <c r="RM614" s="3"/>
      <c r="RN614" s="3"/>
      <c r="RO614" s="3"/>
      <c r="RP614" s="3"/>
      <c r="RQ614" s="3"/>
      <c r="RR614" s="3"/>
      <c r="RS614" s="3"/>
      <c r="RT614" s="3"/>
      <c r="RU614" s="3"/>
      <c r="RV614" s="3"/>
      <c r="RW614" s="3"/>
      <c r="RX614" s="3"/>
      <c r="RY614" s="3"/>
      <c r="RZ614" s="3"/>
      <c r="SA614" s="3"/>
      <c r="SB614" s="3"/>
      <c r="SC614" s="3"/>
      <c r="SD614" s="3"/>
      <c r="SE614" s="3"/>
      <c r="SF614" s="3"/>
      <c r="SG614" s="3"/>
      <c r="SH614" s="3"/>
      <c r="SI614" s="3"/>
      <c r="SJ614" s="3"/>
      <c r="SK614" s="3"/>
      <c r="SL614" s="3"/>
      <c r="SM614" s="3"/>
      <c r="SN614" s="3"/>
      <c r="SO614" s="3"/>
      <c r="SP614" s="3"/>
      <c r="SQ614" s="3"/>
      <c r="SR614" s="3"/>
      <c r="SS614" s="3"/>
      <c r="ST614" s="3"/>
      <c r="SU614" s="3"/>
      <c r="SV614" s="3"/>
      <c r="SW614" s="3"/>
      <c r="SX614" s="3"/>
      <c r="SY614" s="3"/>
      <c r="SZ614" s="3"/>
      <c r="TA614" s="3"/>
      <c r="TB614" s="3"/>
      <c r="TC614" s="3"/>
      <c r="TD614" s="3"/>
      <c r="TE614" s="3"/>
      <c r="TF614" s="3"/>
      <c r="TG614" s="3"/>
      <c r="TH614" s="3"/>
      <c r="TI614" s="3"/>
      <c r="TJ614" s="3"/>
      <c r="TK614" s="3"/>
      <c r="TL614" s="3"/>
      <c r="TM614" s="3"/>
      <c r="TN614" s="3"/>
      <c r="TO614" s="3"/>
      <c r="TP614" s="3"/>
      <c r="TQ614" s="3"/>
      <c r="TR614" s="3"/>
      <c r="TS614" s="3"/>
      <c r="TT614" s="3"/>
      <c r="TU614" s="3"/>
      <c r="TV614" s="3"/>
      <c r="TW614" s="3"/>
      <c r="TX614" s="3"/>
      <c r="TY614" s="3"/>
      <c r="TZ614" s="3"/>
      <c r="UA614" s="3"/>
      <c r="UB614" s="3"/>
      <c r="UC614" s="3"/>
      <c r="UD614" s="3"/>
      <c r="UE614" s="3"/>
      <c r="UF614" s="3"/>
      <c r="UG614" s="3"/>
      <c r="UH614" s="3"/>
      <c r="UI614" s="3"/>
      <c r="UJ614" s="3"/>
      <c r="UK614" s="3"/>
      <c r="UL614" s="3"/>
      <c r="UM614" s="3"/>
      <c r="UN614" s="3"/>
      <c r="UO614" s="3"/>
      <c r="UP614" s="3"/>
      <c r="UQ614" s="3"/>
      <c r="UR614" s="3"/>
      <c r="US614" s="3"/>
      <c r="UT614" s="3"/>
      <c r="UU614" s="3"/>
      <c r="UV614" s="3"/>
      <c r="UW614" s="3"/>
      <c r="UX614" s="3"/>
      <c r="UY614" s="3"/>
      <c r="UZ614" s="3"/>
      <c r="VA614" s="3"/>
      <c r="VB614" s="3"/>
      <c r="VC614" s="3"/>
      <c r="VD614" s="3"/>
      <c r="VE614" s="3"/>
      <c r="VF614" s="3"/>
      <c r="VG614" s="3"/>
      <c r="VH614" s="3"/>
      <c r="VI614" s="3"/>
      <c r="VJ614" s="3"/>
      <c r="VK614" s="3"/>
      <c r="VL614" s="3"/>
      <c r="VM614" s="3"/>
      <c r="VN614" s="3"/>
      <c r="VO614" s="3"/>
      <c r="VP614" s="3"/>
      <c r="VQ614" s="3"/>
      <c r="VR614" s="3"/>
      <c r="VS614" s="3"/>
      <c r="VT614" s="3"/>
      <c r="VU614" s="3"/>
      <c r="VV614" s="3"/>
      <c r="VW614" s="3"/>
      <c r="VX614" s="3"/>
      <c r="VY614" s="3"/>
      <c r="VZ614" s="3"/>
      <c r="WA614" s="3"/>
      <c r="WB614" s="3"/>
      <c r="WC614" s="3"/>
    </row>
    <row r="615" spans="1:601" ht="16" x14ac:dyDescent="0.45">
      <c r="A615" s="6"/>
      <c r="B615" s="6"/>
      <c r="C615" s="6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36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3"/>
      <c r="NJ615" s="3"/>
      <c r="NK615" s="3"/>
      <c r="NL615" s="3"/>
      <c r="NM615" s="3"/>
      <c r="NN615" s="3"/>
      <c r="NO615" s="3"/>
      <c r="NP615" s="3"/>
      <c r="NQ615" s="3"/>
      <c r="NR615" s="3"/>
      <c r="NS615" s="3"/>
      <c r="NT615" s="3"/>
      <c r="NU615" s="3"/>
      <c r="NV615" s="3"/>
      <c r="NW615" s="3"/>
      <c r="NX615" s="3"/>
      <c r="NY615" s="3"/>
      <c r="NZ615" s="3"/>
      <c r="OA615" s="3"/>
      <c r="OB615" s="3"/>
      <c r="OC615" s="3"/>
      <c r="OD615" s="3"/>
      <c r="OE615" s="3"/>
      <c r="OF615" s="3"/>
      <c r="OG615" s="3"/>
      <c r="OH615" s="3"/>
      <c r="OI615" s="3"/>
      <c r="OJ615" s="3"/>
      <c r="OK615" s="3"/>
      <c r="OL615" s="3"/>
      <c r="OM615" s="3"/>
      <c r="ON615" s="3"/>
      <c r="OO615" s="3"/>
      <c r="OP615" s="3"/>
      <c r="OQ615" s="3"/>
      <c r="OR615" s="3"/>
      <c r="OS615" s="3"/>
      <c r="OT615" s="3"/>
      <c r="OU615" s="3"/>
      <c r="OV615" s="3"/>
      <c r="OW615" s="3"/>
      <c r="OX615" s="3"/>
      <c r="OY615" s="3"/>
      <c r="OZ615" s="3"/>
      <c r="PA615" s="3"/>
      <c r="PB615" s="3"/>
      <c r="PC615" s="3"/>
      <c r="PD615" s="3"/>
      <c r="PE615" s="3"/>
      <c r="PF615" s="3"/>
      <c r="PG615" s="3"/>
      <c r="PH615" s="3"/>
      <c r="PI615" s="3"/>
      <c r="PJ615" s="3"/>
      <c r="PK615" s="3"/>
      <c r="PL615" s="3"/>
      <c r="PM615" s="3"/>
      <c r="PN615" s="3"/>
      <c r="PO615" s="3"/>
      <c r="PP615" s="3"/>
      <c r="PQ615" s="3"/>
      <c r="PR615" s="3"/>
      <c r="PS615" s="3"/>
      <c r="PT615" s="3"/>
      <c r="PU615" s="3"/>
      <c r="PV615" s="3"/>
      <c r="PW615" s="3"/>
      <c r="PX615" s="3"/>
      <c r="PY615" s="3"/>
      <c r="PZ615" s="3"/>
      <c r="QA615" s="3"/>
      <c r="QB615" s="3"/>
      <c r="QC615" s="3"/>
      <c r="QD615" s="3"/>
      <c r="QE615" s="3"/>
      <c r="QF615" s="3"/>
      <c r="QG615" s="3"/>
      <c r="QH615" s="3"/>
      <c r="QI615" s="3"/>
      <c r="QJ615" s="3"/>
      <c r="QK615" s="3"/>
      <c r="QL615" s="3"/>
      <c r="QM615" s="3"/>
      <c r="QN615" s="3"/>
      <c r="QO615" s="3"/>
      <c r="QP615" s="3"/>
      <c r="QQ615" s="3"/>
      <c r="QR615" s="3"/>
      <c r="QS615" s="3"/>
      <c r="QT615" s="3"/>
      <c r="QU615" s="3"/>
      <c r="QV615" s="3"/>
      <c r="QW615" s="3"/>
      <c r="QX615" s="3"/>
      <c r="QY615" s="3"/>
      <c r="QZ615" s="3"/>
      <c r="RA615" s="3"/>
      <c r="RB615" s="3"/>
      <c r="RC615" s="3"/>
      <c r="RD615" s="3"/>
      <c r="RE615" s="3"/>
      <c r="RF615" s="3"/>
      <c r="RG615" s="3"/>
      <c r="RH615" s="3"/>
      <c r="RI615" s="3"/>
      <c r="RJ615" s="3"/>
      <c r="RK615" s="3"/>
      <c r="RL615" s="3"/>
      <c r="RM615" s="3"/>
      <c r="RN615" s="3"/>
      <c r="RO615" s="3"/>
      <c r="RP615" s="3"/>
      <c r="RQ615" s="3"/>
      <c r="RR615" s="3"/>
      <c r="RS615" s="3"/>
      <c r="RT615" s="3"/>
      <c r="RU615" s="3"/>
      <c r="RV615" s="3"/>
      <c r="RW615" s="3"/>
      <c r="RX615" s="3"/>
      <c r="RY615" s="3"/>
      <c r="RZ615" s="3"/>
      <c r="SA615" s="3"/>
      <c r="SB615" s="3"/>
      <c r="SC615" s="3"/>
      <c r="SD615" s="3"/>
      <c r="SE615" s="3"/>
      <c r="SF615" s="3"/>
      <c r="SG615" s="3"/>
      <c r="SH615" s="3"/>
      <c r="SI615" s="3"/>
      <c r="SJ615" s="3"/>
      <c r="SK615" s="3"/>
      <c r="SL615" s="3"/>
      <c r="SM615" s="3"/>
      <c r="SN615" s="3"/>
      <c r="SO615" s="3"/>
      <c r="SP615" s="3"/>
      <c r="SQ615" s="3"/>
      <c r="SR615" s="3"/>
      <c r="SS615" s="3"/>
      <c r="ST615" s="3"/>
      <c r="SU615" s="3"/>
      <c r="SV615" s="3"/>
      <c r="SW615" s="3"/>
      <c r="SX615" s="3"/>
      <c r="SY615" s="3"/>
      <c r="SZ615" s="3"/>
      <c r="TA615" s="3"/>
      <c r="TB615" s="3"/>
      <c r="TC615" s="3"/>
      <c r="TD615" s="3"/>
      <c r="TE615" s="3"/>
      <c r="TF615" s="3"/>
      <c r="TG615" s="3"/>
      <c r="TH615" s="3"/>
      <c r="TI615" s="3"/>
      <c r="TJ615" s="3"/>
      <c r="TK615" s="3"/>
      <c r="TL615" s="3"/>
      <c r="TM615" s="3"/>
      <c r="TN615" s="3"/>
      <c r="TO615" s="3"/>
      <c r="TP615" s="3"/>
      <c r="TQ615" s="3"/>
      <c r="TR615" s="3"/>
      <c r="TS615" s="3"/>
      <c r="TT615" s="3"/>
      <c r="TU615" s="3"/>
      <c r="TV615" s="3"/>
      <c r="TW615" s="3"/>
      <c r="TX615" s="3"/>
      <c r="TY615" s="3"/>
      <c r="TZ615" s="3"/>
      <c r="UA615" s="3"/>
      <c r="UB615" s="3"/>
      <c r="UC615" s="3"/>
      <c r="UD615" s="3"/>
      <c r="UE615" s="3"/>
      <c r="UF615" s="3"/>
      <c r="UG615" s="3"/>
      <c r="UH615" s="3"/>
      <c r="UI615" s="3"/>
      <c r="UJ615" s="3"/>
      <c r="UK615" s="3"/>
      <c r="UL615" s="3"/>
      <c r="UM615" s="3"/>
      <c r="UN615" s="3"/>
      <c r="UO615" s="3"/>
      <c r="UP615" s="3"/>
      <c r="UQ615" s="3"/>
      <c r="UR615" s="3"/>
      <c r="US615" s="3"/>
      <c r="UT615" s="3"/>
      <c r="UU615" s="3"/>
      <c r="UV615" s="3"/>
      <c r="UW615" s="3"/>
      <c r="UX615" s="3"/>
      <c r="UY615" s="3"/>
      <c r="UZ615" s="3"/>
      <c r="VA615" s="3"/>
      <c r="VB615" s="3"/>
      <c r="VC615" s="3"/>
      <c r="VD615" s="3"/>
      <c r="VE615" s="3"/>
      <c r="VF615" s="3"/>
      <c r="VG615" s="3"/>
      <c r="VH615" s="3"/>
      <c r="VI615" s="3"/>
      <c r="VJ615" s="3"/>
      <c r="VK615" s="3"/>
      <c r="VL615" s="3"/>
      <c r="VM615" s="3"/>
      <c r="VN615" s="3"/>
      <c r="VO615" s="3"/>
      <c r="VP615" s="3"/>
      <c r="VQ615" s="3"/>
      <c r="VR615" s="3"/>
      <c r="VS615" s="3"/>
      <c r="VT615" s="3"/>
      <c r="VU615" s="3"/>
      <c r="VV615" s="3"/>
      <c r="VW615" s="3"/>
      <c r="VX615" s="3"/>
      <c r="VY615" s="3"/>
      <c r="VZ615" s="3"/>
      <c r="WA615" s="3"/>
      <c r="WB615" s="3"/>
      <c r="WC615" s="3"/>
    </row>
    <row r="616" spans="1:601" ht="16" x14ac:dyDescent="0.45">
      <c r="A616" s="6"/>
      <c r="B616" s="6"/>
      <c r="C616" s="6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36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3"/>
      <c r="NJ616" s="3"/>
      <c r="NK616" s="3"/>
      <c r="NL616" s="3"/>
      <c r="NM616" s="3"/>
      <c r="NN616" s="3"/>
      <c r="NO616" s="3"/>
      <c r="NP616" s="3"/>
      <c r="NQ616" s="3"/>
      <c r="NR616" s="3"/>
      <c r="NS616" s="3"/>
      <c r="NT616" s="3"/>
      <c r="NU616" s="3"/>
      <c r="NV616" s="3"/>
      <c r="NW616" s="3"/>
      <c r="NX616" s="3"/>
      <c r="NY616" s="3"/>
      <c r="NZ616" s="3"/>
      <c r="OA616" s="3"/>
      <c r="OB616" s="3"/>
      <c r="OC616" s="3"/>
      <c r="OD616" s="3"/>
      <c r="OE616" s="3"/>
      <c r="OF616" s="3"/>
      <c r="OG616" s="3"/>
      <c r="OH616" s="3"/>
      <c r="OI616" s="3"/>
      <c r="OJ616" s="3"/>
      <c r="OK616" s="3"/>
      <c r="OL616" s="3"/>
      <c r="OM616" s="3"/>
      <c r="ON616" s="3"/>
      <c r="OO616" s="3"/>
      <c r="OP616" s="3"/>
      <c r="OQ616" s="3"/>
      <c r="OR616" s="3"/>
      <c r="OS616" s="3"/>
      <c r="OT616" s="3"/>
      <c r="OU616" s="3"/>
      <c r="OV616" s="3"/>
      <c r="OW616" s="3"/>
      <c r="OX616" s="3"/>
      <c r="OY616" s="3"/>
      <c r="OZ616" s="3"/>
      <c r="PA616" s="3"/>
      <c r="PB616" s="3"/>
      <c r="PC616" s="3"/>
      <c r="PD616" s="3"/>
      <c r="PE616" s="3"/>
      <c r="PF616" s="3"/>
      <c r="PG616" s="3"/>
      <c r="PH616" s="3"/>
      <c r="PI616" s="3"/>
      <c r="PJ616" s="3"/>
      <c r="PK616" s="3"/>
      <c r="PL616" s="3"/>
      <c r="PM616" s="3"/>
      <c r="PN616" s="3"/>
      <c r="PO616" s="3"/>
      <c r="PP616" s="3"/>
      <c r="PQ616" s="3"/>
      <c r="PR616" s="3"/>
      <c r="PS616" s="3"/>
      <c r="PT616" s="3"/>
      <c r="PU616" s="3"/>
      <c r="PV616" s="3"/>
      <c r="PW616" s="3"/>
      <c r="PX616" s="3"/>
      <c r="PY616" s="3"/>
      <c r="PZ616" s="3"/>
      <c r="QA616" s="3"/>
      <c r="QB616" s="3"/>
      <c r="QC616" s="3"/>
      <c r="QD616" s="3"/>
      <c r="QE616" s="3"/>
      <c r="QF616" s="3"/>
      <c r="QG616" s="3"/>
      <c r="QH616" s="3"/>
      <c r="QI616" s="3"/>
      <c r="QJ616" s="3"/>
      <c r="QK616" s="3"/>
      <c r="QL616" s="3"/>
      <c r="QM616" s="3"/>
      <c r="QN616" s="3"/>
      <c r="QO616" s="3"/>
      <c r="QP616" s="3"/>
      <c r="QQ616" s="3"/>
      <c r="QR616" s="3"/>
      <c r="QS616" s="3"/>
      <c r="QT616" s="3"/>
      <c r="QU616" s="3"/>
      <c r="QV616" s="3"/>
      <c r="QW616" s="3"/>
      <c r="QX616" s="3"/>
      <c r="QY616" s="3"/>
      <c r="QZ616" s="3"/>
      <c r="RA616" s="3"/>
      <c r="RB616" s="3"/>
      <c r="RC616" s="3"/>
      <c r="RD616" s="3"/>
      <c r="RE616" s="3"/>
      <c r="RF616" s="3"/>
      <c r="RG616" s="3"/>
      <c r="RH616" s="3"/>
      <c r="RI616" s="3"/>
      <c r="RJ616" s="3"/>
      <c r="RK616" s="3"/>
      <c r="RL616" s="3"/>
      <c r="RM616" s="3"/>
      <c r="RN616" s="3"/>
      <c r="RO616" s="3"/>
      <c r="RP616" s="3"/>
      <c r="RQ616" s="3"/>
      <c r="RR616" s="3"/>
      <c r="RS616" s="3"/>
      <c r="RT616" s="3"/>
      <c r="RU616" s="3"/>
      <c r="RV616" s="3"/>
      <c r="RW616" s="3"/>
      <c r="RX616" s="3"/>
      <c r="RY616" s="3"/>
      <c r="RZ616" s="3"/>
      <c r="SA616" s="3"/>
      <c r="SB616" s="3"/>
      <c r="SC616" s="3"/>
      <c r="SD616" s="3"/>
      <c r="SE616" s="3"/>
      <c r="SF616" s="3"/>
      <c r="SG616" s="3"/>
      <c r="SH616" s="3"/>
      <c r="SI616" s="3"/>
      <c r="SJ616" s="3"/>
      <c r="SK616" s="3"/>
      <c r="SL616" s="3"/>
      <c r="SM616" s="3"/>
      <c r="SN616" s="3"/>
      <c r="SO616" s="3"/>
      <c r="SP616" s="3"/>
      <c r="SQ616" s="3"/>
      <c r="SR616" s="3"/>
      <c r="SS616" s="3"/>
      <c r="ST616" s="3"/>
      <c r="SU616" s="3"/>
      <c r="SV616" s="3"/>
      <c r="SW616" s="3"/>
      <c r="SX616" s="3"/>
      <c r="SY616" s="3"/>
      <c r="SZ616" s="3"/>
      <c r="TA616" s="3"/>
      <c r="TB616" s="3"/>
      <c r="TC616" s="3"/>
      <c r="TD616" s="3"/>
      <c r="TE616" s="3"/>
      <c r="TF616" s="3"/>
      <c r="TG616" s="3"/>
      <c r="TH616" s="3"/>
      <c r="TI616" s="3"/>
      <c r="TJ616" s="3"/>
      <c r="TK616" s="3"/>
      <c r="TL616" s="3"/>
      <c r="TM616" s="3"/>
      <c r="TN616" s="3"/>
      <c r="TO616" s="3"/>
      <c r="TP616" s="3"/>
      <c r="TQ616" s="3"/>
      <c r="TR616" s="3"/>
      <c r="TS616" s="3"/>
      <c r="TT616" s="3"/>
      <c r="TU616" s="3"/>
      <c r="TV616" s="3"/>
      <c r="TW616" s="3"/>
      <c r="TX616" s="3"/>
      <c r="TY616" s="3"/>
      <c r="TZ616" s="3"/>
      <c r="UA616" s="3"/>
      <c r="UB616" s="3"/>
      <c r="UC616" s="3"/>
      <c r="UD616" s="3"/>
      <c r="UE616" s="3"/>
      <c r="UF616" s="3"/>
      <c r="UG616" s="3"/>
      <c r="UH616" s="3"/>
      <c r="UI616" s="3"/>
      <c r="UJ616" s="3"/>
      <c r="UK616" s="3"/>
      <c r="UL616" s="3"/>
      <c r="UM616" s="3"/>
      <c r="UN616" s="3"/>
      <c r="UO616" s="3"/>
      <c r="UP616" s="3"/>
      <c r="UQ616" s="3"/>
      <c r="UR616" s="3"/>
      <c r="US616" s="3"/>
      <c r="UT616" s="3"/>
      <c r="UU616" s="3"/>
      <c r="UV616" s="3"/>
      <c r="UW616" s="3"/>
      <c r="UX616" s="3"/>
      <c r="UY616" s="3"/>
      <c r="UZ616" s="3"/>
      <c r="VA616" s="3"/>
      <c r="VB616" s="3"/>
      <c r="VC616" s="3"/>
      <c r="VD616" s="3"/>
      <c r="VE616" s="3"/>
      <c r="VF616" s="3"/>
      <c r="VG616" s="3"/>
      <c r="VH616" s="3"/>
      <c r="VI616" s="3"/>
      <c r="VJ616" s="3"/>
      <c r="VK616" s="3"/>
      <c r="VL616" s="3"/>
      <c r="VM616" s="3"/>
      <c r="VN616" s="3"/>
      <c r="VO616" s="3"/>
      <c r="VP616" s="3"/>
      <c r="VQ616" s="3"/>
      <c r="VR616" s="3"/>
      <c r="VS616" s="3"/>
      <c r="VT616" s="3"/>
      <c r="VU616" s="3"/>
      <c r="VV616" s="3"/>
      <c r="VW616" s="3"/>
      <c r="VX616" s="3"/>
      <c r="VY616" s="3"/>
      <c r="VZ616" s="3"/>
      <c r="WA616" s="3"/>
      <c r="WB616" s="3"/>
      <c r="WC616" s="3"/>
    </row>
    <row r="617" spans="1:601" ht="16" x14ac:dyDescent="0.45">
      <c r="A617" s="6"/>
      <c r="B617" s="6"/>
      <c r="C617" s="6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36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3"/>
      <c r="NJ617" s="3"/>
      <c r="NK617" s="3"/>
      <c r="NL617" s="3"/>
      <c r="NM617" s="3"/>
      <c r="NN617" s="3"/>
      <c r="NO617" s="3"/>
      <c r="NP617" s="3"/>
      <c r="NQ617" s="3"/>
      <c r="NR617" s="3"/>
      <c r="NS617" s="3"/>
      <c r="NT617" s="3"/>
      <c r="NU617" s="3"/>
      <c r="NV617" s="3"/>
      <c r="NW617" s="3"/>
      <c r="NX617" s="3"/>
      <c r="NY617" s="3"/>
      <c r="NZ617" s="3"/>
      <c r="OA617" s="3"/>
      <c r="OB617" s="3"/>
      <c r="OC617" s="3"/>
      <c r="OD617" s="3"/>
      <c r="OE617" s="3"/>
      <c r="OF617" s="3"/>
      <c r="OG617" s="3"/>
      <c r="OH617" s="3"/>
      <c r="OI617" s="3"/>
      <c r="OJ617" s="3"/>
      <c r="OK617" s="3"/>
      <c r="OL617" s="3"/>
      <c r="OM617" s="3"/>
      <c r="ON617" s="3"/>
      <c r="OO617" s="3"/>
      <c r="OP617" s="3"/>
      <c r="OQ617" s="3"/>
      <c r="OR617" s="3"/>
      <c r="OS617" s="3"/>
      <c r="OT617" s="3"/>
      <c r="OU617" s="3"/>
      <c r="OV617" s="3"/>
      <c r="OW617" s="3"/>
      <c r="OX617" s="3"/>
      <c r="OY617" s="3"/>
      <c r="OZ617" s="3"/>
      <c r="PA617" s="3"/>
      <c r="PB617" s="3"/>
      <c r="PC617" s="3"/>
      <c r="PD617" s="3"/>
      <c r="PE617" s="3"/>
      <c r="PF617" s="3"/>
      <c r="PG617" s="3"/>
      <c r="PH617" s="3"/>
      <c r="PI617" s="3"/>
      <c r="PJ617" s="3"/>
      <c r="PK617" s="3"/>
      <c r="PL617" s="3"/>
      <c r="PM617" s="3"/>
      <c r="PN617" s="3"/>
      <c r="PO617" s="3"/>
      <c r="PP617" s="3"/>
      <c r="PQ617" s="3"/>
      <c r="PR617" s="3"/>
      <c r="PS617" s="3"/>
      <c r="PT617" s="3"/>
      <c r="PU617" s="3"/>
      <c r="PV617" s="3"/>
      <c r="PW617" s="3"/>
      <c r="PX617" s="3"/>
      <c r="PY617" s="3"/>
      <c r="PZ617" s="3"/>
      <c r="QA617" s="3"/>
      <c r="QB617" s="3"/>
      <c r="QC617" s="3"/>
      <c r="QD617" s="3"/>
      <c r="QE617" s="3"/>
      <c r="QF617" s="3"/>
      <c r="QG617" s="3"/>
      <c r="QH617" s="3"/>
      <c r="QI617" s="3"/>
      <c r="QJ617" s="3"/>
      <c r="QK617" s="3"/>
      <c r="QL617" s="3"/>
      <c r="QM617" s="3"/>
      <c r="QN617" s="3"/>
      <c r="QO617" s="3"/>
      <c r="QP617" s="3"/>
      <c r="QQ617" s="3"/>
      <c r="QR617" s="3"/>
      <c r="QS617" s="3"/>
      <c r="QT617" s="3"/>
      <c r="QU617" s="3"/>
      <c r="QV617" s="3"/>
      <c r="QW617" s="3"/>
      <c r="QX617" s="3"/>
      <c r="QY617" s="3"/>
      <c r="QZ617" s="3"/>
      <c r="RA617" s="3"/>
      <c r="RB617" s="3"/>
      <c r="RC617" s="3"/>
      <c r="RD617" s="3"/>
      <c r="RE617" s="3"/>
      <c r="RF617" s="3"/>
      <c r="RG617" s="3"/>
      <c r="RH617" s="3"/>
      <c r="RI617" s="3"/>
      <c r="RJ617" s="3"/>
      <c r="RK617" s="3"/>
      <c r="RL617" s="3"/>
      <c r="RM617" s="3"/>
      <c r="RN617" s="3"/>
      <c r="RO617" s="3"/>
      <c r="RP617" s="3"/>
      <c r="RQ617" s="3"/>
      <c r="RR617" s="3"/>
      <c r="RS617" s="3"/>
      <c r="RT617" s="3"/>
      <c r="RU617" s="3"/>
      <c r="RV617" s="3"/>
      <c r="RW617" s="3"/>
      <c r="RX617" s="3"/>
      <c r="RY617" s="3"/>
      <c r="RZ617" s="3"/>
      <c r="SA617" s="3"/>
      <c r="SB617" s="3"/>
      <c r="SC617" s="3"/>
      <c r="SD617" s="3"/>
      <c r="SE617" s="3"/>
      <c r="SF617" s="3"/>
      <c r="SG617" s="3"/>
      <c r="SH617" s="3"/>
      <c r="SI617" s="3"/>
      <c r="SJ617" s="3"/>
      <c r="SK617" s="3"/>
      <c r="SL617" s="3"/>
      <c r="SM617" s="3"/>
      <c r="SN617" s="3"/>
      <c r="SO617" s="3"/>
      <c r="SP617" s="3"/>
      <c r="SQ617" s="3"/>
      <c r="SR617" s="3"/>
      <c r="SS617" s="3"/>
      <c r="ST617" s="3"/>
      <c r="SU617" s="3"/>
      <c r="SV617" s="3"/>
      <c r="SW617" s="3"/>
      <c r="SX617" s="3"/>
      <c r="SY617" s="3"/>
      <c r="SZ617" s="3"/>
      <c r="TA617" s="3"/>
      <c r="TB617" s="3"/>
      <c r="TC617" s="3"/>
      <c r="TD617" s="3"/>
      <c r="TE617" s="3"/>
      <c r="TF617" s="3"/>
      <c r="TG617" s="3"/>
      <c r="TH617" s="3"/>
      <c r="TI617" s="3"/>
      <c r="TJ617" s="3"/>
      <c r="TK617" s="3"/>
      <c r="TL617" s="3"/>
      <c r="TM617" s="3"/>
      <c r="TN617" s="3"/>
      <c r="TO617" s="3"/>
      <c r="TP617" s="3"/>
      <c r="TQ617" s="3"/>
      <c r="TR617" s="3"/>
      <c r="TS617" s="3"/>
      <c r="TT617" s="3"/>
      <c r="TU617" s="3"/>
      <c r="TV617" s="3"/>
      <c r="TW617" s="3"/>
      <c r="TX617" s="3"/>
      <c r="TY617" s="3"/>
      <c r="TZ617" s="3"/>
      <c r="UA617" s="3"/>
      <c r="UB617" s="3"/>
      <c r="UC617" s="3"/>
      <c r="UD617" s="3"/>
      <c r="UE617" s="3"/>
      <c r="UF617" s="3"/>
      <c r="UG617" s="3"/>
      <c r="UH617" s="3"/>
      <c r="UI617" s="3"/>
      <c r="UJ617" s="3"/>
      <c r="UK617" s="3"/>
      <c r="UL617" s="3"/>
      <c r="UM617" s="3"/>
      <c r="UN617" s="3"/>
      <c r="UO617" s="3"/>
      <c r="UP617" s="3"/>
      <c r="UQ617" s="3"/>
      <c r="UR617" s="3"/>
      <c r="US617" s="3"/>
      <c r="UT617" s="3"/>
      <c r="UU617" s="3"/>
      <c r="UV617" s="3"/>
      <c r="UW617" s="3"/>
      <c r="UX617" s="3"/>
      <c r="UY617" s="3"/>
      <c r="UZ617" s="3"/>
      <c r="VA617" s="3"/>
      <c r="VB617" s="3"/>
      <c r="VC617" s="3"/>
      <c r="VD617" s="3"/>
      <c r="VE617" s="3"/>
      <c r="VF617" s="3"/>
      <c r="VG617" s="3"/>
      <c r="VH617" s="3"/>
      <c r="VI617" s="3"/>
      <c r="VJ617" s="3"/>
      <c r="VK617" s="3"/>
      <c r="VL617" s="3"/>
      <c r="VM617" s="3"/>
      <c r="VN617" s="3"/>
      <c r="VO617" s="3"/>
      <c r="VP617" s="3"/>
      <c r="VQ617" s="3"/>
      <c r="VR617" s="3"/>
      <c r="VS617" s="3"/>
      <c r="VT617" s="3"/>
      <c r="VU617" s="3"/>
      <c r="VV617" s="3"/>
      <c r="VW617" s="3"/>
      <c r="VX617" s="3"/>
      <c r="VY617" s="3"/>
      <c r="VZ617" s="3"/>
      <c r="WA617" s="3"/>
      <c r="WB617" s="3"/>
      <c r="WC617" s="3"/>
    </row>
    <row r="618" spans="1:601" ht="16" x14ac:dyDescent="0.45">
      <c r="A618" s="6"/>
      <c r="B618" s="6"/>
      <c r="C618" s="6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36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3"/>
      <c r="NJ618" s="3"/>
      <c r="NK618" s="3"/>
      <c r="NL618" s="3"/>
      <c r="NM618" s="3"/>
      <c r="NN618" s="3"/>
      <c r="NO618" s="3"/>
      <c r="NP618" s="3"/>
      <c r="NQ618" s="3"/>
      <c r="NR618" s="3"/>
      <c r="NS618" s="3"/>
      <c r="NT618" s="3"/>
      <c r="NU618" s="3"/>
      <c r="NV618" s="3"/>
      <c r="NW618" s="3"/>
      <c r="NX618" s="3"/>
      <c r="NY618" s="3"/>
      <c r="NZ618" s="3"/>
      <c r="OA618" s="3"/>
      <c r="OB618" s="3"/>
      <c r="OC618" s="3"/>
      <c r="OD618" s="3"/>
      <c r="OE618" s="3"/>
      <c r="OF618" s="3"/>
      <c r="OG618" s="3"/>
      <c r="OH618" s="3"/>
      <c r="OI618" s="3"/>
      <c r="OJ618" s="3"/>
      <c r="OK618" s="3"/>
      <c r="OL618" s="3"/>
      <c r="OM618" s="3"/>
      <c r="ON618" s="3"/>
      <c r="OO618" s="3"/>
      <c r="OP618" s="3"/>
      <c r="OQ618" s="3"/>
      <c r="OR618" s="3"/>
      <c r="OS618" s="3"/>
      <c r="OT618" s="3"/>
      <c r="OU618" s="3"/>
      <c r="OV618" s="3"/>
      <c r="OW618" s="3"/>
      <c r="OX618" s="3"/>
      <c r="OY618" s="3"/>
      <c r="OZ618" s="3"/>
      <c r="PA618" s="3"/>
      <c r="PB618" s="3"/>
      <c r="PC618" s="3"/>
      <c r="PD618" s="3"/>
      <c r="PE618" s="3"/>
      <c r="PF618" s="3"/>
      <c r="PG618" s="3"/>
      <c r="PH618" s="3"/>
      <c r="PI618" s="3"/>
      <c r="PJ618" s="3"/>
      <c r="PK618" s="3"/>
      <c r="PL618" s="3"/>
      <c r="PM618" s="3"/>
      <c r="PN618" s="3"/>
      <c r="PO618" s="3"/>
      <c r="PP618" s="3"/>
      <c r="PQ618" s="3"/>
      <c r="PR618" s="3"/>
      <c r="PS618" s="3"/>
      <c r="PT618" s="3"/>
      <c r="PU618" s="3"/>
      <c r="PV618" s="3"/>
      <c r="PW618" s="3"/>
      <c r="PX618" s="3"/>
      <c r="PY618" s="3"/>
      <c r="PZ618" s="3"/>
      <c r="QA618" s="3"/>
      <c r="QB618" s="3"/>
      <c r="QC618" s="3"/>
      <c r="QD618" s="3"/>
      <c r="QE618" s="3"/>
      <c r="QF618" s="3"/>
      <c r="QG618" s="3"/>
      <c r="QH618" s="3"/>
      <c r="QI618" s="3"/>
      <c r="QJ618" s="3"/>
      <c r="QK618" s="3"/>
      <c r="QL618" s="3"/>
      <c r="QM618" s="3"/>
      <c r="QN618" s="3"/>
      <c r="QO618" s="3"/>
      <c r="QP618" s="3"/>
      <c r="QQ618" s="3"/>
      <c r="QR618" s="3"/>
      <c r="QS618" s="3"/>
      <c r="QT618" s="3"/>
      <c r="QU618" s="3"/>
      <c r="QV618" s="3"/>
      <c r="QW618" s="3"/>
      <c r="QX618" s="3"/>
      <c r="QY618" s="3"/>
      <c r="QZ618" s="3"/>
      <c r="RA618" s="3"/>
      <c r="RB618" s="3"/>
      <c r="RC618" s="3"/>
      <c r="RD618" s="3"/>
      <c r="RE618" s="3"/>
      <c r="RF618" s="3"/>
      <c r="RG618" s="3"/>
      <c r="RH618" s="3"/>
      <c r="RI618" s="3"/>
      <c r="RJ618" s="3"/>
      <c r="RK618" s="3"/>
      <c r="RL618" s="3"/>
      <c r="RM618" s="3"/>
      <c r="RN618" s="3"/>
      <c r="RO618" s="3"/>
      <c r="RP618" s="3"/>
      <c r="RQ618" s="3"/>
      <c r="RR618" s="3"/>
      <c r="RS618" s="3"/>
      <c r="RT618" s="3"/>
      <c r="RU618" s="3"/>
      <c r="RV618" s="3"/>
      <c r="RW618" s="3"/>
      <c r="RX618" s="3"/>
      <c r="RY618" s="3"/>
      <c r="RZ618" s="3"/>
      <c r="SA618" s="3"/>
      <c r="SB618" s="3"/>
      <c r="SC618" s="3"/>
      <c r="SD618" s="3"/>
      <c r="SE618" s="3"/>
      <c r="SF618" s="3"/>
      <c r="SG618" s="3"/>
      <c r="SH618" s="3"/>
      <c r="SI618" s="3"/>
      <c r="SJ618" s="3"/>
      <c r="SK618" s="3"/>
      <c r="SL618" s="3"/>
      <c r="SM618" s="3"/>
      <c r="SN618" s="3"/>
      <c r="SO618" s="3"/>
      <c r="SP618" s="3"/>
      <c r="SQ618" s="3"/>
      <c r="SR618" s="3"/>
      <c r="SS618" s="3"/>
      <c r="ST618" s="3"/>
      <c r="SU618" s="3"/>
      <c r="SV618" s="3"/>
      <c r="SW618" s="3"/>
      <c r="SX618" s="3"/>
      <c r="SY618" s="3"/>
      <c r="SZ618" s="3"/>
      <c r="TA618" s="3"/>
      <c r="TB618" s="3"/>
      <c r="TC618" s="3"/>
      <c r="TD618" s="3"/>
      <c r="TE618" s="3"/>
      <c r="TF618" s="3"/>
      <c r="TG618" s="3"/>
      <c r="TH618" s="3"/>
      <c r="TI618" s="3"/>
      <c r="TJ618" s="3"/>
      <c r="TK618" s="3"/>
      <c r="TL618" s="3"/>
      <c r="TM618" s="3"/>
      <c r="TN618" s="3"/>
      <c r="TO618" s="3"/>
      <c r="TP618" s="3"/>
      <c r="TQ618" s="3"/>
      <c r="TR618" s="3"/>
      <c r="TS618" s="3"/>
      <c r="TT618" s="3"/>
      <c r="TU618" s="3"/>
      <c r="TV618" s="3"/>
      <c r="TW618" s="3"/>
      <c r="TX618" s="3"/>
      <c r="TY618" s="3"/>
      <c r="TZ618" s="3"/>
      <c r="UA618" s="3"/>
      <c r="UB618" s="3"/>
      <c r="UC618" s="3"/>
      <c r="UD618" s="3"/>
      <c r="UE618" s="3"/>
      <c r="UF618" s="3"/>
      <c r="UG618" s="3"/>
      <c r="UH618" s="3"/>
      <c r="UI618" s="3"/>
      <c r="UJ618" s="3"/>
      <c r="UK618" s="3"/>
      <c r="UL618" s="3"/>
      <c r="UM618" s="3"/>
      <c r="UN618" s="3"/>
      <c r="UO618" s="3"/>
      <c r="UP618" s="3"/>
      <c r="UQ618" s="3"/>
      <c r="UR618" s="3"/>
      <c r="US618" s="3"/>
      <c r="UT618" s="3"/>
      <c r="UU618" s="3"/>
      <c r="UV618" s="3"/>
      <c r="UW618" s="3"/>
      <c r="UX618" s="3"/>
      <c r="UY618" s="3"/>
      <c r="UZ618" s="3"/>
      <c r="VA618" s="3"/>
      <c r="VB618" s="3"/>
      <c r="VC618" s="3"/>
      <c r="VD618" s="3"/>
      <c r="VE618" s="3"/>
      <c r="VF618" s="3"/>
      <c r="VG618" s="3"/>
      <c r="VH618" s="3"/>
      <c r="VI618" s="3"/>
      <c r="VJ618" s="3"/>
      <c r="VK618" s="3"/>
      <c r="VL618" s="3"/>
      <c r="VM618" s="3"/>
      <c r="VN618" s="3"/>
      <c r="VO618" s="3"/>
      <c r="VP618" s="3"/>
      <c r="VQ618" s="3"/>
      <c r="VR618" s="3"/>
      <c r="VS618" s="3"/>
      <c r="VT618" s="3"/>
      <c r="VU618" s="3"/>
      <c r="VV618" s="3"/>
      <c r="VW618" s="3"/>
      <c r="VX618" s="3"/>
      <c r="VY618" s="3"/>
      <c r="VZ618" s="3"/>
      <c r="WA618" s="3"/>
      <c r="WB618" s="3"/>
      <c r="WC618" s="3"/>
    </row>
    <row r="619" spans="1:601" ht="16" x14ac:dyDescent="0.45">
      <c r="A619" s="6"/>
      <c r="B619" s="6"/>
      <c r="C619" s="6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36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3"/>
      <c r="NJ619" s="3"/>
      <c r="NK619" s="3"/>
      <c r="NL619" s="3"/>
      <c r="NM619" s="3"/>
      <c r="NN619" s="3"/>
      <c r="NO619" s="3"/>
      <c r="NP619" s="3"/>
      <c r="NQ619" s="3"/>
      <c r="NR619" s="3"/>
      <c r="NS619" s="3"/>
      <c r="NT619" s="3"/>
      <c r="NU619" s="3"/>
      <c r="NV619" s="3"/>
      <c r="NW619" s="3"/>
      <c r="NX619" s="3"/>
      <c r="NY619" s="3"/>
      <c r="NZ619" s="3"/>
      <c r="OA619" s="3"/>
      <c r="OB619" s="3"/>
      <c r="OC619" s="3"/>
      <c r="OD619" s="3"/>
      <c r="OE619" s="3"/>
      <c r="OF619" s="3"/>
      <c r="OG619" s="3"/>
      <c r="OH619" s="3"/>
      <c r="OI619" s="3"/>
      <c r="OJ619" s="3"/>
      <c r="OK619" s="3"/>
      <c r="OL619" s="3"/>
      <c r="OM619" s="3"/>
      <c r="ON619" s="3"/>
      <c r="OO619" s="3"/>
      <c r="OP619" s="3"/>
      <c r="OQ619" s="3"/>
      <c r="OR619" s="3"/>
      <c r="OS619" s="3"/>
      <c r="OT619" s="3"/>
      <c r="OU619" s="3"/>
      <c r="OV619" s="3"/>
      <c r="OW619" s="3"/>
      <c r="OX619" s="3"/>
      <c r="OY619" s="3"/>
      <c r="OZ619" s="3"/>
      <c r="PA619" s="3"/>
      <c r="PB619" s="3"/>
      <c r="PC619" s="3"/>
      <c r="PD619" s="3"/>
      <c r="PE619" s="3"/>
      <c r="PF619" s="3"/>
      <c r="PG619" s="3"/>
      <c r="PH619" s="3"/>
      <c r="PI619" s="3"/>
      <c r="PJ619" s="3"/>
      <c r="PK619" s="3"/>
      <c r="PL619" s="3"/>
      <c r="PM619" s="3"/>
      <c r="PN619" s="3"/>
      <c r="PO619" s="3"/>
      <c r="PP619" s="3"/>
      <c r="PQ619" s="3"/>
      <c r="PR619" s="3"/>
      <c r="PS619" s="3"/>
      <c r="PT619" s="3"/>
      <c r="PU619" s="3"/>
      <c r="PV619" s="3"/>
      <c r="PW619" s="3"/>
      <c r="PX619" s="3"/>
      <c r="PY619" s="3"/>
      <c r="PZ619" s="3"/>
      <c r="QA619" s="3"/>
      <c r="QB619" s="3"/>
      <c r="QC619" s="3"/>
      <c r="QD619" s="3"/>
      <c r="QE619" s="3"/>
      <c r="QF619" s="3"/>
      <c r="QG619" s="3"/>
      <c r="QH619" s="3"/>
      <c r="QI619" s="3"/>
      <c r="QJ619" s="3"/>
      <c r="QK619" s="3"/>
      <c r="QL619" s="3"/>
      <c r="QM619" s="3"/>
      <c r="QN619" s="3"/>
      <c r="QO619" s="3"/>
      <c r="QP619" s="3"/>
      <c r="QQ619" s="3"/>
      <c r="QR619" s="3"/>
      <c r="QS619" s="3"/>
      <c r="QT619" s="3"/>
      <c r="QU619" s="3"/>
      <c r="QV619" s="3"/>
      <c r="QW619" s="3"/>
      <c r="QX619" s="3"/>
      <c r="QY619" s="3"/>
      <c r="QZ619" s="3"/>
      <c r="RA619" s="3"/>
      <c r="RB619" s="3"/>
      <c r="RC619" s="3"/>
      <c r="RD619" s="3"/>
      <c r="RE619" s="3"/>
      <c r="RF619" s="3"/>
      <c r="RG619" s="3"/>
      <c r="RH619" s="3"/>
      <c r="RI619" s="3"/>
      <c r="RJ619" s="3"/>
      <c r="RK619" s="3"/>
      <c r="RL619" s="3"/>
      <c r="RM619" s="3"/>
      <c r="RN619" s="3"/>
      <c r="RO619" s="3"/>
      <c r="RP619" s="3"/>
      <c r="RQ619" s="3"/>
      <c r="RR619" s="3"/>
      <c r="RS619" s="3"/>
      <c r="RT619" s="3"/>
      <c r="RU619" s="3"/>
      <c r="RV619" s="3"/>
      <c r="RW619" s="3"/>
      <c r="RX619" s="3"/>
      <c r="RY619" s="3"/>
      <c r="RZ619" s="3"/>
      <c r="SA619" s="3"/>
      <c r="SB619" s="3"/>
      <c r="SC619" s="3"/>
      <c r="SD619" s="3"/>
      <c r="SE619" s="3"/>
      <c r="SF619" s="3"/>
      <c r="SG619" s="3"/>
      <c r="SH619" s="3"/>
      <c r="SI619" s="3"/>
      <c r="SJ619" s="3"/>
      <c r="SK619" s="3"/>
      <c r="SL619" s="3"/>
      <c r="SM619" s="3"/>
      <c r="SN619" s="3"/>
      <c r="SO619" s="3"/>
      <c r="SP619" s="3"/>
      <c r="SQ619" s="3"/>
      <c r="SR619" s="3"/>
      <c r="SS619" s="3"/>
      <c r="ST619" s="3"/>
      <c r="SU619" s="3"/>
      <c r="SV619" s="3"/>
      <c r="SW619" s="3"/>
      <c r="SX619" s="3"/>
      <c r="SY619" s="3"/>
      <c r="SZ619" s="3"/>
      <c r="TA619" s="3"/>
      <c r="TB619" s="3"/>
      <c r="TC619" s="3"/>
      <c r="TD619" s="3"/>
      <c r="TE619" s="3"/>
      <c r="TF619" s="3"/>
      <c r="TG619" s="3"/>
      <c r="TH619" s="3"/>
      <c r="TI619" s="3"/>
      <c r="TJ619" s="3"/>
      <c r="TK619" s="3"/>
      <c r="TL619" s="3"/>
      <c r="TM619" s="3"/>
      <c r="TN619" s="3"/>
      <c r="TO619" s="3"/>
      <c r="TP619" s="3"/>
      <c r="TQ619" s="3"/>
      <c r="TR619" s="3"/>
      <c r="TS619" s="3"/>
      <c r="TT619" s="3"/>
      <c r="TU619" s="3"/>
      <c r="TV619" s="3"/>
      <c r="TW619" s="3"/>
      <c r="TX619" s="3"/>
      <c r="TY619" s="3"/>
      <c r="TZ619" s="3"/>
      <c r="UA619" s="3"/>
      <c r="UB619" s="3"/>
      <c r="UC619" s="3"/>
      <c r="UD619" s="3"/>
      <c r="UE619" s="3"/>
      <c r="UF619" s="3"/>
      <c r="UG619" s="3"/>
      <c r="UH619" s="3"/>
      <c r="UI619" s="3"/>
      <c r="UJ619" s="3"/>
      <c r="UK619" s="3"/>
      <c r="UL619" s="3"/>
      <c r="UM619" s="3"/>
      <c r="UN619" s="3"/>
      <c r="UO619" s="3"/>
      <c r="UP619" s="3"/>
      <c r="UQ619" s="3"/>
      <c r="UR619" s="3"/>
      <c r="US619" s="3"/>
      <c r="UT619" s="3"/>
      <c r="UU619" s="3"/>
      <c r="UV619" s="3"/>
      <c r="UW619" s="3"/>
      <c r="UX619" s="3"/>
      <c r="UY619" s="3"/>
      <c r="UZ619" s="3"/>
      <c r="VA619" s="3"/>
      <c r="VB619" s="3"/>
      <c r="VC619" s="3"/>
      <c r="VD619" s="3"/>
      <c r="VE619" s="3"/>
      <c r="VF619" s="3"/>
      <c r="VG619" s="3"/>
      <c r="VH619" s="3"/>
      <c r="VI619" s="3"/>
      <c r="VJ619" s="3"/>
      <c r="VK619" s="3"/>
      <c r="VL619" s="3"/>
      <c r="VM619" s="3"/>
      <c r="VN619" s="3"/>
      <c r="VO619" s="3"/>
      <c r="VP619" s="3"/>
      <c r="VQ619" s="3"/>
      <c r="VR619" s="3"/>
      <c r="VS619" s="3"/>
      <c r="VT619" s="3"/>
      <c r="VU619" s="3"/>
      <c r="VV619" s="3"/>
      <c r="VW619" s="3"/>
      <c r="VX619" s="3"/>
      <c r="VY619" s="3"/>
      <c r="VZ619" s="3"/>
      <c r="WA619" s="3"/>
      <c r="WB619" s="3"/>
      <c r="WC619" s="3"/>
    </row>
    <row r="620" spans="1:601" ht="16" x14ac:dyDescent="0.45">
      <c r="A620" s="6"/>
      <c r="B620" s="6"/>
      <c r="C620" s="6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36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3"/>
      <c r="NJ620" s="3"/>
      <c r="NK620" s="3"/>
      <c r="NL620" s="3"/>
      <c r="NM620" s="3"/>
      <c r="NN620" s="3"/>
      <c r="NO620" s="3"/>
      <c r="NP620" s="3"/>
      <c r="NQ620" s="3"/>
      <c r="NR620" s="3"/>
      <c r="NS620" s="3"/>
      <c r="NT620" s="3"/>
      <c r="NU620" s="3"/>
      <c r="NV620" s="3"/>
      <c r="NW620" s="3"/>
      <c r="NX620" s="3"/>
      <c r="NY620" s="3"/>
      <c r="NZ620" s="3"/>
      <c r="OA620" s="3"/>
      <c r="OB620" s="3"/>
      <c r="OC620" s="3"/>
      <c r="OD620" s="3"/>
      <c r="OE620" s="3"/>
      <c r="OF620" s="3"/>
      <c r="OG620" s="3"/>
      <c r="OH620" s="3"/>
      <c r="OI620" s="3"/>
      <c r="OJ620" s="3"/>
      <c r="OK620" s="3"/>
      <c r="OL620" s="3"/>
      <c r="OM620" s="3"/>
      <c r="ON620" s="3"/>
      <c r="OO620" s="3"/>
      <c r="OP620" s="3"/>
      <c r="OQ620" s="3"/>
      <c r="OR620" s="3"/>
      <c r="OS620" s="3"/>
      <c r="OT620" s="3"/>
      <c r="OU620" s="3"/>
      <c r="OV620" s="3"/>
      <c r="OW620" s="3"/>
      <c r="OX620" s="3"/>
      <c r="OY620" s="3"/>
      <c r="OZ620" s="3"/>
      <c r="PA620" s="3"/>
      <c r="PB620" s="3"/>
      <c r="PC620" s="3"/>
      <c r="PD620" s="3"/>
      <c r="PE620" s="3"/>
      <c r="PF620" s="3"/>
      <c r="PG620" s="3"/>
      <c r="PH620" s="3"/>
      <c r="PI620" s="3"/>
      <c r="PJ620" s="3"/>
      <c r="PK620" s="3"/>
      <c r="PL620" s="3"/>
      <c r="PM620" s="3"/>
      <c r="PN620" s="3"/>
      <c r="PO620" s="3"/>
      <c r="PP620" s="3"/>
      <c r="PQ620" s="3"/>
      <c r="PR620" s="3"/>
      <c r="PS620" s="3"/>
      <c r="PT620" s="3"/>
      <c r="PU620" s="3"/>
      <c r="PV620" s="3"/>
      <c r="PW620" s="3"/>
      <c r="PX620" s="3"/>
      <c r="PY620" s="3"/>
      <c r="PZ620" s="3"/>
      <c r="QA620" s="3"/>
      <c r="QB620" s="3"/>
      <c r="QC620" s="3"/>
      <c r="QD620" s="3"/>
      <c r="QE620" s="3"/>
      <c r="QF620" s="3"/>
      <c r="QG620" s="3"/>
      <c r="QH620" s="3"/>
      <c r="QI620" s="3"/>
      <c r="QJ620" s="3"/>
      <c r="QK620" s="3"/>
      <c r="QL620" s="3"/>
      <c r="QM620" s="3"/>
      <c r="QN620" s="3"/>
      <c r="QO620" s="3"/>
      <c r="QP620" s="3"/>
      <c r="QQ620" s="3"/>
      <c r="QR620" s="3"/>
      <c r="QS620" s="3"/>
      <c r="QT620" s="3"/>
      <c r="QU620" s="3"/>
      <c r="QV620" s="3"/>
      <c r="QW620" s="3"/>
      <c r="QX620" s="3"/>
      <c r="QY620" s="3"/>
      <c r="QZ620" s="3"/>
      <c r="RA620" s="3"/>
      <c r="RB620" s="3"/>
      <c r="RC620" s="3"/>
      <c r="RD620" s="3"/>
      <c r="RE620" s="3"/>
      <c r="RF620" s="3"/>
      <c r="RG620" s="3"/>
      <c r="RH620" s="3"/>
      <c r="RI620" s="3"/>
      <c r="RJ620" s="3"/>
      <c r="RK620" s="3"/>
      <c r="RL620" s="3"/>
      <c r="RM620" s="3"/>
      <c r="RN620" s="3"/>
      <c r="RO620" s="3"/>
      <c r="RP620" s="3"/>
      <c r="RQ620" s="3"/>
      <c r="RR620" s="3"/>
      <c r="RS620" s="3"/>
      <c r="RT620" s="3"/>
      <c r="RU620" s="3"/>
      <c r="RV620" s="3"/>
      <c r="RW620" s="3"/>
      <c r="RX620" s="3"/>
      <c r="RY620" s="3"/>
      <c r="RZ620" s="3"/>
      <c r="SA620" s="3"/>
      <c r="SB620" s="3"/>
      <c r="SC620" s="3"/>
      <c r="SD620" s="3"/>
      <c r="SE620" s="3"/>
      <c r="SF620" s="3"/>
      <c r="SG620" s="3"/>
      <c r="SH620" s="3"/>
      <c r="SI620" s="3"/>
      <c r="SJ620" s="3"/>
      <c r="SK620" s="3"/>
      <c r="SL620" s="3"/>
      <c r="SM620" s="3"/>
      <c r="SN620" s="3"/>
      <c r="SO620" s="3"/>
      <c r="SP620" s="3"/>
      <c r="SQ620" s="3"/>
      <c r="SR620" s="3"/>
      <c r="SS620" s="3"/>
      <c r="ST620" s="3"/>
      <c r="SU620" s="3"/>
      <c r="SV620" s="3"/>
      <c r="SW620" s="3"/>
      <c r="SX620" s="3"/>
      <c r="SY620" s="3"/>
      <c r="SZ620" s="3"/>
      <c r="TA620" s="3"/>
      <c r="TB620" s="3"/>
      <c r="TC620" s="3"/>
      <c r="TD620" s="3"/>
      <c r="TE620" s="3"/>
      <c r="TF620" s="3"/>
      <c r="TG620" s="3"/>
      <c r="TH620" s="3"/>
      <c r="TI620" s="3"/>
      <c r="TJ620" s="3"/>
      <c r="TK620" s="3"/>
      <c r="TL620" s="3"/>
      <c r="TM620" s="3"/>
      <c r="TN620" s="3"/>
      <c r="TO620" s="3"/>
      <c r="TP620" s="3"/>
      <c r="TQ620" s="3"/>
      <c r="TR620" s="3"/>
      <c r="TS620" s="3"/>
      <c r="TT620" s="3"/>
      <c r="TU620" s="3"/>
      <c r="TV620" s="3"/>
      <c r="TW620" s="3"/>
      <c r="TX620" s="3"/>
      <c r="TY620" s="3"/>
      <c r="TZ620" s="3"/>
      <c r="UA620" s="3"/>
      <c r="UB620" s="3"/>
      <c r="UC620" s="3"/>
      <c r="UD620" s="3"/>
      <c r="UE620" s="3"/>
      <c r="UF620" s="3"/>
      <c r="UG620" s="3"/>
      <c r="UH620" s="3"/>
      <c r="UI620" s="3"/>
      <c r="UJ620" s="3"/>
      <c r="UK620" s="3"/>
      <c r="UL620" s="3"/>
      <c r="UM620" s="3"/>
      <c r="UN620" s="3"/>
      <c r="UO620" s="3"/>
      <c r="UP620" s="3"/>
      <c r="UQ620" s="3"/>
      <c r="UR620" s="3"/>
      <c r="US620" s="3"/>
      <c r="UT620" s="3"/>
      <c r="UU620" s="3"/>
      <c r="UV620" s="3"/>
      <c r="UW620" s="3"/>
      <c r="UX620" s="3"/>
      <c r="UY620" s="3"/>
      <c r="UZ620" s="3"/>
      <c r="VA620" s="3"/>
      <c r="VB620" s="3"/>
      <c r="VC620" s="3"/>
      <c r="VD620" s="3"/>
      <c r="VE620" s="3"/>
      <c r="VF620" s="3"/>
      <c r="VG620" s="3"/>
      <c r="VH620" s="3"/>
      <c r="VI620" s="3"/>
      <c r="VJ620" s="3"/>
      <c r="VK620" s="3"/>
      <c r="VL620" s="3"/>
      <c r="VM620" s="3"/>
      <c r="VN620" s="3"/>
      <c r="VO620" s="3"/>
      <c r="VP620" s="3"/>
      <c r="VQ620" s="3"/>
      <c r="VR620" s="3"/>
      <c r="VS620" s="3"/>
      <c r="VT620" s="3"/>
      <c r="VU620" s="3"/>
      <c r="VV620" s="3"/>
      <c r="VW620" s="3"/>
      <c r="VX620" s="3"/>
      <c r="VY620" s="3"/>
      <c r="VZ620" s="3"/>
      <c r="WA620" s="3"/>
      <c r="WB620" s="3"/>
      <c r="WC620" s="3"/>
    </row>
    <row r="621" spans="1:601" ht="16" x14ac:dyDescent="0.45">
      <c r="A621" s="6"/>
      <c r="B621" s="6"/>
      <c r="C621" s="6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36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  <c r="VR621" s="3"/>
      <c r="VS621" s="3"/>
      <c r="VT621" s="3"/>
      <c r="VU621" s="3"/>
      <c r="VV621" s="3"/>
      <c r="VW621" s="3"/>
      <c r="VX621" s="3"/>
      <c r="VY621" s="3"/>
      <c r="VZ621" s="3"/>
      <c r="WA621" s="3"/>
      <c r="WB621" s="3"/>
      <c r="WC621" s="3"/>
    </row>
    <row r="622" spans="1:601" ht="16" x14ac:dyDescent="0.45">
      <c r="A622" s="6"/>
      <c r="B622" s="6"/>
      <c r="C622" s="6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36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/>
      <c r="LP622" s="3"/>
      <c r="LQ622" s="3"/>
      <c r="LR622" s="3"/>
      <c r="LS622" s="3"/>
      <c r="LT622" s="3"/>
      <c r="LU622" s="3"/>
      <c r="LV622" s="3"/>
      <c r="LW622" s="3"/>
      <c r="LX622" s="3"/>
      <c r="LY622" s="3"/>
      <c r="LZ622" s="3"/>
      <c r="MA622" s="3"/>
      <c r="MB622" s="3"/>
      <c r="MC622" s="3"/>
      <c r="MD622" s="3"/>
      <c r="ME622" s="3"/>
      <c r="MF622" s="3"/>
      <c r="MG622" s="3"/>
      <c r="MH622" s="3"/>
      <c r="MI622" s="3"/>
      <c r="MJ622" s="3"/>
      <c r="MK622" s="3"/>
      <c r="ML622" s="3"/>
      <c r="MM622" s="3"/>
      <c r="MN622" s="3"/>
      <c r="MO622" s="3"/>
      <c r="MP622" s="3"/>
      <c r="MQ622" s="3"/>
      <c r="MR622" s="3"/>
      <c r="MS622" s="3"/>
      <c r="MT622" s="3"/>
      <c r="MU622" s="3"/>
      <c r="MV622" s="3"/>
      <c r="MW622" s="3"/>
      <c r="MX622" s="3"/>
      <c r="MY622" s="3"/>
      <c r="MZ622" s="3"/>
      <c r="NA622" s="3"/>
      <c r="NB622" s="3"/>
      <c r="NC622" s="3"/>
      <c r="ND622" s="3"/>
      <c r="NE622" s="3"/>
      <c r="NF622" s="3"/>
      <c r="NG622" s="3"/>
      <c r="NH622" s="3"/>
      <c r="NI622" s="3"/>
      <c r="NJ622" s="3"/>
      <c r="NK622" s="3"/>
      <c r="NL622" s="3"/>
      <c r="NM622" s="3"/>
      <c r="NN622" s="3"/>
      <c r="NO622" s="3"/>
      <c r="NP622" s="3"/>
      <c r="NQ622" s="3"/>
      <c r="NR622" s="3"/>
      <c r="NS622" s="3"/>
      <c r="NT622" s="3"/>
      <c r="NU622" s="3"/>
      <c r="NV622" s="3"/>
      <c r="NW622" s="3"/>
      <c r="NX622" s="3"/>
      <c r="NY622" s="3"/>
      <c r="NZ622" s="3"/>
      <c r="OA622" s="3"/>
      <c r="OB622" s="3"/>
      <c r="OC622" s="3"/>
      <c r="OD622" s="3"/>
      <c r="OE622" s="3"/>
      <c r="OF622" s="3"/>
      <c r="OG622" s="3"/>
      <c r="OH622" s="3"/>
      <c r="OI622" s="3"/>
      <c r="OJ622" s="3"/>
      <c r="OK622" s="3"/>
      <c r="OL622" s="3"/>
      <c r="OM622" s="3"/>
      <c r="ON622" s="3"/>
      <c r="OO622" s="3"/>
      <c r="OP622" s="3"/>
      <c r="OQ622" s="3"/>
      <c r="OR622" s="3"/>
      <c r="OS622" s="3"/>
      <c r="OT622" s="3"/>
      <c r="OU622" s="3"/>
      <c r="OV622" s="3"/>
      <c r="OW622" s="3"/>
      <c r="OX622" s="3"/>
      <c r="OY622" s="3"/>
      <c r="OZ622" s="3"/>
      <c r="PA622" s="3"/>
      <c r="PB622" s="3"/>
      <c r="PC622" s="3"/>
      <c r="PD622" s="3"/>
      <c r="PE622" s="3"/>
      <c r="PF622" s="3"/>
      <c r="PG622" s="3"/>
      <c r="PH622" s="3"/>
      <c r="PI622" s="3"/>
      <c r="PJ622" s="3"/>
      <c r="PK622" s="3"/>
      <c r="PL622" s="3"/>
      <c r="PM622" s="3"/>
      <c r="PN622" s="3"/>
      <c r="PO622" s="3"/>
      <c r="PP622" s="3"/>
      <c r="PQ622" s="3"/>
      <c r="PR622" s="3"/>
      <c r="PS622" s="3"/>
      <c r="PT622" s="3"/>
      <c r="PU622" s="3"/>
      <c r="PV622" s="3"/>
      <c r="PW622" s="3"/>
      <c r="PX622" s="3"/>
      <c r="PY622" s="3"/>
      <c r="PZ622" s="3"/>
      <c r="QA622" s="3"/>
      <c r="QB622" s="3"/>
      <c r="QC622" s="3"/>
      <c r="QD622" s="3"/>
      <c r="QE622" s="3"/>
      <c r="QF622" s="3"/>
      <c r="QG622" s="3"/>
      <c r="QH622" s="3"/>
      <c r="QI622" s="3"/>
      <c r="QJ622" s="3"/>
      <c r="QK622" s="3"/>
      <c r="QL622" s="3"/>
      <c r="QM622" s="3"/>
      <c r="QN622" s="3"/>
      <c r="QO622" s="3"/>
      <c r="QP622" s="3"/>
      <c r="QQ622" s="3"/>
      <c r="QR622" s="3"/>
      <c r="QS622" s="3"/>
      <c r="QT622" s="3"/>
      <c r="QU622" s="3"/>
      <c r="QV622" s="3"/>
      <c r="QW622" s="3"/>
      <c r="QX622" s="3"/>
      <c r="QY622" s="3"/>
      <c r="QZ622" s="3"/>
      <c r="RA622" s="3"/>
      <c r="RB622" s="3"/>
      <c r="RC622" s="3"/>
      <c r="RD622" s="3"/>
      <c r="RE622" s="3"/>
      <c r="RF622" s="3"/>
      <c r="RG622" s="3"/>
      <c r="RH622" s="3"/>
      <c r="RI622" s="3"/>
      <c r="RJ622" s="3"/>
      <c r="RK622" s="3"/>
      <c r="RL622" s="3"/>
      <c r="RM622" s="3"/>
      <c r="RN622" s="3"/>
      <c r="RO622" s="3"/>
      <c r="RP622" s="3"/>
      <c r="RQ622" s="3"/>
      <c r="RR622" s="3"/>
      <c r="RS622" s="3"/>
      <c r="RT622" s="3"/>
      <c r="RU622" s="3"/>
      <c r="RV622" s="3"/>
      <c r="RW622" s="3"/>
      <c r="RX622" s="3"/>
      <c r="RY622" s="3"/>
      <c r="RZ622" s="3"/>
      <c r="SA622" s="3"/>
      <c r="SB622" s="3"/>
      <c r="SC622" s="3"/>
      <c r="SD622" s="3"/>
      <c r="SE622" s="3"/>
      <c r="SF622" s="3"/>
      <c r="SG622" s="3"/>
      <c r="SH622" s="3"/>
      <c r="SI622" s="3"/>
      <c r="SJ622" s="3"/>
      <c r="SK622" s="3"/>
      <c r="SL622" s="3"/>
      <c r="SM622" s="3"/>
      <c r="SN622" s="3"/>
      <c r="SO622" s="3"/>
      <c r="SP622" s="3"/>
      <c r="SQ622" s="3"/>
      <c r="SR622" s="3"/>
      <c r="SS622" s="3"/>
      <c r="ST622" s="3"/>
      <c r="SU622" s="3"/>
      <c r="SV622" s="3"/>
      <c r="SW622" s="3"/>
      <c r="SX622" s="3"/>
      <c r="SY622" s="3"/>
      <c r="SZ622" s="3"/>
      <c r="TA622" s="3"/>
      <c r="TB622" s="3"/>
      <c r="TC622" s="3"/>
      <c r="TD622" s="3"/>
      <c r="TE622" s="3"/>
      <c r="TF622" s="3"/>
      <c r="TG622" s="3"/>
      <c r="TH622" s="3"/>
      <c r="TI622" s="3"/>
      <c r="TJ622" s="3"/>
      <c r="TK622" s="3"/>
      <c r="TL622" s="3"/>
      <c r="TM622" s="3"/>
      <c r="TN622" s="3"/>
      <c r="TO622" s="3"/>
      <c r="TP622" s="3"/>
      <c r="TQ622" s="3"/>
      <c r="TR622" s="3"/>
      <c r="TS622" s="3"/>
      <c r="TT622" s="3"/>
      <c r="TU622" s="3"/>
      <c r="TV622" s="3"/>
      <c r="TW622" s="3"/>
      <c r="TX622" s="3"/>
      <c r="TY622" s="3"/>
      <c r="TZ622" s="3"/>
      <c r="UA622" s="3"/>
      <c r="UB622" s="3"/>
      <c r="UC622" s="3"/>
      <c r="UD622" s="3"/>
      <c r="UE622" s="3"/>
      <c r="UF622" s="3"/>
      <c r="UG622" s="3"/>
      <c r="UH622" s="3"/>
      <c r="UI622" s="3"/>
      <c r="UJ622" s="3"/>
      <c r="UK622" s="3"/>
      <c r="UL622" s="3"/>
      <c r="UM622" s="3"/>
      <c r="UN622" s="3"/>
      <c r="UO622" s="3"/>
      <c r="UP622" s="3"/>
      <c r="UQ622" s="3"/>
      <c r="UR622" s="3"/>
      <c r="US622" s="3"/>
      <c r="UT622" s="3"/>
      <c r="UU622" s="3"/>
      <c r="UV622" s="3"/>
      <c r="UW622" s="3"/>
      <c r="UX622" s="3"/>
      <c r="UY622" s="3"/>
      <c r="UZ622" s="3"/>
      <c r="VA622" s="3"/>
      <c r="VB622" s="3"/>
      <c r="VC622" s="3"/>
      <c r="VD622" s="3"/>
      <c r="VE622" s="3"/>
      <c r="VF622" s="3"/>
      <c r="VG622" s="3"/>
      <c r="VH622" s="3"/>
      <c r="VI622" s="3"/>
      <c r="VJ622" s="3"/>
      <c r="VK622" s="3"/>
      <c r="VL622" s="3"/>
      <c r="VM622" s="3"/>
      <c r="VN622" s="3"/>
      <c r="VO622" s="3"/>
      <c r="VP622" s="3"/>
      <c r="VQ622" s="3"/>
      <c r="VR622" s="3"/>
      <c r="VS622" s="3"/>
      <c r="VT622" s="3"/>
      <c r="VU622" s="3"/>
      <c r="VV622" s="3"/>
      <c r="VW622" s="3"/>
      <c r="VX622" s="3"/>
      <c r="VY622" s="3"/>
      <c r="VZ622" s="3"/>
      <c r="WA622" s="3"/>
      <c r="WB622" s="3"/>
      <c r="WC622" s="3"/>
    </row>
    <row r="623" spans="1:601" ht="16" x14ac:dyDescent="0.45">
      <c r="A623" s="6"/>
      <c r="B623" s="6"/>
      <c r="C623" s="6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36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3"/>
      <c r="NJ623" s="3"/>
      <c r="NK623" s="3"/>
      <c r="NL623" s="3"/>
      <c r="NM623" s="3"/>
      <c r="NN623" s="3"/>
      <c r="NO623" s="3"/>
      <c r="NP623" s="3"/>
      <c r="NQ623" s="3"/>
      <c r="NR623" s="3"/>
      <c r="NS623" s="3"/>
      <c r="NT623" s="3"/>
      <c r="NU623" s="3"/>
      <c r="NV623" s="3"/>
      <c r="NW623" s="3"/>
      <c r="NX623" s="3"/>
      <c r="NY623" s="3"/>
      <c r="NZ623" s="3"/>
      <c r="OA623" s="3"/>
      <c r="OB623" s="3"/>
      <c r="OC623" s="3"/>
      <c r="OD623" s="3"/>
      <c r="OE623" s="3"/>
      <c r="OF623" s="3"/>
      <c r="OG623" s="3"/>
      <c r="OH623" s="3"/>
      <c r="OI623" s="3"/>
      <c r="OJ623" s="3"/>
      <c r="OK623" s="3"/>
      <c r="OL623" s="3"/>
      <c r="OM623" s="3"/>
      <c r="ON623" s="3"/>
      <c r="OO623" s="3"/>
      <c r="OP623" s="3"/>
      <c r="OQ623" s="3"/>
      <c r="OR623" s="3"/>
      <c r="OS623" s="3"/>
      <c r="OT623" s="3"/>
      <c r="OU623" s="3"/>
      <c r="OV623" s="3"/>
      <c r="OW623" s="3"/>
      <c r="OX623" s="3"/>
      <c r="OY623" s="3"/>
      <c r="OZ623" s="3"/>
      <c r="PA623" s="3"/>
      <c r="PB623" s="3"/>
      <c r="PC623" s="3"/>
      <c r="PD623" s="3"/>
      <c r="PE623" s="3"/>
      <c r="PF623" s="3"/>
      <c r="PG623" s="3"/>
      <c r="PH623" s="3"/>
      <c r="PI623" s="3"/>
      <c r="PJ623" s="3"/>
      <c r="PK623" s="3"/>
      <c r="PL623" s="3"/>
      <c r="PM623" s="3"/>
      <c r="PN623" s="3"/>
      <c r="PO623" s="3"/>
      <c r="PP623" s="3"/>
      <c r="PQ623" s="3"/>
      <c r="PR623" s="3"/>
      <c r="PS623" s="3"/>
      <c r="PT623" s="3"/>
      <c r="PU623" s="3"/>
      <c r="PV623" s="3"/>
      <c r="PW623" s="3"/>
      <c r="PX623" s="3"/>
      <c r="PY623" s="3"/>
      <c r="PZ623" s="3"/>
      <c r="QA623" s="3"/>
      <c r="QB623" s="3"/>
      <c r="QC623" s="3"/>
      <c r="QD623" s="3"/>
      <c r="QE623" s="3"/>
      <c r="QF623" s="3"/>
      <c r="QG623" s="3"/>
      <c r="QH623" s="3"/>
      <c r="QI623" s="3"/>
      <c r="QJ623" s="3"/>
      <c r="QK623" s="3"/>
      <c r="QL623" s="3"/>
      <c r="QM623" s="3"/>
      <c r="QN623" s="3"/>
      <c r="QO623" s="3"/>
      <c r="QP623" s="3"/>
      <c r="QQ623" s="3"/>
      <c r="QR623" s="3"/>
      <c r="QS623" s="3"/>
      <c r="QT623" s="3"/>
      <c r="QU623" s="3"/>
      <c r="QV623" s="3"/>
      <c r="QW623" s="3"/>
      <c r="QX623" s="3"/>
      <c r="QY623" s="3"/>
      <c r="QZ623" s="3"/>
      <c r="RA623" s="3"/>
      <c r="RB623" s="3"/>
      <c r="RC623" s="3"/>
      <c r="RD623" s="3"/>
      <c r="RE623" s="3"/>
      <c r="RF623" s="3"/>
      <c r="RG623" s="3"/>
      <c r="RH623" s="3"/>
      <c r="RI623" s="3"/>
      <c r="RJ623" s="3"/>
      <c r="RK623" s="3"/>
      <c r="RL623" s="3"/>
      <c r="RM623" s="3"/>
      <c r="RN623" s="3"/>
      <c r="RO623" s="3"/>
      <c r="RP623" s="3"/>
      <c r="RQ623" s="3"/>
      <c r="RR623" s="3"/>
      <c r="RS623" s="3"/>
      <c r="RT623" s="3"/>
      <c r="RU623" s="3"/>
      <c r="RV623" s="3"/>
      <c r="RW623" s="3"/>
      <c r="RX623" s="3"/>
      <c r="RY623" s="3"/>
      <c r="RZ623" s="3"/>
      <c r="SA623" s="3"/>
      <c r="SB623" s="3"/>
      <c r="SC623" s="3"/>
      <c r="SD623" s="3"/>
      <c r="SE623" s="3"/>
      <c r="SF623" s="3"/>
      <c r="SG623" s="3"/>
      <c r="SH623" s="3"/>
      <c r="SI623" s="3"/>
      <c r="SJ623" s="3"/>
      <c r="SK623" s="3"/>
      <c r="SL623" s="3"/>
      <c r="SM623" s="3"/>
      <c r="SN623" s="3"/>
      <c r="SO623" s="3"/>
      <c r="SP623" s="3"/>
      <c r="SQ623" s="3"/>
      <c r="SR623" s="3"/>
      <c r="SS623" s="3"/>
      <c r="ST623" s="3"/>
      <c r="SU623" s="3"/>
      <c r="SV623" s="3"/>
      <c r="SW623" s="3"/>
      <c r="SX623" s="3"/>
      <c r="SY623" s="3"/>
      <c r="SZ623" s="3"/>
      <c r="TA623" s="3"/>
      <c r="TB623" s="3"/>
      <c r="TC623" s="3"/>
      <c r="TD623" s="3"/>
      <c r="TE623" s="3"/>
      <c r="TF623" s="3"/>
      <c r="TG623" s="3"/>
      <c r="TH623" s="3"/>
      <c r="TI623" s="3"/>
      <c r="TJ623" s="3"/>
      <c r="TK623" s="3"/>
      <c r="TL623" s="3"/>
      <c r="TM623" s="3"/>
      <c r="TN623" s="3"/>
      <c r="TO623" s="3"/>
      <c r="TP623" s="3"/>
      <c r="TQ623" s="3"/>
      <c r="TR623" s="3"/>
      <c r="TS623" s="3"/>
      <c r="TT623" s="3"/>
      <c r="TU623" s="3"/>
      <c r="TV623" s="3"/>
      <c r="TW623" s="3"/>
      <c r="TX623" s="3"/>
      <c r="TY623" s="3"/>
      <c r="TZ623" s="3"/>
      <c r="UA623" s="3"/>
      <c r="UB623" s="3"/>
      <c r="UC623" s="3"/>
      <c r="UD623" s="3"/>
      <c r="UE623" s="3"/>
      <c r="UF623" s="3"/>
      <c r="UG623" s="3"/>
      <c r="UH623" s="3"/>
      <c r="UI623" s="3"/>
      <c r="UJ623" s="3"/>
      <c r="UK623" s="3"/>
      <c r="UL623" s="3"/>
      <c r="UM623" s="3"/>
      <c r="UN623" s="3"/>
      <c r="UO623" s="3"/>
      <c r="UP623" s="3"/>
      <c r="UQ623" s="3"/>
      <c r="UR623" s="3"/>
      <c r="US623" s="3"/>
      <c r="UT623" s="3"/>
      <c r="UU623" s="3"/>
      <c r="UV623" s="3"/>
      <c r="UW623" s="3"/>
      <c r="UX623" s="3"/>
      <c r="UY623" s="3"/>
      <c r="UZ623" s="3"/>
      <c r="VA623" s="3"/>
      <c r="VB623" s="3"/>
      <c r="VC623" s="3"/>
      <c r="VD623" s="3"/>
      <c r="VE623" s="3"/>
      <c r="VF623" s="3"/>
      <c r="VG623" s="3"/>
      <c r="VH623" s="3"/>
      <c r="VI623" s="3"/>
      <c r="VJ623" s="3"/>
      <c r="VK623" s="3"/>
      <c r="VL623" s="3"/>
      <c r="VM623" s="3"/>
      <c r="VN623" s="3"/>
      <c r="VO623" s="3"/>
      <c r="VP623" s="3"/>
      <c r="VQ623" s="3"/>
      <c r="VR623" s="3"/>
      <c r="VS623" s="3"/>
      <c r="VT623" s="3"/>
      <c r="VU623" s="3"/>
      <c r="VV623" s="3"/>
      <c r="VW623" s="3"/>
      <c r="VX623" s="3"/>
      <c r="VY623" s="3"/>
      <c r="VZ623" s="3"/>
      <c r="WA623" s="3"/>
      <c r="WB623" s="3"/>
      <c r="WC623" s="3"/>
    </row>
    <row r="624" spans="1:601" ht="16" x14ac:dyDescent="0.45">
      <c r="A624" s="6"/>
      <c r="B624" s="6"/>
      <c r="C624" s="6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36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  <c r="MM624" s="3"/>
      <c r="MN624" s="3"/>
      <c r="MO624" s="3"/>
      <c r="MP624" s="3"/>
      <c r="MQ624" s="3"/>
      <c r="MR624" s="3"/>
      <c r="MS624" s="3"/>
      <c r="MT624" s="3"/>
      <c r="MU624" s="3"/>
      <c r="MV624" s="3"/>
      <c r="MW624" s="3"/>
      <c r="MX624" s="3"/>
      <c r="MY624" s="3"/>
      <c r="MZ624" s="3"/>
      <c r="NA624" s="3"/>
      <c r="NB624" s="3"/>
      <c r="NC624" s="3"/>
      <c r="ND624" s="3"/>
      <c r="NE624" s="3"/>
      <c r="NF624" s="3"/>
      <c r="NG624" s="3"/>
      <c r="NH624" s="3"/>
      <c r="NI624" s="3"/>
      <c r="NJ624" s="3"/>
      <c r="NK624" s="3"/>
      <c r="NL624" s="3"/>
      <c r="NM624" s="3"/>
      <c r="NN624" s="3"/>
      <c r="NO624" s="3"/>
      <c r="NP624" s="3"/>
      <c r="NQ624" s="3"/>
      <c r="NR624" s="3"/>
      <c r="NS624" s="3"/>
      <c r="NT624" s="3"/>
      <c r="NU624" s="3"/>
      <c r="NV624" s="3"/>
      <c r="NW624" s="3"/>
      <c r="NX624" s="3"/>
      <c r="NY624" s="3"/>
      <c r="NZ624" s="3"/>
      <c r="OA624" s="3"/>
      <c r="OB624" s="3"/>
      <c r="OC624" s="3"/>
      <c r="OD624" s="3"/>
      <c r="OE624" s="3"/>
      <c r="OF624" s="3"/>
      <c r="OG624" s="3"/>
      <c r="OH624" s="3"/>
      <c r="OI624" s="3"/>
      <c r="OJ624" s="3"/>
      <c r="OK624" s="3"/>
      <c r="OL624" s="3"/>
      <c r="OM624" s="3"/>
      <c r="ON624" s="3"/>
      <c r="OO624" s="3"/>
      <c r="OP624" s="3"/>
      <c r="OQ624" s="3"/>
      <c r="OR624" s="3"/>
      <c r="OS624" s="3"/>
      <c r="OT624" s="3"/>
      <c r="OU624" s="3"/>
      <c r="OV624" s="3"/>
      <c r="OW624" s="3"/>
      <c r="OX624" s="3"/>
      <c r="OY624" s="3"/>
      <c r="OZ624" s="3"/>
      <c r="PA624" s="3"/>
      <c r="PB624" s="3"/>
      <c r="PC624" s="3"/>
      <c r="PD624" s="3"/>
      <c r="PE624" s="3"/>
      <c r="PF624" s="3"/>
      <c r="PG624" s="3"/>
      <c r="PH624" s="3"/>
      <c r="PI624" s="3"/>
      <c r="PJ624" s="3"/>
      <c r="PK624" s="3"/>
      <c r="PL624" s="3"/>
      <c r="PM624" s="3"/>
      <c r="PN624" s="3"/>
      <c r="PO624" s="3"/>
      <c r="PP624" s="3"/>
      <c r="PQ624" s="3"/>
      <c r="PR624" s="3"/>
      <c r="PS624" s="3"/>
      <c r="PT624" s="3"/>
      <c r="PU624" s="3"/>
      <c r="PV624" s="3"/>
      <c r="PW624" s="3"/>
      <c r="PX624" s="3"/>
      <c r="PY624" s="3"/>
      <c r="PZ624" s="3"/>
      <c r="QA624" s="3"/>
      <c r="QB624" s="3"/>
      <c r="QC624" s="3"/>
      <c r="QD624" s="3"/>
      <c r="QE624" s="3"/>
      <c r="QF624" s="3"/>
      <c r="QG624" s="3"/>
      <c r="QH624" s="3"/>
      <c r="QI624" s="3"/>
      <c r="QJ624" s="3"/>
      <c r="QK624" s="3"/>
      <c r="QL624" s="3"/>
      <c r="QM624" s="3"/>
      <c r="QN624" s="3"/>
      <c r="QO624" s="3"/>
      <c r="QP624" s="3"/>
      <c r="QQ624" s="3"/>
      <c r="QR624" s="3"/>
      <c r="QS624" s="3"/>
      <c r="QT624" s="3"/>
      <c r="QU624" s="3"/>
      <c r="QV624" s="3"/>
      <c r="QW624" s="3"/>
      <c r="QX624" s="3"/>
      <c r="QY624" s="3"/>
      <c r="QZ624" s="3"/>
      <c r="RA624" s="3"/>
      <c r="RB624" s="3"/>
      <c r="RC624" s="3"/>
      <c r="RD624" s="3"/>
      <c r="RE624" s="3"/>
      <c r="RF624" s="3"/>
      <c r="RG624" s="3"/>
      <c r="RH624" s="3"/>
      <c r="RI624" s="3"/>
      <c r="RJ624" s="3"/>
      <c r="RK624" s="3"/>
      <c r="RL624" s="3"/>
      <c r="RM624" s="3"/>
      <c r="RN624" s="3"/>
      <c r="RO624" s="3"/>
      <c r="RP624" s="3"/>
      <c r="RQ624" s="3"/>
      <c r="RR624" s="3"/>
      <c r="RS624" s="3"/>
      <c r="RT624" s="3"/>
      <c r="RU624" s="3"/>
      <c r="RV624" s="3"/>
      <c r="RW624" s="3"/>
      <c r="RX624" s="3"/>
      <c r="RY624" s="3"/>
      <c r="RZ624" s="3"/>
      <c r="SA624" s="3"/>
      <c r="SB624" s="3"/>
      <c r="SC624" s="3"/>
      <c r="SD624" s="3"/>
      <c r="SE624" s="3"/>
      <c r="SF624" s="3"/>
      <c r="SG624" s="3"/>
      <c r="SH624" s="3"/>
      <c r="SI624" s="3"/>
      <c r="SJ624" s="3"/>
      <c r="SK624" s="3"/>
      <c r="SL624" s="3"/>
      <c r="SM624" s="3"/>
      <c r="SN624" s="3"/>
      <c r="SO624" s="3"/>
      <c r="SP624" s="3"/>
      <c r="SQ624" s="3"/>
      <c r="SR624" s="3"/>
      <c r="SS624" s="3"/>
      <c r="ST624" s="3"/>
      <c r="SU624" s="3"/>
      <c r="SV624" s="3"/>
      <c r="SW624" s="3"/>
      <c r="SX624" s="3"/>
      <c r="SY624" s="3"/>
      <c r="SZ624" s="3"/>
      <c r="TA624" s="3"/>
      <c r="TB624" s="3"/>
      <c r="TC624" s="3"/>
      <c r="TD624" s="3"/>
      <c r="TE624" s="3"/>
      <c r="TF624" s="3"/>
      <c r="TG624" s="3"/>
      <c r="TH624" s="3"/>
      <c r="TI624" s="3"/>
      <c r="TJ624" s="3"/>
      <c r="TK624" s="3"/>
      <c r="TL624" s="3"/>
      <c r="TM624" s="3"/>
      <c r="TN624" s="3"/>
      <c r="TO624" s="3"/>
      <c r="TP624" s="3"/>
      <c r="TQ624" s="3"/>
      <c r="TR624" s="3"/>
      <c r="TS624" s="3"/>
      <c r="TT624" s="3"/>
      <c r="TU624" s="3"/>
      <c r="TV624" s="3"/>
      <c r="TW624" s="3"/>
      <c r="TX624" s="3"/>
      <c r="TY624" s="3"/>
      <c r="TZ624" s="3"/>
      <c r="UA624" s="3"/>
      <c r="UB624" s="3"/>
      <c r="UC624" s="3"/>
      <c r="UD624" s="3"/>
      <c r="UE624" s="3"/>
      <c r="UF624" s="3"/>
      <c r="UG624" s="3"/>
      <c r="UH624" s="3"/>
      <c r="UI624" s="3"/>
      <c r="UJ624" s="3"/>
      <c r="UK624" s="3"/>
      <c r="UL624" s="3"/>
      <c r="UM624" s="3"/>
      <c r="UN624" s="3"/>
      <c r="UO624" s="3"/>
      <c r="UP624" s="3"/>
      <c r="UQ624" s="3"/>
      <c r="UR624" s="3"/>
      <c r="US624" s="3"/>
      <c r="UT624" s="3"/>
      <c r="UU624" s="3"/>
      <c r="UV624" s="3"/>
      <c r="UW624" s="3"/>
      <c r="UX624" s="3"/>
      <c r="UY624" s="3"/>
      <c r="UZ624" s="3"/>
      <c r="VA624" s="3"/>
      <c r="VB624" s="3"/>
      <c r="VC624" s="3"/>
      <c r="VD624" s="3"/>
      <c r="VE624" s="3"/>
      <c r="VF624" s="3"/>
      <c r="VG624" s="3"/>
      <c r="VH624" s="3"/>
      <c r="VI624" s="3"/>
      <c r="VJ624" s="3"/>
      <c r="VK624" s="3"/>
      <c r="VL624" s="3"/>
      <c r="VM624" s="3"/>
      <c r="VN624" s="3"/>
      <c r="VO624" s="3"/>
      <c r="VP624" s="3"/>
      <c r="VQ624" s="3"/>
      <c r="VR624" s="3"/>
      <c r="VS624" s="3"/>
      <c r="VT624" s="3"/>
      <c r="VU624" s="3"/>
      <c r="VV624" s="3"/>
      <c r="VW624" s="3"/>
      <c r="VX624" s="3"/>
      <c r="VY624" s="3"/>
      <c r="VZ624" s="3"/>
      <c r="WA624" s="3"/>
      <c r="WB624" s="3"/>
      <c r="WC624" s="3"/>
    </row>
    <row r="625" spans="1:601" ht="16" x14ac:dyDescent="0.45">
      <c r="A625" s="6"/>
      <c r="B625" s="6"/>
      <c r="C625" s="6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36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3"/>
      <c r="NJ625" s="3"/>
      <c r="NK625" s="3"/>
      <c r="NL625" s="3"/>
      <c r="NM625" s="3"/>
      <c r="NN625" s="3"/>
      <c r="NO625" s="3"/>
      <c r="NP625" s="3"/>
      <c r="NQ625" s="3"/>
      <c r="NR625" s="3"/>
      <c r="NS625" s="3"/>
      <c r="NT625" s="3"/>
      <c r="NU625" s="3"/>
      <c r="NV625" s="3"/>
      <c r="NW625" s="3"/>
      <c r="NX625" s="3"/>
      <c r="NY625" s="3"/>
      <c r="NZ625" s="3"/>
      <c r="OA625" s="3"/>
      <c r="OB625" s="3"/>
      <c r="OC625" s="3"/>
      <c r="OD625" s="3"/>
      <c r="OE625" s="3"/>
      <c r="OF625" s="3"/>
      <c r="OG625" s="3"/>
      <c r="OH625" s="3"/>
      <c r="OI625" s="3"/>
      <c r="OJ625" s="3"/>
      <c r="OK625" s="3"/>
      <c r="OL625" s="3"/>
      <c r="OM625" s="3"/>
      <c r="ON625" s="3"/>
      <c r="OO625" s="3"/>
      <c r="OP625" s="3"/>
      <c r="OQ625" s="3"/>
      <c r="OR625" s="3"/>
      <c r="OS625" s="3"/>
      <c r="OT625" s="3"/>
      <c r="OU625" s="3"/>
      <c r="OV625" s="3"/>
      <c r="OW625" s="3"/>
      <c r="OX625" s="3"/>
      <c r="OY625" s="3"/>
      <c r="OZ625" s="3"/>
      <c r="PA625" s="3"/>
      <c r="PB625" s="3"/>
      <c r="PC625" s="3"/>
      <c r="PD625" s="3"/>
      <c r="PE625" s="3"/>
      <c r="PF625" s="3"/>
      <c r="PG625" s="3"/>
      <c r="PH625" s="3"/>
      <c r="PI625" s="3"/>
      <c r="PJ625" s="3"/>
      <c r="PK625" s="3"/>
      <c r="PL625" s="3"/>
      <c r="PM625" s="3"/>
      <c r="PN625" s="3"/>
      <c r="PO625" s="3"/>
      <c r="PP625" s="3"/>
      <c r="PQ625" s="3"/>
      <c r="PR625" s="3"/>
      <c r="PS625" s="3"/>
      <c r="PT625" s="3"/>
      <c r="PU625" s="3"/>
      <c r="PV625" s="3"/>
      <c r="PW625" s="3"/>
      <c r="PX625" s="3"/>
      <c r="PY625" s="3"/>
      <c r="PZ625" s="3"/>
      <c r="QA625" s="3"/>
      <c r="QB625" s="3"/>
      <c r="QC625" s="3"/>
      <c r="QD625" s="3"/>
      <c r="QE625" s="3"/>
      <c r="QF625" s="3"/>
      <c r="QG625" s="3"/>
      <c r="QH625" s="3"/>
      <c r="QI625" s="3"/>
      <c r="QJ625" s="3"/>
      <c r="QK625" s="3"/>
      <c r="QL625" s="3"/>
      <c r="QM625" s="3"/>
      <c r="QN625" s="3"/>
      <c r="QO625" s="3"/>
      <c r="QP625" s="3"/>
      <c r="QQ625" s="3"/>
      <c r="QR625" s="3"/>
      <c r="QS625" s="3"/>
      <c r="QT625" s="3"/>
      <c r="QU625" s="3"/>
      <c r="QV625" s="3"/>
      <c r="QW625" s="3"/>
      <c r="QX625" s="3"/>
      <c r="QY625" s="3"/>
      <c r="QZ625" s="3"/>
      <c r="RA625" s="3"/>
      <c r="RB625" s="3"/>
      <c r="RC625" s="3"/>
      <c r="RD625" s="3"/>
      <c r="RE625" s="3"/>
      <c r="RF625" s="3"/>
      <c r="RG625" s="3"/>
      <c r="RH625" s="3"/>
      <c r="RI625" s="3"/>
      <c r="RJ625" s="3"/>
      <c r="RK625" s="3"/>
      <c r="RL625" s="3"/>
      <c r="RM625" s="3"/>
      <c r="RN625" s="3"/>
      <c r="RO625" s="3"/>
      <c r="RP625" s="3"/>
      <c r="RQ625" s="3"/>
      <c r="RR625" s="3"/>
      <c r="RS625" s="3"/>
      <c r="RT625" s="3"/>
      <c r="RU625" s="3"/>
      <c r="RV625" s="3"/>
      <c r="RW625" s="3"/>
      <c r="RX625" s="3"/>
      <c r="RY625" s="3"/>
      <c r="RZ625" s="3"/>
      <c r="SA625" s="3"/>
      <c r="SB625" s="3"/>
      <c r="SC625" s="3"/>
      <c r="SD625" s="3"/>
      <c r="SE625" s="3"/>
      <c r="SF625" s="3"/>
      <c r="SG625" s="3"/>
      <c r="SH625" s="3"/>
      <c r="SI625" s="3"/>
      <c r="SJ625" s="3"/>
      <c r="SK625" s="3"/>
      <c r="SL625" s="3"/>
      <c r="SM625" s="3"/>
      <c r="SN625" s="3"/>
      <c r="SO625" s="3"/>
      <c r="SP625" s="3"/>
      <c r="SQ625" s="3"/>
      <c r="SR625" s="3"/>
      <c r="SS625" s="3"/>
      <c r="ST625" s="3"/>
      <c r="SU625" s="3"/>
      <c r="SV625" s="3"/>
      <c r="SW625" s="3"/>
      <c r="SX625" s="3"/>
      <c r="SY625" s="3"/>
      <c r="SZ625" s="3"/>
      <c r="TA625" s="3"/>
      <c r="TB625" s="3"/>
      <c r="TC625" s="3"/>
      <c r="TD625" s="3"/>
      <c r="TE625" s="3"/>
      <c r="TF625" s="3"/>
      <c r="TG625" s="3"/>
      <c r="TH625" s="3"/>
      <c r="TI625" s="3"/>
      <c r="TJ625" s="3"/>
      <c r="TK625" s="3"/>
      <c r="TL625" s="3"/>
      <c r="TM625" s="3"/>
      <c r="TN625" s="3"/>
      <c r="TO625" s="3"/>
      <c r="TP625" s="3"/>
      <c r="TQ625" s="3"/>
      <c r="TR625" s="3"/>
      <c r="TS625" s="3"/>
      <c r="TT625" s="3"/>
      <c r="TU625" s="3"/>
      <c r="TV625" s="3"/>
      <c r="TW625" s="3"/>
      <c r="TX625" s="3"/>
      <c r="TY625" s="3"/>
      <c r="TZ625" s="3"/>
      <c r="UA625" s="3"/>
      <c r="UB625" s="3"/>
      <c r="UC625" s="3"/>
      <c r="UD625" s="3"/>
      <c r="UE625" s="3"/>
      <c r="UF625" s="3"/>
      <c r="UG625" s="3"/>
      <c r="UH625" s="3"/>
      <c r="UI625" s="3"/>
      <c r="UJ625" s="3"/>
      <c r="UK625" s="3"/>
      <c r="UL625" s="3"/>
      <c r="UM625" s="3"/>
      <c r="UN625" s="3"/>
      <c r="UO625" s="3"/>
      <c r="UP625" s="3"/>
      <c r="UQ625" s="3"/>
      <c r="UR625" s="3"/>
      <c r="US625" s="3"/>
      <c r="UT625" s="3"/>
      <c r="UU625" s="3"/>
      <c r="UV625" s="3"/>
      <c r="UW625" s="3"/>
      <c r="UX625" s="3"/>
      <c r="UY625" s="3"/>
      <c r="UZ625" s="3"/>
      <c r="VA625" s="3"/>
      <c r="VB625" s="3"/>
      <c r="VC625" s="3"/>
      <c r="VD625" s="3"/>
      <c r="VE625" s="3"/>
      <c r="VF625" s="3"/>
      <c r="VG625" s="3"/>
      <c r="VH625" s="3"/>
      <c r="VI625" s="3"/>
      <c r="VJ625" s="3"/>
      <c r="VK625" s="3"/>
      <c r="VL625" s="3"/>
      <c r="VM625" s="3"/>
      <c r="VN625" s="3"/>
      <c r="VO625" s="3"/>
      <c r="VP625" s="3"/>
      <c r="VQ625" s="3"/>
      <c r="VR625" s="3"/>
      <c r="VS625" s="3"/>
      <c r="VT625" s="3"/>
      <c r="VU625" s="3"/>
      <c r="VV625" s="3"/>
      <c r="VW625" s="3"/>
      <c r="VX625" s="3"/>
      <c r="VY625" s="3"/>
      <c r="VZ625" s="3"/>
      <c r="WA625" s="3"/>
      <c r="WB625" s="3"/>
      <c r="WC625" s="3"/>
    </row>
    <row r="626" spans="1:601" ht="16" x14ac:dyDescent="0.45">
      <c r="A626" s="6"/>
      <c r="B626" s="6"/>
      <c r="C626" s="6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36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3"/>
      <c r="NJ626" s="3"/>
      <c r="NK626" s="3"/>
      <c r="NL626" s="3"/>
      <c r="NM626" s="3"/>
      <c r="NN626" s="3"/>
      <c r="NO626" s="3"/>
      <c r="NP626" s="3"/>
      <c r="NQ626" s="3"/>
      <c r="NR626" s="3"/>
      <c r="NS626" s="3"/>
      <c r="NT626" s="3"/>
      <c r="NU626" s="3"/>
      <c r="NV626" s="3"/>
      <c r="NW626" s="3"/>
      <c r="NX626" s="3"/>
      <c r="NY626" s="3"/>
      <c r="NZ626" s="3"/>
      <c r="OA626" s="3"/>
      <c r="OB626" s="3"/>
      <c r="OC626" s="3"/>
      <c r="OD626" s="3"/>
      <c r="OE626" s="3"/>
      <c r="OF626" s="3"/>
      <c r="OG626" s="3"/>
      <c r="OH626" s="3"/>
      <c r="OI626" s="3"/>
      <c r="OJ626" s="3"/>
      <c r="OK626" s="3"/>
      <c r="OL626" s="3"/>
      <c r="OM626" s="3"/>
      <c r="ON626" s="3"/>
      <c r="OO626" s="3"/>
      <c r="OP626" s="3"/>
      <c r="OQ626" s="3"/>
      <c r="OR626" s="3"/>
      <c r="OS626" s="3"/>
      <c r="OT626" s="3"/>
      <c r="OU626" s="3"/>
      <c r="OV626" s="3"/>
      <c r="OW626" s="3"/>
      <c r="OX626" s="3"/>
      <c r="OY626" s="3"/>
      <c r="OZ626" s="3"/>
      <c r="PA626" s="3"/>
      <c r="PB626" s="3"/>
      <c r="PC626" s="3"/>
      <c r="PD626" s="3"/>
      <c r="PE626" s="3"/>
      <c r="PF626" s="3"/>
      <c r="PG626" s="3"/>
      <c r="PH626" s="3"/>
      <c r="PI626" s="3"/>
      <c r="PJ626" s="3"/>
      <c r="PK626" s="3"/>
      <c r="PL626" s="3"/>
      <c r="PM626" s="3"/>
      <c r="PN626" s="3"/>
      <c r="PO626" s="3"/>
      <c r="PP626" s="3"/>
      <c r="PQ626" s="3"/>
      <c r="PR626" s="3"/>
      <c r="PS626" s="3"/>
      <c r="PT626" s="3"/>
      <c r="PU626" s="3"/>
      <c r="PV626" s="3"/>
      <c r="PW626" s="3"/>
      <c r="PX626" s="3"/>
      <c r="PY626" s="3"/>
      <c r="PZ626" s="3"/>
      <c r="QA626" s="3"/>
      <c r="QB626" s="3"/>
      <c r="QC626" s="3"/>
      <c r="QD626" s="3"/>
      <c r="QE626" s="3"/>
      <c r="QF626" s="3"/>
      <c r="QG626" s="3"/>
      <c r="QH626" s="3"/>
      <c r="QI626" s="3"/>
      <c r="QJ626" s="3"/>
      <c r="QK626" s="3"/>
      <c r="QL626" s="3"/>
      <c r="QM626" s="3"/>
      <c r="QN626" s="3"/>
      <c r="QO626" s="3"/>
      <c r="QP626" s="3"/>
      <c r="QQ626" s="3"/>
      <c r="QR626" s="3"/>
      <c r="QS626" s="3"/>
      <c r="QT626" s="3"/>
      <c r="QU626" s="3"/>
      <c r="QV626" s="3"/>
      <c r="QW626" s="3"/>
      <c r="QX626" s="3"/>
      <c r="QY626" s="3"/>
      <c r="QZ626" s="3"/>
      <c r="RA626" s="3"/>
      <c r="RB626" s="3"/>
      <c r="RC626" s="3"/>
      <c r="RD626" s="3"/>
      <c r="RE626" s="3"/>
      <c r="RF626" s="3"/>
      <c r="RG626" s="3"/>
      <c r="RH626" s="3"/>
      <c r="RI626" s="3"/>
      <c r="RJ626" s="3"/>
      <c r="RK626" s="3"/>
      <c r="RL626" s="3"/>
      <c r="RM626" s="3"/>
      <c r="RN626" s="3"/>
      <c r="RO626" s="3"/>
      <c r="RP626" s="3"/>
      <c r="RQ626" s="3"/>
      <c r="RR626" s="3"/>
      <c r="RS626" s="3"/>
      <c r="RT626" s="3"/>
      <c r="RU626" s="3"/>
      <c r="RV626" s="3"/>
      <c r="RW626" s="3"/>
      <c r="RX626" s="3"/>
      <c r="RY626" s="3"/>
      <c r="RZ626" s="3"/>
      <c r="SA626" s="3"/>
      <c r="SB626" s="3"/>
      <c r="SC626" s="3"/>
      <c r="SD626" s="3"/>
      <c r="SE626" s="3"/>
      <c r="SF626" s="3"/>
      <c r="SG626" s="3"/>
      <c r="SH626" s="3"/>
      <c r="SI626" s="3"/>
      <c r="SJ626" s="3"/>
      <c r="SK626" s="3"/>
      <c r="SL626" s="3"/>
      <c r="SM626" s="3"/>
      <c r="SN626" s="3"/>
      <c r="SO626" s="3"/>
      <c r="SP626" s="3"/>
      <c r="SQ626" s="3"/>
      <c r="SR626" s="3"/>
      <c r="SS626" s="3"/>
      <c r="ST626" s="3"/>
      <c r="SU626" s="3"/>
      <c r="SV626" s="3"/>
      <c r="SW626" s="3"/>
      <c r="SX626" s="3"/>
      <c r="SY626" s="3"/>
      <c r="SZ626" s="3"/>
      <c r="TA626" s="3"/>
      <c r="TB626" s="3"/>
      <c r="TC626" s="3"/>
      <c r="TD626" s="3"/>
      <c r="TE626" s="3"/>
      <c r="TF626" s="3"/>
      <c r="TG626" s="3"/>
      <c r="TH626" s="3"/>
      <c r="TI626" s="3"/>
      <c r="TJ626" s="3"/>
      <c r="TK626" s="3"/>
      <c r="TL626" s="3"/>
      <c r="TM626" s="3"/>
      <c r="TN626" s="3"/>
      <c r="TO626" s="3"/>
      <c r="TP626" s="3"/>
      <c r="TQ626" s="3"/>
      <c r="TR626" s="3"/>
      <c r="TS626" s="3"/>
      <c r="TT626" s="3"/>
      <c r="TU626" s="3"/>
      <c r="TV626" s="3"/>
      <c r="TW626" s="3"/>
      <c r="TX626" s="3"/>
      <c r="TY626" s="3"/>
      <c r="TZ626" s="3"/>
      <c r="UA626" s="3"/>
      <c r="UB626" s="3"/>
      <c r="UC626" s="3"/>
      <c r="UD626" s="3"/>
      <c r="UE626" s="3"/>
      <c r="UF626" s="3"/>
      <c r="UG626" s="3"/>
      <c r="UH626" s="3"/>
      <c r="UI626" s="3"/>
      <c r="UJ626" s="3"/>
      <c r="UK626" s="3"/>
      <c r="UL626" s="3"/>
      <c r="UM626" s="3"/>
      <c r="UN626" s="3"/>
      <c r="UO626" s="3"/>
      <c r="UP626" s="3"/>
      <c r="UQ626" s="3"/>
      <c r="UR626" s="3"/>
      <c r="US626" s="3"/>
      <c r="UT626" s="3"/>
      <c r="UU626" s="3"/>
      <c r="UV626" s="3"/>
      <c r="UW626" s="3"/>
      <c r="UX626" s="3"/>
      <c r="UY626" s="3"/>
      <c r="UZ626" s="3"/>
      <c r="VA626" s="3"/>
      <c r="VB626" s="3"/>
      <c r="VC626" s="3"/>
      <c r="VD626" s="3"/>
      <c r="VE626" s="3"/>
      <c r="VF626" s="3"/>
      <c r="VG626" s="3"/>
      <c r="VH626" s="3"/>
      <c r="VI626" s="3"/>
      <c r="VJ626" s="3"/>
      <c r="VK626" s="3"/>
      <c r="VL626" s="3"/>
      <c r="VM626" s="3"/>
      <c r="VN626" s="3"/>
      <c r="VO626" s="3"/>
      <c r="VP626" s="3"/>
      <c r="VQ626" s="3"/>
      <c r="VR626" s="3"/>
      <c r="VS626" s="3"/>
      <c r="VT626" s="3"/>
      <c r="VU626" s="3"/>
      <c r="VV626" s="3"/>
      <c r="VW626" s="3"/>
      <c r="VX626" s="3"/>
      <c r="VY626" s="3"/>
      <c r="VZ626" s="3"/>
      <c r="WA626" s="3"/>
      <c r="WB626" s="3"/>
      <c r="WC626" s="3"/>
    </row>
    <row r="627" spans="1:601" ht="16" x14ac:dyDescent="0.45">
      <c r="A627" s="6"/>
      <c r="B627" s="6"/>
      <c r="C627" s="6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36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3"/>
      <c r="NJ627" s="3"/>
      <c r="NK627" s="3"/>
      <c r="NL627" s="3"/>
      <c r="NM627" s="3"/>
      <c r="NN627" s="3"/>
      <c r="NO627" s="3"/>
      <c r="NP627" s="3"/>
      <c r="NQ627" s="3"/>
      <c r="NR627" s="3"/>
      <c r="NS627" s="3"/>
      <c r="NT627" s="3"/>
      <c r="NU627" s="3"/>
      <c r="NV627" s="3"/>
      <c r="NW627" s="3"/>
      <c r="NX627" s="3"/>
      <c r="NY627" s="3"/>
      <c r="NZ627" s="3"/>
      <c r="OA627" s="3"/>
      <c r="OB627" s="3"/>
      <c r="OC627" s="3"/>
      <c r="OD627" s="3"/>
      <c r="OE627" s="3"/>
      <c r="OF627" s="3"/>
      <c r="OG627" s="3"/>
      <c r="OH627" s="3"/>
      <c r="OI627" s="3"/>
      <c r="OJ627" s="3"/>
      <c r="OK627" s="3"/>
      <c r="OL627" s="3"/>
      <c r="OM627" s="3"/>
      <c r="ON627" s="3"/>
      <c r="OO627" s="3"/>
      <c r="OP627" s="3"/>
      <c r="OQ627" s="3"/>
      <c r="OR627" s="3"/>
      <c r="OS627" s="3"/>
      <c r="OT627" s="3"/>
      <c r="OU627" s="3"/>
      <c r="OV627" s="3"/>
      <c r="OW627" s="3"/>
      <c r="OX627" s="3"/>
      <c r="OY627" s="3"/>
      <c r="OZ627" s="3"/>
      <c r="PA627" s="3"/>
      <c r="PB627" s="3"/>
      <c r="PC627" s="3"/>
      <c r="PD627" s="3"/>
      <c r="PE627" s="3"/>
      <c r="PF627" s="3"/>
      <c r="PG627" s="3"/>
      <c r="PH627" s="3"/>
      <c r="PI627" s="3"/>
      <c r="PJ627" s="3"/>
      <c r="PK627" s="3"/>
      <c r="PL627" s="3"/>
      <c r="PM627" s="3"/>
      <c r="PN627" s="3"/>
      <c r="PO627" s="3"/>
      <c r="PP627" s="3"/>
      <c r="PQ627" s="3"/>
      <c r="PR627" s="3"/>
      <c r="PS627" s="3"/>
      <c r="PT627" s="3"/>
      <c r="PU627" s="3"/>
      <c r="PV627" s="3"/>
      <c r="PW627" s="3"/>
      <c r="PX627" s="3"/>
      <c r="PY627" s="3"/>
      <c r="PZ627" s="3"/>
      <c r="QA627" s="3"/>
      <c r="QB627" s="3"/>
      <c r="QC627" s="3"/>
      <c r="QD627" s="3"/>
      <c r="QE627" s="3"/>
      <c r="QF627" s="3"/>
      <c r="QG627" s="3"/>
      <c r="QH627" s="3"/>
      <c r="QI627" s="3"/>
      <c r="QJ627" s="3"/>
      <c r="QK627" s="3"/>
      <c r="QL627" s="3"/>
      <c r="QM627" s="3"/>
      <c r="QN627" s="3"/>
      <c r="QO627" s="3"/>
      <c r="QP627" s="3"/>
      <c r="QQ627" s="3"/>
      <c r="QR627" s="3"/>
      <c r="QS627" s="3"/>
      <c r="QT627" s="3"/>
      <c r="QU627" s="3"/>
      <c r="QV627" s="3"/>
      <c r="QW627" s="3"/>
      <c r="QX627" s="3"/>
      <c r="QY627" s="3"/>
      <c r="QZ627" s="3"/>
      <c r="RA627" s="3"/>
      <c r="RB627" s="3"/>
      <c r="RC627" s="3"/>
      <c r="RD627" s="3"/>
      <c r="RE627" s="3"/>
      <c r="RF627" s="3"/>
      <c r="RG627" s="3"/>
      <c r="RH627" s="3"/>
      <c r="RI627" s="3"/>
      <c r="RJ627" s="3"/>
      <c r="RK627" s="3"/>
      <c r="RL627" s="3"/>
      <c r="RM627" s="3"/>
      <c r="RN627" s="3"/>
      <c r="RO627" s="3"/>
      <c r="RP627" s="3"/>
      <c r="RQ627" s="3"/>
      <c r="RR627" s="3"/>
      <c r="RS627" s="3"/>
      <c r="RT627" s="3"/>
      <c r="RU627" s="3"/>
      <c r="RV627" s="3"/>
      <c r="RW627" s="3"/>
      <c r="RX627" s="3"/>
      <c r="RY627" s="3"/>
      <c r="RZ627" s="3"/>
      <c r="SA627" s="3"/>
      <c r="SB627" s="3"/>
      <c r="SC627" s="3"/>
      <c r="SD627" s="3"/>
      <c r="SE627" s="3"/>
      <c r="SF627" s="3"/>
      <c r="SG627" s="3"/>
      <c r="SH627" s="3"/>
      <c r="SI627" s="3"/>
      <c r="SJ627" s="3"/>
      <c r="SK627" s="3"/>
      <c r="SL627" s="3"/>
      <c r="SM627" s="3"/>
      <c r="SN627" s="3"/>
      <c r="SO627" s="3"/>
      <c r="SP627" s="3"/>
      <c r="SQ627" s="3"/>
      <c r="SR627" s="3"/>
      <c r="SS627" s="3"/>
      <c r="ST627" s="3"/>
      <c r="SU627" s="3"/>
      <c r="SV627" s="3"/>
      <c r="SW627" s="3"/>
      <c r="SX627" s="3"/>
      <c r="SY627" s="3"/>
      <c r="SZ627" s="3"/>
      <c r="TA627" s="3"/>
      <c r="TB627" s="3"/>
      <c r="TC627" s="3"/>
      <c r="TD627" s="3"/>
      <c r="TE627" s="3"/>
      <c r="TF627" s="3"/>
      <c r="TG627" s="3"/>
      <c r="TH627" s="3"/>
      <c r="TI627" s="3"/>
      <c r="TJ627" s="3"/>
      <c r="TK627" s="3"/>
      <c r="TL627" s="3"/>
      <c r="TM627" s="3"/>
      <c r="TN627" s="3"/>
      <c r="TO627" s="3"/>
      <c r="TP627" s="3"/>
      <c r="TQ627" s="3"/>
      <c r="TR627" s="3"/>
      <c r="TS627" s="3"/>
      <c r="TT627" s="3"/>
      <c r="TU627" s="3"/>
      <c r="TV627" s="3"/>
      <c r="TW627" s="3"/>
      <c r="TX627" s="3"/>
      <c r="TY627" s="3"/>
      <c r="TZ627" s="3"/>
      <c r="UA627" s="3"/>
      <c r="UB627" s="3"/>
      <c r="UC627" s="3"/>
      <c r="UD627" s="3"/>
      <c r="UE627" s="3"/>
      <c r="UF627" s="3"/>
      <c r="UG627" s="3"/>
      <c r="UH627" s="3"/>
      <c r="UI627" s="3"/>
      <c r="UJ627" s="3"/>
      <c r="UK627" s="3"/>
      <c r="UL627" s="3"/>
      <c r="UM627" s="3"/>
      <c r="UN627" s="3"/>
      <c r="UO627" s="3"/>
      <c r="UP627" s="3"/>
      <c r="UQ627" s="3"/>
      <c r="UR627" s="3"/>
      <c r="US627" s="3"/>
      <c r="UT627" s="3"/>
      <c r="UU627" s="3"/>
      <c r="UV627" s="3"/>
      <c r="UW627" s="3"/>
      <c r="UX627" s="3"/>
      <c r="UY627" s="3"/>
      <c r="UZ627" s="3"/>
      <c r="VA627" s="3"/>
      <c r="VB627" s="3"/>
      <c r="VC627" s="3"/>
      <c r="VD627" s="3"/>
      <c r="VE627" s="3"/>
      <c r="VF627" s="3"/>
      <c r="VG627" s="3"/>
      <c r="VH627" s="3"/>
      <c r="VI627" s="3"/>
      <c r="VJ627" s="3"/>
      <c r="VK627" s="3"/>
      <c r="VL627" s="3"/>
      <c r="VM627" s="3"/>
      <c r="VN627" s="3"/>
      <c r="VO627" s="3"/>
      <c r="VP627" s="3"/>
      <c r="VQ627" s="3"/>
      <c r="VR627" s="3"/>
      <c r="VS627" s="3"/>
      <c r="VT627" s="3"/>
      <c r="VU627" s="3"/>
      <c r="VV627" s="3"/>
      <c r="VW627" s="3"/>
      <c r="VX627" s="3"/>
      <c r="VY627" s="3"/>
      <c r="VZ627" s="3"/>
      <c r="WA627" s="3"/>
      <c r="WB627" s="3"/>
      <c r="WC627" s="3"/>
    </row>
    <row r="628" spans="1:601" ht="16" x14ac:dyDescent="0.45">
      <c r="A628" s="6"/>
      <c r="B628" s="6"/>
      <c r="C628" s="6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36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/>
      <c r="LP628" s="3"/>
      <c r="LQ628" s="3"/>
      <c r="LR628" s="3"/>
      <c r="LS628" s="3"/>
      <c r="LT628" s="3"/>
      <c r="LU628" s="3"/>
      <c r="LV628" s="3"/>
      <c r="LW628" s="3"/>
      <c r="LX628" s="3"/>
      <c r="LY628" s="3"/>
      <c r="LZ628" s="3"/>
      <c r="MA628" s="3"/>
      <c r="MB628" s="3"/>
      <c r="MC628" s="3"/>
      <c r="MD628" s="3"/>
      <c r="ME628" s="3"/>
      <c r="MF628" s="3"/>
      <c r="MG628" s="3"/>
      <c r="MH628" s="3"/>
      <c r="MI628" s="3"/>
      <c r="MJ628" s="3"/>
      <c r="MK628" s="3"/>
      <c r="ML628" s="3"/>
      <c r="MM628" s="3"/>
      <c r="MN628" s="3"/>
      <c r="MO628" s="3"/>
      <c r="MP628" s="3"/>
      <c r="MQ628" s="3"/>
      <c r="MR628" s="3"/>
      <c r="MS628" s="3"/>
      <c r="MT628" s="3"/>
      <c r="MU628" s="3"/>
      <c r="MV628" s="3"/>
      <c r="MW628" s="3"/>
      <c r="MX628" s="3"/>
      <c r="MY628" s="3"/>
      <c r="MZ628" s="3"/>
      <c r="NA628" s="3"/>
      <c r="NB628" s="3"/>
      <c r="NC628" s="3"/>
      <c r="ND628" s="3"/>
      <c r="NE628" s="3"/>
      <c r="NF628" s="3"/>
      <c r="NG628" s="3"/>
      <c r="NH628" s="3"/>
      <c r="NI628" s="3"/>
      <c r="NJ628" s="3"/>
      <c r="NK628" s="3"/>
      <c r="NL628" s="3"/>
      <c r="NM628" s="3"/>
      <c r="NN628" s="3"/>
      <c r="NO628" s="3"/>
      <c r="NP628" s="3"/>
      <c r="NQ628" s="3"/>
      <c r="NR628" s="3"/>
      <c r="NS628" s="3"/>
      <c r="NT628" s="3"/>
      <c r="NU628" s="3"/>
      <c r="NV628" s="3"/>
      <c r="NW628" s="3"/>
      <c r="NX628" s="3"/>
      <c r="NY628" s="3"/>
      <c r="NZ628" s="3"/>
      <c r="OA628" s="3"/>
      <c r="OB628" s="3"/>
      <c r="OC628" s="3"/>
      <c r="OD628" s="3"/>
      <c r="OE628" s="3"/>
      <c r="OF628" s="3"/>
      <c r="OG628" s="3"/>
      <c r="OH628" s="3"/>
      <c r="OI628" s="3"/>
      <c r="OJ628" s="3"/>
      <c r="OK628" s="3"/>
      <c r="OL628" s="3"/>
      <c r="OM628" s="3"/>
      <c r="ON628" s="3"/>
      <c r="OO628" s="3"/>
      <c r="OP628" s="3"/>
      <c r="OQ628" s="3"/>
      <c r="OR628" s="3"/>
      <c r="OS628" s="3"/>
      <c r="OT628" s="3"/>
      <c r="OU628" s="3"/>
      <c r="OV628" s="3"/>
      <c r="OW628" s="3"/>
      <c r="OX628" s="3"/>
      <c r="OY628" s="3"/>
      <c r="OZ628" s="3"/>
      <c r="PA628" s="3"/>
      <c r="PB628" s="3"/>
      <c r="PC628" s="3"/>
      <c r="PD628" s="3"/>
      <c r="PE628" s="3"/>
      <c r="PF628" s="3"/>
      <c r="PG628" s="3"/>
      <c r="PH628" s="3"/>
      <c r="PI628" s="3"/>
      <c r="PJ628" s="3"/>
      <c r="PK628" s="3"/>
      <c r="PL628" s="3"/>
      <c r="PM628" s="3"/>
      <c r="PN628" s="3"/>
      <c r="PO628" s="3"/>
      <c r="PP628" s="3"/>
      <c r="PQ628" s="3"/>
      <c r="PR628" s="3"/>
      <c r="PS628" s="3"/>
      <c r="PT628" s="3"/>
      <c r="PU628" s="3"/>
      <c r="PV628" s="3"/>
      <c r="PW628" s="3"/>
      <c r="PX628" s="3"/>
      <c r="PY628" s="3"/>
      <c r="PZ628" s="3"/>
      <c r="QA628" s="3"/>
      <c r="QB628" s="3"/>
      <c r="QC628" s="3"/>
      <c r="QD628" s="3"/>
      <c r="QE628" s="3"/>
      <c r="QF628" s="3"/>
      <c r="QG628" s="3"/>
      <c r="QH628" s="3"/>
      <c r="QI628" s="3"/>
      <c r="QJ628" s="3"/>
      <c r="QK628" s="3"/>
      <c r="QL628" s="3"/>
      <c r="QM628" s="3"/>
      <c r="QN628" s="3"/>
      <c r="QO628" s="3"/>
      <c r="QP628" s="3"/>
      <c r="QQ628" s="3"/>
      <c r="QR628" s="3"/>
      <c r="QS628" s="3"/>
      <c r="QT628" s="3"/>
      <c r="QU628" s="3"/>
      <c r="QV628" s="3"/>
      <c r="QW628" s="3"/>
      <c r="QX628" s="3"/>
      <c r="QY628" s="3"/>
      <c r="QZ628" s="3"/>
      <c r="RA628" s="3"/>
      <c r="RB628" s="3"/>
      <c r="RC628" s="3"/>
      <c r="RD628" s="3"/>
      <c r="RE628" s="3"/>
      <c r="RF628" s="3"/>
      <c r="RG628" s="3"/>
      <c r="RH628" s="3"/>
      <c r="RI628" s="3"/>
      <c r="RJ628" s="3"/>
      <c r="RK628" s="3"/>
      <c r="RL628" s="3"/>
      <c r="RM628" s="3"/>
      <c r="RN628" s="3"/>
      <c r="RO628" s="3"/>
      <c r="RP628" s="3"/>
      <c r="RQ628" s="3"/>
      <c r="RR628" s="3"/>
      <c r="RS628" s="3"/>
      <c r="RT628" s="3"/>
      <c r="RU628" s="3"/>
      <c r="RV628" s="3"/>
      <c r="RW628" s="3"/>
      <c r="RX628" s="3"/>
      <c r="RY628" s="3"/>
      <c r="RZ628" s="3"/>
      <c r="SA628" s="3"/>
      <c r="SB628" s="3"/>
      <c r="SC628" s="3"/>
      <c r="SD628" s="3"/>
      <c r="SE628" s="3"/>
      <c r="SF628" s="3"/>
      <c r="SG628" s="3"/>
      <c r="SH628" s="3"/>
      <c r="SI628" s="3"/>
      <c r="SJ628" s="3"/>
      <c r="SK628" s="3"/>
      <c r="SL628" s="3"/>
      <c r="SM628" s="3"/>
      <c r="SN628" s="3"/>
      <c r="SO628" s="3"/>
      <c r="SP628" s="3"/>
      <c r="SQ628" s="3"/>
      <c r="SR628" s="3"/>
      <c r="SS628" s="3"/>
      <c r="ST628" s="3"/>
      <c r="SU628" s="3"/>
      <c r="SV628" s="3"/>
      <c r="SW628" s="3"/>
      <c r="SX628" s="3"/>
      <c r="SY628" s="3"/>
      <c r="SZ628" s="3"/>
      <c r="TA628" s="3"/>
      <c r="TB628" s="3"/>
      <c r="TC628" s="3"/>
      <c r="TD628" s="3"/>
      <c r="TE628" s="3"/>
      <c r="TF628" s="3"/>
      <c r="TG628" s="3"/>
      <c r="TH628" s="3"/>
      <c r="TI628" s="3"/>
      <c r="TJ628" s="3"/>
      <c r="TK628" s="3"/>
      <c r="TL628" s="3"/>
      <c r="TM628" s="3"/>
      <c r="TN628" s="3"/>
      <c r="TO628" s="3"/>
      <c r="TP628" s="3"/>
      <c r="TQ628" s="3"/>
      <c r="TR628" s="3"/>
      <c r="TS628" s="3"/>
      <c r="TT628" s="3"/>
      <c r="TU628" s="3"/>
      <c r="TV628" s="3"/>
      <c r="TW628" s="3"/>
      <c r="TX628" s="3"/>
      <c r="TY628" s="3"/>
      <c r="TZ628" s="3"/>
      <c r="UA628" s="3"/>
      <c r="UB628" s="3"/>
      <c r="UC628" s="3"/>
      <c r="UD628" s="3"/>
      <c r="UE628" s="3"/>
      <c r="UF628" s="3"/>
      <c r="UG628" s="3"/>
      <c r="UH628" s="3"/>
      <c r="UI628" s="3"/>
      <c r="UJ628" s="3"/>
      <c r="UK628" s="3"/>
      <c r="UL628" s="3"/>
      <c r="UM628" s="3"/>
      <c r="UN628" s="3"/>
      <c r="UO628" s="3"/>
      <c r="UP628" s="3"/>
      <c r="UQ628" s="3"/>
      <c r="UR628" s="3"/>
      <c r="US628" s="3"/>
      <c r="UT628" s="3"/>
      <c r="UU628" s="3"/>
      <c r="UV628" s="3"/>
      <c r="UW628" s="3"/>
      <c r="UX628" s="3"/>
      <c r="UY628" s="3"/>
      <c r="UZ628" s="3"/>
      <c r="VA628" s="3"/>
      <c r="VB628" s="3"/>
      <c r="VC628" s="3"/>
      <c r="VD628" s="3"/>
      <c r="VE628" s="3"/>
      <c r="VF628" s="3"/>
      <c r="VG628" s="3"/>
      <c r="VH628" s="3"/>
      <c r="VI628" s="3"/>
      <c r="VJ628" s="3"/>
      <c r="VK628" s="3"/>
      <c r="VL628" s="3"/>
      <c r="VM628" s="3"/>
      <c r="VN628" s="3"/>
      <c r="VO628" s="3"/>
      <c r="VP628" s="3"/>
      <c r="VQ628" s="3"/>
      <c r="VR628" s="3"/>
      <c r="VS628" s="3"/>
      <c r="VT628" s="3"/>
      <c r="VU628" s="3"/>
      <c r="VV628" s="3"/>
      <c r="VW628" s="3"/>
      <c r="VX628" s="3"/>
      <c r="VY628" s="3"/>
      <c r="VZ628" s="3"/>
      <c r="WA628" s="3"/>
      <c r="WB628" s="3"/>
      <c r="WC628" s="3"/>
    </row>
    <row r="629" spans="1:601" ht="16" x14ac:dyDescent="0.45">
      <c r="A629" s="6"/>
      <c r="B629" s="6"/>
      <c r="C629" s="6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36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3"/>
      <c r="NJ629" s="3"/>
      <c r="NK629" s="3"/>
      <c r="NL629" s="3"/>
      <c r="NM629" s="3"/>
      <c r="NN629" s="3"/>
      <c r="NO629" s="3"/>
      <c r="NP629" s="3"/>
      <c r="NQ629" s="3"/>
      <c r="NR629" s="3"/>
      <c r="NS629" s="3"/>
      <c r="NT629" s="3"/>
      <c r="NU629" s="3"/>
      <c r="NV629" s="3"/>
      <c r="NW629" s="3"/>
      <c r="NX629" s="3"/>
      <c r="NY629" s="3"/>
      <c r="NZ629" s="3"/>
      <c r="OA629" s="3"/>
      <c r="OB629" s="3"/>
      <c r="OC629" s="3"/>
      <c r="OD629" s="3"/>
      <c r="OE629" s="3"/>
      <c r="OF629" s="3"/>
      <c r="OG629" s="3"/>
      <c r="OH629" s="3"/>
      <c r="OI629" s="3"/>
      <c r="OJ629" s="3"/>
      <c r="OK629" s="3"/>
      <c r="OL629" s="3"/>
      <c r="OM629" s="3"/>
      <c r="ON629" s="3"/>
      <c r="OO629" s="3"/>
      <c r="OP629" s="3"/>
      <c r="OQ629" s="3"/>
      <c r="OR629" s="3"/>
      <c r="OS629" s="3"/>
      <c r="OT629" s="3"/>
      <c r="OU629" s="3"/>
      <c r="OV629" s="3"/>
      <c r="OW629" s="3"/>
      <c r="OX629" s="3"/>
      <c r="OY629" s="3"/>
      <c r="OZ629" s="3"/>
      <c r="PA629" s="3"/>
      <c r="PB629" s="3"/>
      <c r="PC629" s="3"/>
      <c r="PD629" s="3"/>
      <c r="PE629" s="3"/>
      <c r="PF629" s="3"/>
      <c r="PG629" s="3"/>
      <c r="PH629" s="3"/>
      <c r="PI629" s="3"/>
      <c r="PJ629" s="3"/>
      <c r="PK629" s="3"/>
      <c r="PL629" s="3"/>
      <c r="PM629" s="3"/>
      <c r="PN629" s="3"/>
      <c r="PO629" s="3"/>
      <c r="PP629" s="3"/>
      <c r="PQ629" s="3"/>
      <c r="PR629" s="3"/>
      <c r="PS629" s="3"/>
      <c r="PT629" s="3"/>
      <c r="PU629" s="3"/>
      <c r="PV629" s="3"/>
      <c r="PW629" s="3"/>
      <c r="PX629" s="3"/>
      <c r="PY629" s="3"/>
      <c r="PZ629" s="3"/>
      <c r="QA629" s="3"/>
      <c r="QB629" s="3"/>
      <c r="QC629" s="3"/>
      <c r="QD629" s="3"/>
      <c r="QE629" s="3"/>
      <c r="QF629" s="3"/>
      <c r="QG629" s="3"/>
      <c r="QH629" s="3"/>
      <c r="QI629" s="3"/>
      <c r="QJ629" s="3"/>
      <c r="QK629" s="3"/>
      <c r="QL629" s="3"/>
      <c r="QM629" s="3"/>
      <c r="QN629" s="3"/>
      <c r="QO629" s="3"/>
      <c r="QP629" s="3"/>
      <c r="QQ629" s="3"/>
      <c r="QR629" s="3"/>
      <c r="QS629" s="3"/>
      <c r="QT629" s="3"/>
      <c r="QU629" s="3"/>
      <c r="QV629" s="3"/>
      <c r="QW629" s="3"/>
      <c r="QX629" s="3"/>
      <c r="QY629" s="3"/>
      <c r="QZ629" s="3"/>
      <c r="RA629" s="3"/>
      <c r="RB629" s="3"/>
      <c r="RC629" s="3"/>
      <c r="RD629" s="3"/>
      <c r="RE629" s="3"/>
      <c r="RF629" s="3"/>
      <c r="RG629" s="3"/>
      <c r="RH629" s="3"/>
      <c r="RI629" s="3"/>
      <c r="RJ629" s="3"/>
      <c r="RK629" s="3"/>
      <c r="RL629" s="3"/>
      <c r="RM629" s="3"/>
      <c r="RN629" s="3"/>
      <c r="RO629" s="3"/>
      <c r="RP629" s="3"/>
      <c r="RQ629" s="3"/>
      <c r="RR629" s="3"/>
      <c r="RS629" s="3"/>
      <c r="RT629" s="3"/>
      <c r="RU629" s="3"/>
      <c r="RV629" s="3"/>
      <c r="RW629" s="3"/>
      <c r="RX629" s="3"/>
      <c r="RY629" s="3"/>
      <c r="RZ629" s="3"/>
      <c r="SA629" s="3"/>
      <c r="SB629" s="3"/>
      <c r="SC629" s="3"/>
      <c r="SD629" s="3"/>
      <c r="SE629" s="3"/>
      <c r="SF629" s="3"/>
      <c r="SG629" s="3"/>
      <c r="SH629" s="3"/>
      <c r="SI629" s="3"/>
      <c r="SJ629" s="3"/>
      <c r="SK629" s="3"/>
      <c r="SL629" s="3"/>
      <c r="SM629" s="3"/>
      <c r="SN629" s="3"/>
      <c r="SO629" s="3"/>
      <c r="SP629" s="3"/>
      <c r="SQ629" s="3"/>
      <c r="SR629" s="3"/>
      <c r="SS629" s="3"/>
      <c r="ST629" s="3"/>
      <c r="SU629" s="3"/>
      <c r="SV629" s="3"/>
      <c r="SW629" s="3"/>
      <c r="SX629" s="3"/>
      <c r="SY629" s="3"/>
      <c r="SZ629" s="3"/>
      <c r="TA629" s="3"/>
      <c r="TB629" s="3"/>
      <c r="TC629" s="3"/>
      <c r="TD629" s="3"/>
      <c r="TE629" s="3"/>
      <c r="TF629" s="3"/>
      <c r="TG629" s="3"/>
      <c r="TH629" s="3"/>
      <c r="TI629" s="3"/>
      <c r="TJ629" s="3"/>
      <c r="TK629" s="3"/>
      <c r="TL629" s="3"/>
      <c r="TM629" s="3"/>
      <c r="TN629" s="3"/>
      <c r="TO629" s="3"/>
      <c r="TP629" s="3"/>
      <c r="TQ629" s="3"/>
      <c r="TR629" s="3"/>
      <c r="TS629" s="3"/>
      <c r="TT629" s="3"/>
      <c r="TU629" s="3"/>
      <c r="TV629" s="3"/>
      <c r="TW629" s="3"/>
      <c r="TX629" s="3"/>
      <c r="TY629" s="3"/>
      <c r="TZ629" s="3"/>
      <c r="UA629" s="3"/>
      <c r="UB629" s="3"/>
      <c r="UC629" s="3"/>
      <c r="UD629" s="3"/>
      <c r="UE629" s="3"/>
      <c r="UF629" s="3"/>
      <c r="UG629" s="3"/>
      <c r="UH629" s="3"/>
      <c r="UI629" s="3"/>
      <c r="UJ629" s="3"/>
      <c r="UK629" s="3"/>
      <c r="UL629" s="3"/>
      <c r="UM629" s="3"/>
      <c r="UN629" s="3"/>
      <c r="UO629" s="3"/>
      <c r="UP629" s="3"/>
      <c r="UQ629" s="3"/>
      <c r="UR629" s="3"/>
      <c r="US629" s="3"/>
      <c r="UT629" s="3"/>
      <c r="UU629" s="3"/>
      <c r="UV629" s="3"/>
      <c r="UW629" s="3"/>
      <c r="UX629" s="3"/>
      <c r="UY629" s="3"/>
      <c r="UZ629" s="3"/>
      <c r="VA629" s="3"/>
      <c r="VB629" s="3"/>
      <c r="VC629" s="3"/>
      <c r="VD629" s="3"/>
      <c r="VE629" s="3"/>
      <c r="VF629" s="3"/>
      <c r="VG629" s="3"/>
      <c r="VH629" s="3"/>
      <c r="VI629" s="3"/>
      <c r="VJ629" s="3"/>
      <c r="VK629" s="3"/>
      <c r="VL629" s="3"/>
      <c r="VM629" s="3"/>
      <c r="VN629" s="3"/>
      <c r="VO629" s="3"/>
      <c r="VP629" s="3"/>
      <c r="VQ629" s="3"/>
      <c r="VR629" s="3"/>
      <c r="VS629" s="3"/>
      <c r="VT629" s="3"/>
      <c r="VU629" s="3"/>
      <c r="VV629" s="3"/>
      <c r="VW629" s="3"/>
      <c r="VX629" s="3"/>
      <c r="VY629" s="3"/>
      <c r="VZ629" s="3"/>
      <c r="WA629" s="3"/>
      <c r="WB629" s="3"/>
      <c r="WC629" s="3"/>
    </row>
    <row r="630" spans="1:601" ht="16" x14ac:dyDescent="0.45">
      <c r="A630" s="6"/>
      <c r="B630" s="6"/>
      <c r="C630" s="6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36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3"/>
      <c r="NJ630" s="3"/>
      <c r="NK630" s="3"/>
      <c r="NL630" s="3"/>
      <c r="NM630" s="3"/>
      <c r="NN630" s="3"/>
      <c r="NO630" s="3"/>
      <c r="NP630" s="3"/>
      <c r="NQ630" s="3"/>
      <c r="NR630" s="3"/>
      <c r="NS630" s="3"/>
      <c r="NT630" s="3"/>
      <c r="NU630" s="3"/>
      <c r="NV630" s="3"/>
      <c r="NW630" s="3"/>
      <c r="NX630" s="3"/>
      <c r="NY630" s="3"/>
      <c r="NZ630" s="3"/>
      <c r="OA630" s="3"/>
      <c r="OB630" s="3"/>
      <c r="OC630" s="3"/>
      <c r="OD630" s="3"/>
      <c r="OE630" s="3"/>
      <c r="OF630" s="3"/>
      <c r="OG630" s="3"/>
      <c r="OH630" s="3"/>
      <c r="OI630" s="3"/>
      <c r="OJ630" s="3"/>
      <c r="OK630" s="3"/>
      <c r="OL630" s="3"/>
      <c r="OM630" s="3"/>
      <c r="ON630" s="3"/>
      <c r="OO630" s="3"/>
      <c r="OP630" s="3"/>
      <c r="OQ630" s="3"/>
      <c r="OR630" s="3"/>
      <c r="OS630" s="3"/>
      <c r="OT630" s="3"/>
      <c r="OU630" s="3"/>
      <c r="OV630" s="3"/>
      <c r="OW630" s="3"/>
      <c r="OX630" s="3"/>
      <c r="OY630" s="3"/>
      <c r="OZ630" s="3"/>
      <c r="PA630" s="3"/>
      <c r="PB630" s="3"/>
      <c r="PC630" s="3"/>
      <c r="PD630" s="3"/>
      <c r="PE630" s="3"/>
      <c r="PF630" s="3"/>
      <c r="PG630" s="3"/>
      <c r="PH630" s="3"/>
      <c r="PI630" s="3"/>
      <c r="PJ630" s="3"/>
      <c r="PK630" s="3"/>
      <c r="PL630" s="3"/>
      <c r="PM630" s="3"/>
      <c r="PN630" s="3"/>
      <c r="PO630" s="3"/>
      <c r="PP630" s="3"/>
      <c r="PQ630" s="3"/>
      <c r="PR630" s="3"/>
      <c r="PS630" s="3"/>
      <c r="PT630" s="3"/>
      <c r="PU630" s="3"/>
      <c r="PV630" s="3"/>
      <c r="PW630" s="3"/>
      <c r="PX630" s="3"/>
      <c r="PY630" s="3"/>
      <c r="PZ630" s="3"/>
      <c r="QA630" s="3"/>
      <c r="QB630" s="3"/>
      <c r="QC630" s="3"/>
      <c r="QD630" s="3"/>
      <c r="QE630" s="3"/>
      <c r="QF630" s="3"/>
      <c r="QG630" s="3"/>
      <c r="QH630" s="3"/>
      <c r="QI630" s="3"/>
      <c r="QJ630" s="3"/>
      <c r="QK630" s="3"/>
      <c r="QL630" s="3"/>
      <c r="QM630" s="3"/>
      <c r="QN630" s="3"/>
      <c r="QO630" s="3"/>
      <c r="QP630" s="3"/>
      <c r="QQ630" s="3"/>
      <c r="QR630" s="3"/>
      <c r="QS630" s="3"/>
      <c r="QT630" s="3"/>
      <c r="QU630" s="3"/>
      <c r="QV630" s="3"/>
      <c r="QW630" s="3"/>
      <c r="QX630" s="3"/>
      <c r="QY630" s="3"/>
      <c r="QZ630" s="3"/>
      <c r="RA630" s="3"/>
      <c r="RB630" s="3"/>
      <c r="RC630" s="3"/>
      <c r="RD630" s="3"/>
      <c r="RE630" s="3"/>
      <c r="RF630" s="3"/>
      <c r="RG630" s="3"/>
      <c r="RH630" s="3"/>
      <c r="RI630" s="3"/>
      <c r="RJ630" s="3"/>
      <c r="RK630" s="3"/>
      <c r="RL630" s="3"/>
      <c r="RM630" s="3"/>
      <c r="RN630" s="3"/>
      <c r="RO630" s="3"/>
      <c r="RP630" s="3"/>
      <c r="RQ630" s="3"/>
      <c r="RR630" s="3"/>
      <c r="RS630" s="3"/>
      <c r="RT630" s="3"/>
      <c r="RU630" s="3"/>
      <c r="RV630" s="3"/>
      <c r="RW630" s="3"/>
      <c r="RX630" s="3"/>
      <c r="RY630" s="3"/>
      <c r="RZ630" s="3"/>
      <c r="SA630" s="3"/>
      <c r="SB630" s="3"/>
      <c r="SC630" s="3"/>
      <c r="SD630" s="3"/>
      <c r="SE630" s="3"/>
      <c r="SF630" s="3"/>
      <c r="SG630" s="3"/>
      <c r="SH630" s="3"/>
      <c r="SI630" s="3"/>
      <c r="SJ630" s="3"/>
      <c r="SK630" s="3"/>
      <c r="SL630" s="3"/>
      <c r="SM630" s="3"/>
      <c r="SN630" s="3"/>
      <c r="SO630" s="3"/>
      <c r="SP630" s="3"/>
      <c r="SQ630" s="3"/>
      <c r="SR630" s="3"/>
      <c r="SS630" s="3"/>
      <c r="ST630" s="3"/>
      <c r="SU630" s="3"/>
      <c r="SV630" s="3"/>
      <c r="SW630" s="3"/>
      <c r="SX630" s="3"/>
      <c r="SY630" s="3"/>
      <c r="SZ630" s="3"/>
      <c r="TA630" s="3"/>
      <c r="TB630" s="3"/>
      <c r="TC630" s="3"/>
      <c r="TD630" s="3"/>
      <c r="TE630" s="3"/>
      <c r="TF630" s="3"/>
      <c r="TG630" s="3"/>
      <c r="TH630" s="3"/>
      <c r="TI630" s="3"/>
      <c r="TJ630" s="3"/>
      <c r="TK630" s="3"/>
      <c r="TL630" s="3"/>
      <c r="TM630" s="3"/>
      <c r="TN630" s="3"/>
      <c r="TO630" s="3"/>
      <c r="TP630" s="3"/>
      <c r="TQ630" s="3"/>
      <c r="TR630" s="3"/>
      <c r="TS630" s="3"/>
      <c r="TT630" s="3"/>
      <c r="TU630" s="3"/>
      <c r="TV630" s="3"/>
      <c r="TW630" s="3"/>
      <c r="TX630" s="3"/>
      <c r="TY630" s="3"/>
      <c r="TZ630" s="3"/>
      <c r="UA630" s="3"/>
      <c r="UB630" s="3"/>
      <c r="UC630" s="3"/>
      <c r="UD630" s="3"/>
      <c r="UE630" s="3"/>
      <c r="UF630" s="3"/>
      <c r="UG630" s="3"/>
      <c r="UH630" s="3"/>
      <c r="UI630" s="3"/>
      <c r="UJ630" s="3"/>
      <c r="UK630" s="3"/>
      <c r="UL630" s="3"/>
      <c r="UM630" s="3"/>
      <c r="UN630" s="3"/>
      <c r="UO630" s="3"/>
      <c r="UP630" s="3"/>
      <c r="UQ630" s="3"/>
      <c r="UR630" s="3"/>
      <c r="US630" s="3"/>
      <c r="UT630" s="3"/>
      <c r="UU630" s="3"/>
      <c r="UV630" s="3"/>
      <c r="UW630" s="3"/>
      <c r="UX630" s="3"/>
      <c r="UY630" s="3"/>
      <c r="UZ630" s="3"/>
      <c r="VA630" s="3"/>
      <c r="VB630" s="3"/>
      <c r="VC630" s="3"/>
      <c r="VD630" s="3"/>
      <c r="VE630" s="3"/>
      <c r="VF630" s="3"/>
      <c r="VG630" s="3"/>
      <c r="VH630" s="3"/>
      <c r="VI630" s="3"/>
      <c r="VJ630" s="3"/>
      <c r="VK630" s="3"/>
      <c r="VL630" s="3"/>
      <c r="VM630" s="3"/>
      <c r="VN630" s="3"/>
      <c r="VO630" s="3"/>
      <c r="VP630" s="3"/>
      <c r="VQ630" s="3"/>
      <c r="VR630" s="3"/>
      <c r="VS630" s="3"/>
      <c r="VT630" s="3"/>
      <c r="VU630" s="3"/>
      <c r="VV630" s="3"/>
      <c r="VW630" s="3"/>
      <c r="VX630" s="3"/>
      <c r="VY630" s="3"/>
      <c r="VZ630" s="3"/>
      <c r="WA630" s="3"/>
      <c r="WB630" s="3"/>
      <c r="WC630" s="3"/>
    </row>
    <row r="631" spans="1:601" ht="16" x14ac:dyDescent="0.45">
      <c r="A631" s="6"/>
      <c r="B631" s="6"/>
      <c r="C631" s="6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36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3"/>
      <c r="NJ631" s="3"/>
      <c r="NK631" s="3"/>
      <c r="NL631" s="3"/>
      <c r="NM631" s="3"/>
      <c r="NN631" s="3"/>
      <c r="NO631" s="3"/>
      <c r="NP631" s="3"/>
      <c r="NQ631" s="3"/>
      <c r="NR631" s="3"/>
      <c r="NS631" s="3"/>
      <c r="NT631" s="3"/>
      <c r="NU631" s="3"/>
      <c r="NV631" s="3"/>
      <c r="NW631" s="3"/>
      <c r="NX631" s="3"/>
      <c r="NY631" s="3"/>
      <c r="NZ631" s="3"/>
      <c r="OA631" s="3"/>
      <c r="OB631" s="3"/>
      <c r="OC631" s="3"/>
      <c r="OD631" s="3"/>
      <c r="OE631" s="3"/>
      <c r="OF631" s="3"/>
      <c r="OG631" s="3"/>
      <c r="OH631" s="3"/>
      <c r="OI631" s="3"/>
      <c r="OJ631" s="3"/>
      <c r="OK631" s="3"/>
      <c r="OL631" s="3"/>
      <c r="OM631" s="3"/>
      <c r="ON631" s="3"/>
      <c r="OO631" s="3"/>
      <c r="OP631" s="3"/>
      <c r="OQ631" s="3"/>
      <c r="OR631" s="3"/>
      <c r="OS631" s="3"/>
      <c r="OT631" s="3"/>
      <c r="OU631" s="3"/>
      <c r="OV631" s="3"/>
      <c r="OW631" s="3"/>
      <c r="OX631" s="3"/>
      <c r="OY631" s="3"/>
      <c r="OZ631" s="3"/>
      <c r="PA631" s="3"/>
      <c r="PB631" s="3"/>
      <c r="PC631" s="3"/>
      <c r="PD631" s="3"/>
      <c r="PE631" s="3"/>
      <c r="PF631" s="3"/>
      <c r="PG631" s="3"/>
      <c r="PH631" s="3"/>
      <c r="PI631" s="3"/>
      <c r="PJ631" s="3"/>
      <c r="PK631" s="3"/>
      <c r="PL631" s="3"/>
      <c r="PM631" s="3"/>
      <c r="PN631" s="3"/>
      <c r="PO631" s="3"/>
      <c r="PP631" s="3"/>
      <c r="PQ631" s="3"/>
      <c r="PR631" s="3"/>
      <c r="PS631" s="3"/>
      <c r="PT631" s="3"/>
      <c r="PU631" s="3"/>
      <c r="PV631" s="3"/>
      <c r="PW631" s="3"/>
      <c r="PX631" s="3"/>
      <c r="PY631" s="3"/>
      <c r="PZ631" s="3"/>
      <c r="QA631" s="3"/>
      <c r="QB631" s="3"/>
      <c r="QC631" s="3"/>
      <c r="QD631" s="3"/>
      <c r="QE631" s="3"/>
      <c r="QF631" s="3"/>
      <c r="QG631" s="3"/>
      <c r="QH631" s="3"/>
      <c r="QI631" s="3"/>
      <c r="QJ631" s="3"/>
      <c r="QK631" s="3"/>
      <c r="QL631" s="3"/>
      <c r="QM631" s="3"/>
      <c r="QN631" s="3"/>
      <c r="QO631" s="3"/>
      <c r="QP631" s="3"/>
      <c r="QQ631" s="3"/>
      <c r="QR631" s="3"/>
      <c r="QS631" s="3"/>
      <c r="QT631" s="3"/>
      <c r="QU631" s="3"/>
      <c r="QV631" s="3"/>
      <c r="QW631" s="3"/>
      <c r="QX631" s="3"/>
      <c r="QY631" s="3"/>
      <c r="QZ631" s="3"/>
      <c r="RA631" s="3"/>
      <c r="RB631" s="3"/>
      <c r="RC631" s="3"/>
      <c r="RD631" s="3"/>
      <c r="RE631" s="3"/>
      <c r="RF631" s="3"/>
      <c r="RG631" s="3"/>
      <c r="RH631" s="3"/>
      <c r="RI631" s="3"/>
      <c r="RJ631" s="3"/>
      <c r="RK631" s="3"/>
      <c r="RL631" s="3"/>
      <c r="RM631" s="3"/>
      <c r="RN631" s="3"/>
      <c r="RO631" s="3"/>
      <c r="RP631" s="3"/>
      <c r="RQ631" s="3"/>
      <c r="RR631" s="3"/>
      <c r="RS631" s="3"/>
      <c r="RT631" s="3"/>
      <c r="RU631" s="3"/>
      <c r="RV631" s="3"/>
      <c r="RW631" s="3"/>
      <c r="RX631" s="3"/>
      <c r="RY631" s="3"/>
      <c r="RZ631" s="3"/>
      <c r="SA631" s="3"/>
      <c r="SB631" s="3"/>
      <c r="SC631" s="3"/>
      <c r="SD631" s="3"/>
      <c r="SE631" s="3"/>
      <c r="SF631" s="3"/>
      <c r="SG631" s="3"/>
      <c r="SH631" s="3"/>
      <c r="SI631" s="3"/>
      <c r="SJ631" s="3"/>
      <c r="SK631" s="3"/>
      <c r="SL631" s="3"/>
      <c r="SM631" s="3"/>
      <c r="SN631" s="3"/>
      <c r="SO631" s="3"/>
      <c r="SP631" s="3"/>
      <c r="SQ631" s="3"/>
      <c r="SR631" s="3"/>
      <c r="SS631" s="3"/>
      <c r="ST631" s="3"/>
      <c r="SU631" s="3"/>
      <c r="SV631" s="3"/>
      <c r="SW631" s="3"/>
      <c r="SX631" s="3"/>
      <c r="SY631" s="3"/>
      <c r="SZ631" s="3"/>
      <c r="TA631" s="3"/>
      <c r="TB631" s="3"/>
      <c r="TC631" s="3"/>
      <c r="TD631" s="3"/>
      <c r="TE631" s="3"/>
      <c r="TF631" s="3"/>
      <c r="TG631" s="3"/>
      <c r="TH631" s="3"/>
      <c r="TI631" s="3"/>
      <c r="TJ631" s="3"/>
      <c r="TK631" s="3"/>
      <c r="TL631" s="3"/>
      <c r="TM631" s="3"/>
      <c r="TN631" s="3"/>
      <c r="TO631" s="3"/>
      <c r="TP631" s="3"/>
      <c r="TQ631" s="3"/>
      <c r="TR631" s="3"/>
      <c r="TS631" s="3"/>
      <c r="TT631" s="3"/>
      <c r="TU631" s="3"/>
      <c r="TV631" s="3"/>
      <c r="TW631" s="3"/>
      <c r="TX631" s="3"/>
      <c r="TY631" s="3"/>
      <c r="TZ631" s="3"/>
      <c r="UA631" s="3"/>
      <c r="UB631" s="3"/>
      <c r="UC631" s="3"/>
      <c r="UD631" s="3"/>
      <c r="UE631" s="3"/>
      <c r="UF631" s="3"/>
      <c r="UG631" s="3"/>
      <c r="UH631" s="3"/>
      <c r="UI631" s="3"/>
      <c r="UJ631" s="3"/>
      <c r="UK631" s="3"/>
      <c r="UL631" s="3"/>
      <c r="UM631" s="3"/>
      <c r="UN631" s="3"/>
      <c r="UO631" s="3"/>
      <c r="UP631" s="3"/>
      <c r="UQ631" s="3"/>
      <c r="UR631" s="3"/>
      <c r="US631" s="3"/>
      <c r="UT631" s="3"/>
      <c r="UU631" s="3"/>
      <c r="UV631" s="3"/>
      <c r="UW631" s="3"/>
      <c r="UX631" s="3"/>
      <c r="UY631" s="3"/>
      <c r="UZ631" s="3"/>
      <c r="VA631" s="3"/>
      <c r="VB631" s="3"/>
      <c r="VC631" s="3"/>
      <c r="VD631" s="3"/>
      <c r="VE631" s="3"/>
      <c r="VF631" s="3"/>
      <c r="VG631" s="3"/>
      <c r="VH631" s="3"/>
      <c r="VI631" s="3"/>
      <c r="VJ631" s="3"/>
      <c r="VK631" s="3"/>
      <c r="VL631" s="3"/>
      <c r="VM631" s="3"/>
      <c r="VN631" s="3"/>
      <c r="VO631" s="3"/>
      <c r="VP631" s="3"/>
      <c r="VQ631" s="3"/>
      <c r="VR631" s="3"/>
      <c r="VS631" s="3"/>
      <c r="VT631" s="3"/>
      <c r="VU631" s="3"/>
      <c r="VV631" s="3"/>
      <c r="VW631" s="3"/>
      <c r="VX631" s="3"/>
      <c r="VY631" s="3"/>
      <c r="VZ631" s="3"/>
      <c r="WA631" s="3"/>
      <c r="WB631" s="3"/>
      <c r="WC631" s="3"/>
    </row>
    <row r="632" spans="1:601" ht="16" x14ac:dyDescent="0.45">
      <c r="A632" s="6"/>
      <c r="B632" s="6"/>
      <c r="C632" s="6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36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3"/>
      <c r="NJ632" s="3"/>
      <c r="NK632" s="3"/>
      <c r="NL632" s="3"/>
      <c r="NM632" s="3"/>
      <c r="NN632" s="3"/>
      <c r="NO632" s="3"/>
      <c r="NP632" s="3"/>
      <c r="NQ632" s="3"/>
      <c r="NR632" s="3"/>
      <c r="NS632" s="3"/>
      <c r="NT632" s="3"/>
      <c r="NU632" s="3"/>
      <c r="NV632" s="3"/>
      <c r="NW632" s="3"/>
      <c r="NX632" s="3"/>
      <c r="NY632" s="3"/>
      <c r="NZ632" s="3"/>
      <c r="OA632" s="3"/>
      <c r="OB632" s="3"/>
      <c r="OC632" s="3"/>
      <c r="OD632" s="3"/>
      <c r="OE632" s="3"/>
      <c r="OF632" s="3"/>
      <c r="OG632" s="3"/>
      <c r="OH632" s="3"/>
      <c r="OI632" s="3"/>
      <c r="OJ632" s="3"/>
      <c r="OK632" s="3"/>
      <c r="OL632" s="3"/>
      <c r="OM632" s="3"/>
      <c r="ON632" s="3"/>
      <c r="OO632" s="3"/>
      <c r="OP632" s="3"/>
      <c r="OQ632" s="3"/>
      <c r="OR632" s="3"/>
      <c r="OS632" s="3"/>
      <c r="OT632" s="3"/>
      <c r="OU632" s="3"/>
      <c r="OV632" s="3"/>
      <c r="OW632" s="3"/>
      <c r="OX632" s="3"/>
      <c r="OY632" s="3"/>
      <c r="OZ632" s="3"/>
      <c r="PA632" s="3"/>
      <c r="PB632" s="3"/>
      <c r="PC632" s="3"/>
      <c r="PD632" s="3"/>
      <c r="PE632" s="3"/>
      <c r="PF632" s="3"/>
      <c r="PG632" s="3"/>
      <c r="PH632" s="3"/>
      <c r="PI632" s="3"/>
      <c r="PJ632" s="3"/>
      <c r="PK632" s="3"/>
      <c r="PL632" s="3"/>
      <c r="PM632" s="3"/>
      <c r="PN632" s="3"/>
      <c r="PO632" s="3"/>
      <c r="PP632" s="3"/>
      <c r="PQ632" s="3"/>
      <c r="PR632" s="3"/>
      <c r="PS632" s="3"/>
      <c r="PT632" s="3"/>
      <c r="PU632" s="3"/>
      <c r="PV632" s="3"/>
      <c r="PW632" s="3"/>
      <c r="PX632" s="3"/>
      <c r="PY632" s="3"/>
      <c r="PZ632" s="3"/>
      <c r="QA632" s="3"/>
      <c r="QB632" s="3"/>
      <c r="QC632" s="3"/>
      <c r="QD632" s="3"/>
      <c r="QE632" s="3"/>
      <c r="QF632" s="3"/>
      <c r="QG632" s="3"/>
      <c r="QH632" s="3"/>
      <c r="QI632" s="3"/>
      <c r="QJ632" s="3"/>
      <c r="QK632" s="3"/>
      <c r="QL632" s="3"/>
      <c r="QM632" s="3"/>
      <c r="QN632" s="3"/>
      <c r="QO632" s="3"/>
      <c r="QP632" s="3"/>
      <c r="QQ632" s="3"/>
      <c r="QR632" s="3"/>
      <c r="QS632" s="3"/>
      <c r="QT632" s="3"/>
      <c r="QU632" s="3"/>
      <c r="QV632" s="3"/>
      <c r="QW632" s="3"/>
      <c r="QX632" s="3"/>
      <c r="QY632" s="3"/>
      <c r="QZ632" s="3"/>
      <c r="RA632" s="3"/>
      <c r="RB632" s="3"/>
      <c r="RC632" s="3"/>
      <c r="RD632" s="3"/>
      <c r="RE632" s="3"/>
      <c r="RF632" s="3"/>
      <c r="RG632" s="3"/>
      <c r="RH632" s="3"/>
      <c r="RI632" s="3"/>
      <c r="RJ632" s="3"/>
      <c r="RK632" s="3"/>
      <c r="RL632" s="3"/>
      <c r="RM632" s="3"/>
      <c r="RN632" s="3"/>
      <c r="RO632" s="3"/>
      <c r="RP632" s="3"/>
      <c r="RQ632" s="3"/>
      <c r="RR632" s="3"/>
      <c r="RS632" s="3"/>
      <c r="RT632" s="3"/>
      <c r="RU632" s="3"/>
      <c r="RV632" s="3"/>
      <c r="RW632" s="3"/>
      <c r="RX632" s="3"/>
      <c r="RY632" s="3"/>
      <c r="RZ632" s="3"/>
      <c r="SA632" s="3"/>
      <c r="SB632" s="3"/>
      <c r="SC632" s="3"/>
      <c r="SD632" s="3"/>
      <c r="SE632" s="3"/>
      <c r="SF632" s="3"/>
      <c r="SG632" s="3"/>
      <c r="SH632" s="3"/>
      <c r="SI632" s="3"/>
      <c r="SJ632" s="3"/>
      <c r="SK632" s="3"/>
      <c r="SL632" s="3"/>
      <c r="SM632" s="3"/>
      <c r="SN632" s="3"/>
      <c r="SO632" s="3"/>
      <c r="SP632" s="3"/>
      <c r="SQ632" s="3"/>
      <c r="SR632" s="3"/>
      <c r="SS632" s="3"/>
      <c r="ST632" s="3"/>
      <c r="SU632" s="3"/>
      <c r="SV632" s="3"/>
      <c r="SW632" s="3"/>
      <c r="SX632" s="3"/>
      <c r="SY632" s="3"/>
      <c r="SZ632" s="3"/>
      <c r="TA632" s="3"/>
      <c r="TB632" s="3"/>
      <c r="TC632" s="3"/>
      <c r="TD632" s="3"/>
      <c r="TE632" s="3"/>
      <c r="TF632" s="3"/>
      <c r="TG632" s="3"/>
      <c r="TH632" s="3"/>
      <c r="TI632" s="3"/>
      <c r="TJ632" s="3"/>
      <c r="TK632" s="3"/>
      <c r="TL632" s="3"/>
      <c r="TM632" s="3"/>
      <c r="TN632" s="3"/>
      <c r="TO632" s="3"/>
      <c r="TP632" s="3"/>
      <c r="TQ632" s="3"/>
      <c r="TR632" s="3"/>
      <c r="TS632" s="3"/>
      <c r="TT632" s="3"/>
      <c r="TU632" s="3"/>
      <c r="TV632" s="3"/>
      <c r="TW632" s="3"/>
      <c r="TX632" s="3"/>
      <c r="TY632" s="3"/>
      <c r="TZ632" s="3"/>
      <c r="UA632" s="3"/>
      <c r="UB632" s="3"/>
      <c r="UC632" s="3"/>
      <c r="UD632" s="3"/>
      <c r="UE632" s="3"/>
      <c r="UF632" s="3"/>
      <c r="UG632" s="3"/>
      <c r="UH632" s="3"/>
      <c r="UI632" s="3"/>
      <c r="UJ632" s="3"/>
      <c r="UK632" s="3"/>
      <c r="UL632" s="3"/>
      <c r="UM632" s="3"/>
      <c r="UN632" s="3"/>
      <c r="UO632" s="3"/>
      <c r="UP632" s="3"/>
      <c r="UQ632" s="3"/>
      <c r="UR632" s="3"/>
      <c r="US632" s="3"/>
      <c r="UT632" s="3"/>
      <c r="UU632" s="3"/>
      <c r="UV632" s="3"/>
      <c r="UW632" s="3"/>
      <c r="UX632" s="3"/>
      <c r="UY632" s="3"/>
      <c r="UZ632" s="3"/>
      <c r="VA632" s="3"/>
      <c r="VB632" s="3"/>
      <c r="VC632" s="3"/>
      <c r="VD632" s="3"/>
      <c r="VE632" s="3"/>
      <c r="VF632" s="3"/>
      <c r="VG632" s="3"/>
      <c r="VH632" s="3"/>
      <c r="VI632" s="3"/>
      <c r="VJ632" s="3"/>
      <c r="VK632" s="3"/>
      <c r="VL632" s="3"/>
      <c r="VM632" s="3"/>
      <c r="VN632" s="3"/>
      <c r="VO632" s="3"/>
      <c r="VP632" s="3"/>
      <c r="VQ632" s="3"/>
      <c r="VR632" s="3"/>
      <c r="VS632" s="3"/>
      <c r="VT632" s="3"/>
      <c r="VU632" s="3"/>
      <c r="VV632" s="3"/>
      <c r="VW632" s="3"/>
      <c r="VX632" s="3"/>
      <c r="VY632" s="3"/>
      <c r="VZ632" s="3"/>
      <c r="WA632" s="3"/>
      <c r="WB632" s="3"/>
      <c r="WC632" s="3"/>
    </row>
    <row r="633" spans="1:601" ht="16" x14ac:dyDescent="0.45">
      <c r="A633" s="6"/>
      <c r="B633" s="6"/>
      <c r="C633" s="6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36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  <c r="MM633" s="3"/>
      <c r="MN633" s="3"/>
      <c r="MO633" s="3"/>
      <c r="MP633" s="3"/>
      <c r="MQ633" s="3"/>
      <c r="MR633" s="3"/>
      <c r="MS633" s="3"/>
      <c r="MT633" s="3"/>
      <c r="MU633" s="3"/>
      <c r="MV633" s="3"/>
      <c r="MW633" s="3"/>
      <c r="MX633" s="3"/>
      <c r="MY633" s="3"/>
      <c r="MZ633" s="3"/>
      <c r="NA633" s="3"/>
      <c r="NB633" s="3"/>
      <c r="NC633" s="3"/>
      <c r="ND633" s="3"/>
      <c r="NE633" s="3"/>
      <c r="NF633" s="3"/>
      <c r="NG633" s="3"/>
      <c r="NH633" s="3"/>
      <c r="NI633" s="3"/>
      <c r="NJ633" s="3"/>
      <c r="NK633" s="3"/>
      <c r="NL633" s="3"/>
      <c r="NM633" s="3"/>
      <c r="NN633" s="3"/>
      <c r="NO633" s="3"/>
      <c r="NP633" s="3"/>
      <c r="NQ633" s="3"/>
      <c r="NR633" s="3"/>
      <c r="NS633" s="3"/>
      <c r="NT633" s="3"/>
      <c r="NU633" s="3"/>
      <c r="NV633" s="3"/>
      <c r="NW633" s="3"/>
      <c r="NX633" s="3"/>
      <c r="NY633" s="3"/>
      <c r="NZ633" s="3"/>
      <c r="OA633" s="3"/>
      <c r="OB633" s="3"/>
      <c r="OC633" s="3"/>
      <c r="OD633" s="3"/>
      <c r="OE633" s="3"/>
      <c r="OF633" s="3"/>
      <c r="OG633" s="3"/>
      <c r="OH633" s="3"/>
      <c r="OI633" s="3"/>
      <c r="OJ633" s="3"/>
      <c r="OK633" s="3"/>
      <c r="OL633" s="3"/>
      <c r="OM633" s="3"/>
      <c r="ON633" s="3"/>
      <c r="OO633" s="3"/>
      <c r="OP633" s="3"/>
      <c r="OQ633" s="3"/>
      <c r="OR633" s="3"/>
      <c r="OS633" s="3"/>
      <c r="OT633" s="3"/>
      <c r="OU633" s="3"/>
      <c r="OV633" s="3"/>
      <c r="OW633" s="3"/>
      <c r="OX633" s="3"/>
      <c r="OY633" s="3"/>
      <c r="OZ633" s="3"/>
      <c r="PA633" s="3"/>
      <c r="PB633" s="3"/>
      <c r="PC633" s="3"/>
      <c r="PD633" s="3"/>
      <c r="PE633" s="3"/>
      <c r="PF633" s="3"/>
      <c r="PG633" s="3"/>
      <c r="PH633" s="3"/>
      <c r="PI633" s="3"/>
      <c r="PJ633" s="3"/>
      <c r="PK633" s="3"/>
      <c r="PL633" s="3"/>
      <c r="PM633" s="3"/>
      <c r="PN633" s="3"/>
      <c r="PO633" s="3"/>
      <c r="PP633" s="3"/>
      <c r="PQ633" s="3"/>
      <c r="PR633" s="3"/>
      <c r="PS633" s="3"/>
      <c r="PT633" s="3"/>
      <c r="PU633" s="3"/>
      <c r="PV633" s="3"/>
      <c r="PW633" s="3"/>
      <c r="PX633" s="3"/>
      <c r="PY633" s="3"/>
      <c r="PZ633" s="3"/>
      <c r="QA633" s="3"/>
      <c r="QB633" s="3"/>
      <c r="QC633" s="3"/>
      <c r="QD633" s="3"/>
      <c r="QE633" s="3"/>
      <c r="QF633" s="3"/>
      <c r="QG633" s="3"/>
      <c r="QH633" s="3"/>
      <c r="QI633" s="3"/>
      <c r="QJ633" s="3"/>
      <c r="QK633" s="3"/>
      <c r="QL633" s="3"/>
      <c r="QM633" s="3"/>
      <c r="QN633" s="3"/>
      <c r="QO633" s="3"/>
      <c r="QP633" s="3"/>
      <c r="QQ633" s="3"/>
      <c r="QR633" s="3"/>
      <c r="QS633" s="3"/>
      <c r="QT633" s="3"/>
      <c r="QU633" s="3"/>
      <c r="QV633" s="3"/>
      <c r="QW633" s="3"/>
      <c r="QX633" s="3"/>
      <c r="QY633" s="3"/>
      <c r="QZ633" s="3"/>
      <c r="RA633" s="3"/>
      <c r="RB633" s="3"/>
      <c r="RC633" s="3"/>
      <c r="RD633" s="3"/>
      <c r="RE633" s="3"/>
      <c r="RF633" s="3"/>
      <c r="RG633" s="3"/>
      <c r="RH633" s="3"/>
      <c r="RI633" s="3"/>
      <c r="RJ633" s="3"/>
      <c r="RK633" s="3"/>
      <c r="RL633" s="3"/>
      <c r="RM633" s="3"/>
      <c r="RN633" s="3"/>
      <c r="RO633" s="3"/>
      <c r="RP633" s="3"/>
      <c r="RQ633" s="3"/>
      <c r="RR633" s="3"/>
      <c r="RS633" s="3"/>
      <c r="RT633" s="3"/>
      <c r="RU633" s="3"/>
      <c r="RV633" s="3"/>
      <c r="RW633" s="3"/>
      <c r="RX633" s="3"/>
      <c r="RY633" s="3"/>
      <c r="RZ633" s="3"/>
      <c r="SA633" s="3"/>
      <c r="SB633" s="3"/>
      <c r="SC633" s="3"/>
      <c r="SD633" s="3"/>
      <c r="SE633" s="3"/>
      <c r="SF633" s="3"/>
      <c r="SG633" s="3"/>
      <c r="SH633" s="3"/>
      <c r="SI633" s="3"/>
      <c r="SJ633" s="3"/>
      <c r="SK633" s="3"/>
      <c r="SL633" s="3"/>
      <c r="SM633" s="3"/>
      <c r="SN633" s="3"/>
      <c r="SO633" s="3"/>
      <c r="SP633" s="3"/>
      <c r="SQ633" s="3"/>
      <c r="SR633" s="3"/>
      <c r="SS633" s="3"/>
      <c r="ST633" s="3"/>
      <c r="SU633" s="3"/>
      <c r="SV633" s="3"/>
      <c r="SW633" s="3"/>
      <c r="SX633" s="3"/>
      <c r="SY633" s="3"/>
      <c r="SZ633" s="3"/>
      <c r="TA633" s="3"/>
      <c r="TB633" s="3"/>
      <c r="TC633" s="3"/>
      <c r="TD633" s="3"/>
      <c r="TE633" s="3"/>
      <c r="TF633" s="3"/>
      <c r="TG633" s="3"/>
      <c r="TH633" s="3"/>
      <c r="TI633" s="3"/>
      <c r="TJ633" s="3"/>
      <c r="TK633" s="3"/>
      <c r="TL633" s="3"/>
      <c r="TM633" s="3"/>
      <c r="TN633" s="3"/>
      <c r="TO633" s="3"/>
      <c r="TP633" s="3"/>
      <c r="TQ633" s="3"/>
      <c r="TR633" s="3"/>
      <c r="TS633" s="3"/>
      <c r="TT633" s="3"/>
      <c r="TU633" s="3"/>
      <c r="TV633" s="3"/>
      <c r="TW633" s="3"/>
      <c r="TX633" s="3"/>
      <c r="TY633" s="3"/>
      <c r="TZ633" s="3"/>
      <c r="UA633" s="3"/>
      <c r="UB633" s="3"/>
      <c r="UC633" s="3"/>
      <c r="UD633" s="3"/>
      <c r="UE633" s="3"/>
      <c r="UF633" s="3"/>
      <c r="UG633" s="3"/>
      <c r="UH633" s="3"/>
      <c r="UI633" s="3"/>
      <c r="UJ633" s="3"/>
      <c r="UK633" s="3"/>
      <c r="UL633" s="3"/>
      <c r="UM633" s="3"/>
      <c r="UN633" s="3"/>
      <c r="UO633" s="3"/>
      <c r="UP633" s="3"/>
      <c r="UQ633" s="3"/>
      <c r="UR633" s="3"/>
      <c r="US633" s="3"/>
      <c r="UT633" s="3"/>
      <c r="UU633" s="3"/>
      <c r="UV633" s="3"/>
      <c r="UW633" s="3"/>
      <c r="UX633" s="3"/>
      <c r="UY633" s="3"/>
      <c r="UZ633" s="3"/>
      <c r="VA633" s="3"/>
      <c r="VB633" s="3"/>
      <c r="VC633" s="3"/>
      <c r="VD633" s="3"/>
      <c r="VE633" s="3"/>
      <c r="VF633" s="3"/>
      <c r="VG633" s="3"/>
      <c r="VH633" s="3"/>
      <c r="VI633" s="3"/>
      <c r="VJ633" s="3"/>
      <c r="VK633" s="3"/>
      <c r="VL633" s="3"/>
      <c r="VM633" s="3"/>
      <c r="VN633" s="3"/>
      <c r="VO633" s="3"/>
      <c r="VP633" s="3"/>
      <c r="VQ633" s="3"/>
      <c r="VR633" s="3"/>
      <c r="VS633" s="3"/>
      <c r="VT633" s="3"/>
      <c r="VU633" s="3"/>
      <c r="VV633" s="3"/>
      <c r="VW633" s="3"/>
      <c r="VX633" s="3"/>
      <c r="VY633" s="3"/>
      <c r="VZ633" s="3"/>
      <c r="WA633" s="3"/>
      <c r="WB633" s="3"/>
      <c r="WC633" s="3"/>
    </row>
    <row r="634" spans="1:601" ht="16" x14ac:dyDescent="0.45">
      <c r="A634" s="6"/>
      <c r="B634" s="6"/>
      <c r="C634" s="6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36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3"/>
      <c r="NJ634" s="3"/>
      <c r="NK634" s="3"/>
      <c r="NL634" s="3"/>
      <c r="NM634" s="3"/>
      <c r="NN634" s="3"/>
      <c r="NO634" s="3"/>
      <c r="NP634" s="3"/>
      <c r="NQ634" s="3"/>
      <c r="NR634" s="3"/>
      <c r="NS634" s="3"/>
      <c r="NT634" s="3"/>
      <c r="NU634" s="3"/>
      <c r="NV634" s="3"/>
      <c r="NW634" s="3"/>
      <c r="NX634" s="3"/>
      <c r="NY634" s="3"/>
      <c r="NZ634" s="3"/>
      <c r="OA634" s="3"/>
      <c r="OB634" s="3"/>
      <c r="OC634" s="3"/>
      <c r="OD634" s="3"/>
      <c r="OE634" s="3"/>
      <c r="OF634" s="3"/>
      <c r="OG634" s="3"/>
      <c r="OH634" s="3"/>
      <c r="OI634" s="3"/>
      <c r="OJ634" s="3"/>
      <c r="OK634" s="3"/>
      <c r="OL634" s="3"/>
      <c r="OM634" s="3"/>
      <c r="ON634" s="3"/>
      <c r="OO634" s="3"/>
      <c r="OP634" s="3"/>
      <c r="OQ634" s="3"/>
      <c r="OR634" s="3"/>
      <c r="OS634" s="3"/>
      <c r="OT634" s="3"/>
      <c r="OU634" s="3"/>
      <c r="OV634" s="3"/>
      <c r="OW634" s="3"/>
      <c r="OX634" s="3"/>
      <c r="OY634" s="3"/>
      <c r="OZ634" s="3"/>
      <c r="PA634" s="3"/>
      <c r="PB634" s="3"/>
      <c r="PC634" s="3"/>
      <c r="PD634" s="3"/>
      <c r="PE634" s="3"/>
      <c r="PF634" s="3"/>
      <c r="PG634" s="3"/>
      <c r="PH634" s="3"/>
      <c r="PI634" s="3"/>
      <c r="PJ634" s="3"/>
      <c r="PK634" s="3"/>
      <c r="PL634" s="3"/>
      <c r="PM634" s="3"/>
      <c r="PN634" s="3"/>
      <c r="PO634" s="3"/>
      <c r="PP634" s="3"/>
      <c r="PQ634" s="3"/>
      <c r="PR634" s="3"/>
      <c r="PS634" s="3"/>
      <c r="PT634" s="3"/>
      <c r="PU634" s="3"/>
      <c r="PV634" s="3"/>
      <c r="PW634" s="3"/>
      <c r="PX634" s="3"/>
      <c r="PY634" s="3"/>
      <c r="PZ634" s="3"/>
      <c r="QA634" s="3"/>
      <c r="QB634" s="3"/>
      <c r="QC634" s="3"/>
      <c r="QD634" s="3"/>
      <c r="QE634" s="3"/>
      <c r="QF634" s="3"/>
      <c r="QG634" s="3"/>
      <c r="QH634" s="3"/>
      <c r="QI634" s="3"/>
      <c r="QJ634" s="3"/>
      <c r="QK634" s="3"/>
      <c r="QL634" s="3"/>
      <c r="QM634" s="3"/>
      <c r="QN634" s="3"/>
      <c r="QO634" s="3"/>
      <c r="QP634" s="3"/>
      <c r="QQ634" s="3"/>
      <c r="QR634" s="3"/>
      <c r="QS634" s="3"/>
      <c r="QT634" s="3"/>
      <c r="QU634" s="3"/>
      <c r="QV634" s="3"/>
      <c r="QW634" s="3"/>
      <c r="QX634" s="3"/>
      <c r="QY634" s="3"/>
      <c r="QZ634" s="3"/>
      <c r="RA634" s="3"/>
      <c r="RB634" s="3"/>
      <c r="RC634" s="3"/>
      <c r="RD634" s="3"/>
      <c r="RE634" s="3"/>
      <c r="RF634" s="3"/>
      <c r="RG634" s="3"/>
      <c r="RH634" s="3"/>
      <c r="RI634" s="3"/>
      <c r="RJ634" s="3"/>
      <c r="RK634" s="3"/>
      <c r="RL634" s="3"/>
      <c r="RM634" s="3"/>
      <c r="RN634" s="3"/>
      <c r="RO634" s="3"/>
      <c r="RP634" s="3"/>
      <c r="RQ634" s="3"/>
      <c r="RR634" s="3"/>
      <c r="RS634" s="3"/>
      <c r="RT634" s="3"/>
      <c r="RU634" s="3"/>
      <c r="RV634" s="3"/>
      <c r="RW634" s="3"/>
      <c r="RX634" s="3"/>
      <c r="RY634" s="3"/>
      <c r="RZ634" s="3"/>
      <c r="SA634" s="3"/>
      <c r="SB634" s="3"/>
      <c r="SC634" s="3"/>
      <c r="SD634" s="3"/>
      <c r="SE634" s="3"/>
      <c r="SF634" s="3"/>
      <c r="SG634" s="3"/>
      <c r="SH634" s="3"/>
      <c r="SI634" s="3"/>
      <c r="SJ634" s="3"/>
      <c r="SK634" s="3"/>
      <c r="SL634" s="3"/>
      <c r="SM634" s="3"/>
      <c r="SN634" s="3"/>
      <c r="SO634" s="3"/>
      <c r="SP634" s="3"/>
      <c r="SQ634" s="3"/>
      <c r="SR634" s="3"/>
      <c r="SS634" s="3"/>
      <c r="ST634" s="3"/>
      <c r="SU634" s="3"/>
      <c r="SV634" s="3"/>
      <c r="SW634" s="3"/>
      <c r="SX634" s="3"/>
      <c r="SY634" s="3"/>
      <c r="SZ634" s="3"/>
      <c r="TA634" s="3"/>
      <c r="TB634" s="3"/>
      <c r="TC634" s="3"/>
      <c r="TD634" s="3"/>
      <c r="TE634" s="3"/>
      <c r="TF634" s="3"/>
      <c r="TG634" s="3"/>
      <c r="TH634" s="3"/>
      <c r="TI634" s="3"/>
      <c r="TJ634" s="3"/>
      <c r="TK634" s="3"/>
      <c r="TL634" s="3"/>
      <c r="TM634" s="3"/>
      <c r="TN634" s="3"/>
      <c r="TO634" s="3"/>
      <c r="TP634" s="3"/>
      <c r="TQ634" s="3"/>
      <c r="TR634" s="3"/>
      <c r="TS634" s="3"/>
      <c r="TT634" s="3"/>
      <c r="TU634" s="3"/>
      <c r="TV634" s="3"/>
      <c r="TW634" s="3"/>
      <c r="TX634" s="3"/>
      <c r="TY634" s="3"/>
      <c r="TZ634" s="3"/>
      <c r="UA634" s="3"/>
      <c r="UB634" s="3"/>
      <c r="UC634" s="3"/>
      <c r="UD634" s="3"/>
      <c r="UE634" s="3"/>
      <c r="UF634" s="3"/>
      <c r="UG634" s="3"/>
      <c r="UH634" s="3"/>
      <c r="UI634" s="3"/>
      <c r="UJ634" s="3"/>
      <c r="UK634" s="3"/>
      <c r="UL634" s="3"/>
      <c r="UM634" s="3"/>
      <c r="UN634" s="3"/>
      <c r="UO634" s="3"/>
      <c r="UP634" s="3"/>
      <c r="UQ634" s="3"/>
      <c r="UR634" s="3"/>
      <c r="US634" s="3"/>
      <c r="UT634" s="3"/>
      <c r="UU634" s="3"/>
      <c r="UV634" s="3"/>
      <c r="UW634" s="3"/>
      <c r="UX634" s="3"/>
      <c r="UY634" s="3"/>
      <c r="UZ634" s="3"/>
      <c r="VA634" s="3"/>
      <c r="VB634" s="3"/>
      <c r="VC634" s="3"/>
      <c r="VD634" s="3"/>
      <c r="VE634" s="3"/>
      <c r="VF634" s="3"/>
      <c r="VG634" s="3"/>
      <c r="VH634" s="3"/>
      <c r="VI634" s="3"/>
      <c r="VJ634" s="3"/>
      <c r="VK634" s="3"/>
      <c r="VL634" s="3"/>
      <c r="VM634" s="3"/>
      <c r="VN634" s="3"/>
      <c r="VO634" s="3"/>
      <c r="VP634" s="3"/>
      <c r="VQ634" s="3"/>
      <c r="VR634" s="3"/>
      <c r="VS634" s="3"/>
      <c r="VT634" s="3"/>
      <c r="VU634" s="3"/>
      <c r="VV634" s="3"/>
      <c r="VW634" s="3"/>
      <c r="VX634" s="3"/>
      <c r="VY634" s="3"/>
      <c r="VZ634" s="3"/>
      <c r="WA634" s="3"/>
      <c r="WB634" s="3"/>
      <c r="WC634" s="3"/>
    </row>
    <row r="635" spans="1:601" ht="16" x14ac:dyDescent="0.45">
      <c r="A635" s="6"/>
      <c r="B635" s="6"/>
      <c r="C635" s="6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36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/>
      <c r="LP635" s="3"/>
      <c r="LQ635" s="3"/>
      <c r="LR635" s="3"/>
      <c r="LS635" s="3"/>
      <c r="LT635" s="3"/>
      <c r="LU635" s="3"/>
      <c r="LV635" s="3"/>
      <c r="LW635" s="3"/>
      <c r="LX635" s="3"/>
      <c r="LY635" s="3"/>
      <c r="LZ635" s="3"/>
      <c r="MA635" s="3"/>
      <c r="MB635" s="3"/>
      <c r="MC635" s="3"/>
      <c r="MD635" s="3"/>
      <c r="ME635" s="3"/>
      <c r="MF635" s="3"/>
      <c r="MG635" s="3"/>
      <c r="MH635" s="3"/>
      <c r="MI635" s="3"/>
      <c r="MJ635" s="3"/>
      <c r="MK635" s="3"/>
      <c r="ML635" s="3"/>
      <c r="MM635" s="3"/>
      <c r="MN635" s="3"/>
      <c r="MO635" s="3"/>
      <c r="MP635" s="3"/>
      <c r="MQ635" s="3"/>
      <c r="MR635" s="3"/>
      <c r="MS635" s="3"/>
      <c r="MT635" s="3"/>
      <c r="MU635" s="3"/>
      <c r="MV635" s="3"/>
      <c r="MW635" s="3"/>
      <c r="MX635" s="3"/>
      <c r="MY635" s="3"/>
      <c r="MZ635" s="3"/>
      <c r="NA635" s="3"/>
      <c r="NB635" s="3"/>
      <c r="NC635" s="3"/>
      <c r="ND635" s="3"/>
      <c r="NE635" s="3"/>
      <c r="NF635" s="3"/>
      <c r="NG635" s="3"/>
      <c r="NH635" s="3"/>
      <c r="NI635" s="3"/>
      <c r="NJ635" s="3"/>
      <c r="NK635" s="3"/>
      <c r="NL635" s="3"/>
      <c r="NM635" s="3"/>
      <c r="NN635" s="3"/>
      <c r="NO635" s="3"/>
      <c r="NP635" s="3"/>
      <c r="NQ635" s="3"/>
      <c r="NR635" s="3"/>
      <c r="NS635" s="3"/>
      <c r="NT635" s="3"/>
      <c r="NU635" s="3"/>
      <c r="NV635" s="3"/>
      <c r="NW635" s="3"/>
      <c r="NX635" s="3"/>
      <c r="NY635" s="3"/>
      <c r="NZ635" s="3"/>
      <c r="OA635" s="3"/>
      <c r="OB635" s="3"/>
      <c r="OC635" s="3"/>
      <c r="OD635" s="3"/>
      <c r="OE635" s="3"/>
      <c r="OF635" s="3"/>
      <c r="OG635" s="3"/>
      <c r="OH635" s="3"/>
      <c r="OI635" s="3"/>
      <c r="OJ635" s="3"/>
      <c r="OK635" s="3"/>
      <c r="OL635" s="3"/>
      <c r="OM635" s="3"/>
      <c r="ON635" s="3"/>
      <c r="OO635" s="3"/>
      <c r="OP635" s="3"/>
      <c r="OQ635" s="3"/>
      <c r="OR635" s="3"/>
      <c r="OS635" s="3"/>
      <c r="OT635" s="3"/>
      <c r="OU635" s="3"/>
      <c r="OV635" s="3"/>
      <c r="OW635" s="3"/>
      <c r="OX635" s="3"/>
      <c r="OY635" s="3"/>
      <c r="OZ635" s="3"/>
      <c r="PA635" s="3"/>
      <c r="PB635" s="3"/>
      <c r="PC635" s="3"/>
      <c r="PD635" s="3"/>
      <c r="PE635" s="3"/>
      <c r="PF635" s="3"/>
      <c r="PG635" s="3"/>
      <c r="PH635" s="3"/>
      <c r="PI635" s="3"/>
      <c r="PJ635" s="3"/>
      <c r="PK635" s="3"/>
      <c r="PL635" s="3"/>
      <c r="PM635" s="3"/>
      <c r="PN635" s="3"/>
      <c r="PO635" s="3"/>
      <c r="PP635" s="3"/>
      <c r="PQ635" s="3"/>
      <c r="PR635" s="3"/>
      <c r="PS635" s="3"/>
      <c r="PT635" s="3"/>
      <c r="PU635" s="3"/>
      <c r="PV635" s="3"/>
      <c r="PW635" s="3"/>
      <c r="PX635" s="3"/>
      <c r="PY635" s="3"/>
      <c r="PZ635" s="3"/>
      <c r="QA635" s="3"/>
      <c r="QB635" s="3"/>
      <c r="QC635" s="3"/>
      <c r="QD635" s="3"/>
      <c r="QE635" s="3"/>
      <c r="QF635" s="3"/>
      <c r="QG635" s="3"/>
      <c r="QH635" s="3"/>
      <c r="QI635" s="3"/>
      <c r="QJ635" s="3"/>
      <c r="QK635" s="3"/>
      <c r="QL635" s="3"/>
      <c r="QM635" s="3"/>
      <c r="QN635" s="3"/>
      <c r="QO635" s="3"/>
      <c r="QP635" s="3"/>
      <c r="QQ635" s="3"/>
      <c r="QR635" s="3"/>
      <c r="QS635" s="3"/>
      <c r="QT635" s="3"/>
      <c r="QU635" s="3"/>
      <c r="QV635" s="3"/>
      <c r="QW635" s="3"/>
      <c r="QX635" s="3"/>
      <c r="QY635" s="3"/>
      <c r="QZ635" s="3"/>
      <c r="RA635" s="3"/>
      <c r="RB635" s="3"/>
      <c r="RC635" s="3"/>
      <c r="RD635" s="3"/>
      <c r="RE635" s="3"/>
      <c r="RF635" s="3"/>
      <c r="RG635" s="3"/>
      <c r="RH635" s="3"/>
      <c r="RI635" s="3"/>
      <c r="RJ635" s="3"/>
      <c r="RK635" s="3"/>
      <c r="RL635" s="3"/>
      <c r="RM635" s="3"/>
      <c r="RN635" s="3"/>
      <c r="RO635" s="3"/>
      <c r="RP635" s="3"/>
      <c r="RQ635" s="3"/>
      <c r="RR635" s="3"/>
      <c r="RS635" s="3"/>
      <c r="RT635" s="3"/>
      <c r="RU635" s="3"/>
      <c r="RV635" s="3"/>
      <c r="RW635" s="3"/>
      <c r="RX635" s="3"/>
      <c r="RY635" s="3"/>
      <c r="RZ635" s="3"/>
      <c r="SA635" s="3"/>
      <c r="SB635" s="3"/>
      <c r="SC635" s="3"/>
      <c r="SD635" s="3"/>
      <c r="SE635" s="3"/>
      <c r="SF635" s="3"/>
      <c r="SG635" s="3"/>
      <c r="SH635" s="3"/>
      <c r="SI635" s="3"/>
      <c r="SJ635" s="3"/>
      <c r="SK635" s="3"/>
      <c r="SL635" s="3"/>
      <c r="SM635" s="3"/>
      <c r="SN635" s="3"/>
      <c r="SO635" s="3"/>
      <c r="SP635" s="3"/>
      <c r="SQ635" s="3"/>
      <c r="SR635" s="3"/>
      <c r="SS635" s="3"/>
      <c r="ST635" s="3"/>
      <c r="SU635" s="3"/>
      <c r="SV635" s="3"/>
      <c r="SW635" s="3"/>
      <c r="SX635" s="3"/>
      <c r="SY635" s="3"/>
      <c r="SZ635" s="3"/>
      <c r="TA635" s="3"/>
      <c r="TB635" s="3"/>
      <c r="TC635" s="3"/>
      <c r="TD635" s="3"/>
      <c r="TE635" s="3"/>
      <c r="TF635" s="3"/>
      <c r="TG635" s="3"/>
      <c r="TH635" s="3"/>
      <c r="TI635" s="3"/>
      <c r="TJ635" s="3"/>
      <c r="TK635" s="3"/>
      <c r="TL635" s="3"/>
      <c r="TM635" s="3"/>
      <c r="TN635" s="3"/>
      <c r="TO635" s="3"/>
      <c r="TP635" s="3"/>
      <c r="TQ635" s="3"/>
      <c r="TR635" s="3"/>
      <c r="TS635" s="3"/>
      <c r="TT635" s="3"/>
      <c r="TU635" s="3"/>
      <c r="TV635" s="3"/>
      <c r="TW635" s="3"/>
      <c r="TX635" s="3"/>
      <c r="TY635" s="3"/>
      <c r="TZ635" s="3"/>
      <c r="UA635" s="3"/>
      <c r="UB635" s="3"/>
      <c r="UC635" s="3"/>
      <c r="UD635" s="3"/>
      <c r="UE635" s="3"/>
      <c r="UF635" s="3"/>
      <c r="UG635" s="3"/>
      <c r="UH635" s="3"/>
      <c r="UI635" s="3"/>
      <c r="UJ635" s="3"/>
      <c r="UK635" s="3"/>
      <c r="UL635" s="3"/>
      <c r="UM635" s="3"/>
      <c r="UN635" s="3"/>
      <c r="UO635" s="3"/>
      <c r="UP635" s="3"/>
      <c r="UQ635" s="3"/>
      <c r="UR635" s="3"/>
      <c r="US635" s="3"/>
      <c r="UT635" s="3"/>
      <c r="UU635" s="3"/>
      <c r="UV635" s="3"/>
      <c r="UW635" s="3"/>
      <c r="UX635" s="3"/>
      <c r="UY635" s="3"/>
      <c r="UZ635" s="3"/>
      <c r="VA635" s="3"/>
      <c r="VB635" s="3"/>
      <c r="VC635" s="3"/>
      <c r="VD635" s="3"/>
      <c r="VE635" s="3"/>
      <c r="VF635" s="3"/>
      <c r="VG635" s="3"/>
      <c r="VH635" s="3"/>
      <c r="VI635" s="3"/>
      <c r="VJ635" s="3"/>
      <c r="VK635" s="3"/>
      <c r="VL635" s="3"/>
      <c r="VM635" s="3"/>
      <c r="VN635" s="3"/>
      <c r="VO635" s="3"/>
      <c r="VP635" s="3"/>
      <c r="VQ635" s="3"/>
      <c r="VR635" s="3"/>
      <c r="VS635" s="3"/>
      <c r="VT635" s="3"/>
      <c r="VU635" s="3"/>
      <c r="VV635" s="3"/>
      <c r="VW635" s="3"/>
      <c r="VX635" s="3"/>
      <c r="VY635" s="3"/>
      <c r="VZ635" s="3"/>
      <c r="WA635" s="3"/>
      <c r="WB635" s="3"/>
      <c r="WC635" s="3"/>
    </row>
    <row r="636" spans="1:601" ht="16" x14ac:dyDescent="0.45">
      <c r="A636" s="6"/>
      <c r="B636" s="6"/>
      <c r="C636" s="6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36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3"/>
      <c r="NJ636" s="3"/>
      <c r="NK636" s="3"/>
      <c r="NL636" s="3"/>
      <c r="NM636" s="3"/>
      <c r="NN636" s="3"/>
      <c r="NO636" s="3"/>
      <c r="NP636" s="3"/>
      <c r="NQ636" s="3"/>
      <c r="NR636" s="3"/>
      <c r="NS636" s="3"/>
      <c r="NT636" s="3"/>
      <c r="NU636" s="3"/>
      <c r="NV636" s="3"/>
      <c r="NW636" s="3"/>
      <c r="NX636" s="3"/>
      <c r="NY636" s="3"/>
      <c r="NZ636" s="3"/>
      <c r="OA636" s="3"/>
      <c r="OB636" s="3"/>
      <c r="OC636" s="3"/>
      <c r="OD636" s="3"/>
      <c r="OE636" s="3"/>
      <c r="OF636" s="3"/>
      <c r="OG636" s="3"/>
      <c r="OH636" s="3"/>
      <c r="OI636" s="3"/>
      <c r="OJ636" s="3"/>
      <c r="OK636" s="3"/>
      <c r="OL636" s="3"/>
      <c r="OM636" s="3"/>
      <c r="ON636" s="3"/>
      <c r="OO636" s="3"/>
      <c r="OP636" s="3"/>
      <c r="OQ636" s="3"/>
      <c r="OR636" s="3"/>
      <c r="OS636" s="3"/>
      <c r="OT636" s="3"/>
      <c r="OU636" s="3"/>
      <c r="OV636" s="3"/>
      <c r="OW636" s="3"/>
      <c r="OX636" s="3"/>
      <c r="OY636" s="3"/>
      <c r="OZ636" s="3"/>
      <c r="PA636" s="3"/>
      <c r="PB636" s="3"/>
      <c r="PC636" s="3"/>
      <c r="PD636" s="3"/>
      <c r="PE636" s="3"/>
      <c r="PF636" s="3"/>
      <c r="PG636" s="3"/>
      <c r="PH636" s="3"/>
      <c r="PI636" s="3"/>
      <c r="PJ636" s="3"/>
      <c r="PK636" s="3"/>
      <c r="PL636" s="3"/>
      <c r="PM636" s="3"/>
      <c r="PN636" s="3"/>
      <c r="PO636" s="3"/>
      <c r="PP636" s="3"/>
      <c r="PQ636" s="3"/>
      <c r="PR636" s="3"/>
      <c r="PS636" s="3"/>
      <c r="PT636" s="3"/>
      <c r="PU636" s="3"/>
      <c r="PV636" s="3"/>
      <c r="PW636" s="3"/>
      <c r="PX636" s="3"/>
      <c r="PY636" s="3"/>
      <c r="PZ636" s="3"/>
      <c r="QA636" s="3"/>
      <c r="QB636" s="3"/>
      <c r="QC636" s="3"/>
      <c r="QD636" s="3"/>
      <c r="QE636" s="3"/>
      <c r="QF636" s="3"/>
      <c r="QG636" s="3"/>
      <c r="QH636" s="3"/>
      <c r="QI636" s="3"/>
      <c r="QJ636" s="3"/>
      <c r="QK636" s="3"/>
      <c r="QL636" s="3"/>
      <c r="QM636" s="3"/>
      <c r="QN636" s="3"/>
      <c r="QO636" s="3"/>
      <c r="QP636" s="3"/>
      <c r="QQ636" s="3"/>
      <c r="QR636" s="3"/>
      <c r="QS636" s="3"/>
      <c r="QT636" s="3"/>
      <c r="QU636" s="3"/>
      <c r="QV636" s="3"/>
      <c r="QW636" s="3"/>
      <c r="QX636" s="3"/>
      <c r="QY636" s="3"/>
      <c r="QZ636" s="3"/>
      <c r="RA636" s="3"/>
      <c r="RB636" s="3"/>
      <c r="RC636" s="3"/>
      <c r="RD636" s="3"/>
      <c r="RE636" s="3"/>
      <c r="RF636" s="3"/>
      <c r="RG636" s="3"/>
      <c r="RH636" s="3"/>
      <c r="RI636" s="3"/>
      <c r="RJ636" s="3"/>
      <c r="RK636" s="3"/>
      <c r="RL636" s="3"/>
      <c r="RM636" s="3"/>
      <c r="RN636" s="3"/>
      <c r="RO636" s="3"/>
      <c r="RP636" s="3"/>
      <c r="RQ636" s="3"/>
      <c r="RR636" s="3"/>
      <c r="RS636" s="3"/>
      <c r="RT636" s="3"/>
      <c r="RU636" s="3"/>
      <c r="RV636" s="3"/>
      <c r="RW636" s="3"/>
      <c r="RX636" s="3"/>
      <c r="RY636" s="3"/>
      <c r="RZ636" s="3"/>
      <c r="SA636" s="3"/>
      <c r="SB636" s="3"/>
      <c r="SC636" s="3"/>
      <c r="SD636" s="3"/>
      <c r="SE636" s="3"/>
      <c r="SF636" s="3"/>
      <c r="SG636" s="3"/>
      <c r="SH636" s="3"/>
      <c r="SI636" s="3"/>
      <c r="SJ636" s="3"/>
      <c r="SK636" s="3"/>
      <c r="SL636" s="3"/>
      <c r="SM636" s="3"/>
      <c r="SN636" s="3"/>
      <c r="SO636" s="3"/>
      <c r="SP636" s="3"/>
      <c r="SQ636" s="3"/>
      <c r="SR636" s="3"/>
      <c r="SS636" s="3"/>
      <c r="ST636" s="3"/>
      <c r="SU636" s="3"/>
      <c r="SV636" s="3"/>
      <c r="SW636" s="3"/>
      <c r="SX636" s="3"/>
      <c r="SY636" s="3"/>
      <c r="SZ636" s="3"/>
      <c r="TA636" s="3"/>
      <c r="TB636" s="3"/>
      <c r="TC636" s="3"/>
      <c r="TD636" s="3"/>
      <c r="TE636" s="3"/>
      <c r="TF636" s="3"/>
      <c r="TG636" s="3"/>
      <c r="TH636" s="3"/>
      <c r="TI636" s="3"/>
      <c r="TJ636" s="3"/>
      <c r="TK636" s="3"/>
      <c r="TL636" s="3"/>
      <c r="TM636" s="3"/>
      <c r="TN636" s="3"/>
      <c r="TO636" s="3"/>
      <c r="TP636" s="3"/>
      <c r="TQ636" s="3"/>
      <c r="TR636" s="3"/>
      <c r="TS636" s="3"/>
      <c r="TT636" s="3"/>
      <c r="TU636" s="3"/>
      <c r="TV636" s="3"/>
      <c r="TW636" s="3"/>
      <c r="TX636" s="3"/>
      <c r="TY636" s="3"/>
      <c r="TZ636" s="3"/>
      <c r="UA636" s="3"/>
      <c r="UB636" s="3"/>
      <c r="UC636" s="3"/>
      <c r="UD636" s="3"/>
      <c r="UE636" s="3"/>
      <c r="UF636" s="3"/>
      <c r="UG636" s="3"/>
      <c r="UH636" s="3"/>
      <c r="UI636" s="3"/>
      <c r="UJ636" s="3"/>
      <c r="UK636" s="3"/>
      <c r="UL636" s="3"/>
      <c r="UM636" s="3"/>
      <c r="UN636" s="3"/>
      <c r="UO636" s="3"/>
      <c r="UP636" s="3"/>
      <c r="UQ636" s="3"/>
      <c r="UR636" s="3"/>
      <c r="US636" s="3"/>
      <c r="UT636" s="3"/>
      <c r="UU636" s="3"/>
      <c r="UV636" s="3"/>
      <c r="UW636" s="3"/>
      <c r="UX636" s="3"/>
      <c r="UY636" s="3"/>
      <c r="UZ636" s="3"/>
      <c r="VA636" s="3"/>
      <c r="VB636" s="3"/>
      <c r="VC636" s="3"/>
      <c r="VD636" s="3"/>
      <c r="VE636" s="3"/>
      <c r="VF636" s="3"/>
      <c r="VG636" s="3"/>
      <c r="VH636" s="3"/>
      <c r="VI636" s="3"/>
      <c r="VJ636" s="3"/>
      <c r="VK636" s="3"/>
      <c r="VL636" s="3"/>
      <c r="VM636" s="3"/>
      <c r="VN636" s="3"/>
      <c r="VO636" s="3"/>
      <c r="VP636" s="3"/>
      <c r="VQ636" s="3"/>
      <c r="VR636" s="3"/>
      <c r="VS636" s="3"/>
      <c r="VT636" s="3"/>
      <c r="VU636" s="3"/>
      <c r="VV636" s="3"/>
      <c r="VW636" s="3"/>
      <c r="VX636" s="3"/>
      <c r="VY636" s="3"/>
      <c r="VZ636" s="3"/>
      <c r="WA636" s="3"/>
      <c r="WB636" s="3"/>
      <c r="WC636" s="3"/>
    </row>
    <row r="637" spans="1:601" ht="16" x14ac:dyDescent="0.45">
      <c r="A637" s="6"/>
      <c r="B637" s="6"/>
      <c r="C637" s="6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36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3"/>
      <c r="NJ637" s="3"/>
      <c r="NK637" s="3"/>
      <c r="NL637" s="3"/>
      <c r="NM637" s="3"/>
      <c r="NN637" s="3"/>
      <c r="NO637" s="3"/>
      <c r="NP637" s="3"/>
      <c r="NQ637" s="3"/>
      <c r="NR637" s="3"/>
      <c r="NS637" s="3"/>
      <c r="NT637" s="3"/>
      <c r="NU637" s="3"/>
      <c r="NV637" s="3"/>
      <c r="NW637" s="3"/>
      <c r="NX637" s="3"/>
      <c r="NY637" s="3"/>
      <c r="NZ637" s="3"/>
      <c r="OA637" s="3"/>
      <c r="OB637" s="3"/>
      <c r="OC637" s="3"/>
      <c r="OD637" s="3"/>
      <c r="OE637" s="3"/>
      <c r="OF637" s="3"/>
      <c r="OG637" s="3"/>
      <c r="OH637" s="3"/>
      <c r="OI637" s="3"/>
      <c r="OJ637" s="3"/>
      <c r="OK637" s="3"/>
      <c r="OL637" s="3"/>
      <c r="OM637" s="3"/>
      <c r="ON637" s="3"/>
      <c r="OO637" s="3"/>
      <c r="OP637" s="3"/>
      <c r="OQ637" s="3"/>
      <c r="OR637" s="3"/>
      <c r="OS637" s="3"/>
      <c r="OT637" s="3"/>
      <c r="OU637" s="3"/>
      <c r="OV637" s="3"/>
      <c r="OW637" s="3"/>
      <c r="OX637" s="3"/>
      <c r="OY637" s="3"/>
      <c r="OZ637" s="3"/>
      <c r="PA637" s="3"/>
      <c r="PB637" s="3"/>
      <c r="PC637" s="3"/>
      <c r="PD637" s="3"/>
      <c r="PE637" s="3"/>
      <c r="PF637" s="3"/>
      <c r="PG637" s="3"/>
      <c r="PH637" s="3"/>
      <c r="PI637" s="3"/>
      <c r="PJ637" s="3"/>
      <c r="PK637" s="3"/>
      <c r="PL637" s="3"/>
      <c r="PM637" s="3"/>
      <c r="PN637" s="3"/>
      <c r="PO637" s="3"/>
      <c r="PP637" s="3"/>
      <c r="PQ637" s="3"/>
      <c r="PR637" s="3"/>
      <c r="PS637" s="3"/>
      <c r="PT637" s="3"/>
      <c r="PU637" s="3"/>
      <c r="PV637" s="3"/>
      <c r="PW637" s="3"/>
      <c r="PX637" s="3"/>
      <c r="PY637" s="3"/>
      <c r="PZ637" s="3"/>
      <c r="QA637" s="3"/>
      <c r="QB637" s="3"/>
      <c r="QC637" s="3"/>
      <c r="QD637" s="3"/>
      <c r="QE637" s="3"/>
      <c r="QF637" s="3"/>
      <c r="QG637" s="3"/>
      <c r="QH637" s="3"/>
      <c r="QI637" s="3"/>
      <c r="QJ637" s="3"/>
      <c r="QK637" s="3"/>
      <c r="QL637" s="3"/>
      <c r="QM637" s="3"/>
      <c r="QN637" s="3"/>
      <c r="QO637" s="3"/>
      <c r="QP637" s="3"/>
      <c r="QQ637" s="3"/>
      <c r="QR637" s="3"/>
      <c r="QS637" s="3"/>
      <c r="QT637" s="3"/>
      <c r="QU637" s="3"/>
      <c r="QV637" s="3"/>
      <c r="QW637" s="3"/>
      <c r="QX637" s="3"/>
      <c r="QY637" s="3"/>
      <c r="QZ637" s="3"/>
      <c r="RA637" s="3"/>
      <c r="RB637" s="3"/>
      <c r="RC637" s="3"/>
      <c r="RD637" s="3"/>
      <c r="RE637" s="3"/>
      <c r="RF637" s="3"/>
      <c r="RG637" s="3"/>
      <c r="RH637" s="3"/>
      <c r="RI637" s="3"/>
      <c r="RJ637" s="3"/>
      <c r="RK637" s="3"/>
      <c r="RL637" s="3"/>
      <c r="RM637" s="3"/>
      <c r="RN637" s="3"/>
      <c r="RO637" s="3"/>
      <c r="RP637" s="3"/>
      <c r="RQ637" s="3"/>
      <c r="RR637" s="3"/>
      <c r="RS637" s="3"/>
      <c r="RT637" s="3"/>
      <c r="RU637" s="3"/>
      <c r="RV637" s="3"/>
      <c r="RW637" s="3"/>
      <c r="RX637" s="3"/>
      <c r="RY637" s="3"/>
      <c r="RZ637" s="3"/>
      <c r="SA637" s="3"/>
      <c r="SB637" s="3"/>
      <c r="SC637" s="3"/>
      <c r="SD637" s="3"/>
      <c r="SE637" s="3"/>
      <c r="SF637" s="3"/>
      <c r="SG637" s="3"/>
      <c r="SH637" s="3"/>
      <c r="SI637" s="3"/>
      <c r="SJ637" s="3"/>
      <c r="SK637" s="3"/>
      <c r="SL637" s="3"/>
      <c r="SM637" s="3"/>
      <c r="SN637" s="3"/>
      <c r="SO637" s="3"/>
      <c r="SP637" s="3"/>
      <c r="SQ637" s="3"/>
      <c r="SR637" s="3"/>
      <c r="SS637" s="3"/>
      <c r="ST637" s="3"/>
      <c r="SU637" s="3"/>
      <c r="SV637" s="3"/>
      <c r="SW637" s="3"/>
      <c r="SX637" s="3"/>
      <c r="SY637" s="3"/>
      <c r="SZ637" s="3"/>
      <c r="TA637" s="3"/>
      <c r="TB637" s="3"/>
      <c r="TC637" s="3"/>
      <c r="TD637" s="3"/>
      <c r="TE637" s="3"/>
      <c r="TF637" s="3"/>
      <c r="TG637" s="3"/>
      <c r="TH637" s="3"/>
      <c r="TI637" s="3"/>
      <c r="TJ637" s="3"/>
      <c r="TK637" s="3"/>
      <c r="TL637" s="3"/>
      <c r="TM637" s="3"/>
      <c r="TN637" s="3"/>
      <c r="TO637" s="3"/>
      <c r="TP637" s="3"/>
      <c r="TQ637" s="3"/>
      <c r="TR637" s="3"/>
      <c r="TS637" s="3"/>
      <c r="TT637" s="3"/>
      <c r="TU637" s="3"/>
      <c r="TV637" s="3"/>
      <c r="TW637" s="3"/>
      <c r="TX637" s="3"/>
      <c r="TY637" s="3"/>
      <c r="TZ637" s="3"/>
      <c r="UA637" s="3"/>
      <c r="UB637" s="3"/>
      <c r="UC637" s="3"/>
      <c r="UD637" s="3"/>
      <c r="UE637" s="3"/>
      <c r="UF637" s="3"/>
      <c r="UG637" s="3"/>
      <c r="UH637" s="3"/>
      <c r="UI637" s="3"/>
      <c r="UJ637" s="3"/>
      <c r="UK637" s="3"/>
      <c r="UL637" s="3"/>
      <c r="UM637" s="3"/>
      <c r="UN637" s="3"/>
      <c r="UO637" s="3"/>
      <c r="UP637" s="3"/>
      <c r="UQ637" s="3"/>
      <c r="UR637" s="3"/>
      <c r="US637" s="3"/>
      <c r="UT637" s="3"/>
      <c r="UU637" s="3"/>
      <c r="UV637" s="3"/>
      <c r="UW637" s="3"/>
      <c r="UX637" s="3"/>
      <c r="UY637" s="3"/>
      <c r="UZ637" s="3"/>
      <c r="VA637" s="3"/>
      <c r="VB637" s="3"/>
      <c r="VC637" s="3"/>
      <c r="VD637" s="3"/>
      <c r="VE637" s="3"/>
      <c r="VF637" s="3"/>
      <c r="VG637" s="3"/>
      <c r="VH637" s="3"/>
      <c r="VI637" s="3"/>
      <c r="VJ637" s="3"/>
      <c r="VK637" s="3"/>
      <c r="VL637" s="3"/>
      <c r="VM637" s="3"/>
      <c r="VN637" s="3"/>
      <c r="VO637" s="3"/>
      <c r="VP637" s="3"/>
      <c r="VQ637" s="3"/>
      <c r="VR637" s="3"/>
      <c r="VS637" s="3"/>
      <c r="VT637" s="3"/>
      <c r="VU637" s="3"/>
      <c r="VV637" s="3"/>
      <c r="VW637" s="3"/>
      <c r="VX637" s="3"/>
      <c r="VY637" s="3"/>
      <c r="VZ637" s="3"/>
      <c r="WA637" s="3"/>
      <c r="WB637" s="3"/>
      <c r="WC637" s="3"/>
    </row>
    <row r="638" spans="1:601" ht="16" x14ac:dyDescent="0.45">
      <c r="A638" s="6"/>
      <c r="B638" s="6"/>
      <c r="C638" s="6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36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3"/>
      <c r="NJ638" s="3"/>
      <c r="NK638" s="3"/>
      <c r="NL638" s="3"/>
      <c r="NM638" s="3"/>
      <c r="NN638" s="3"/>
      <c r="NO638" s="3"/>
      <c r="NP638" s="3"/>
      <c r="NQ638" s="3"/>
      <c r="NR638" s="3"/>
      <c r="NS638" s="3"/>
      <c r="NT638" s="3"/>
      <c r="NU638" s="3"/>
      <c r="NV638" s="3"/>
      <c r="NW638" s="3"/>
      <c r="NX638" s="3"/>
      <c r="NY638" s="3"/>
      <c r="NZ638" s="3"/>
      <c r="OA638" s="3"/>
      <c r="OB638" s="3"/>
      <c r="OC638" s="3"/>
      <c r="OD638" s="3"/>
      <c r="OE638" s="3"/>
      <c r="OF638" s="3"/>
      <c r="OG638" s="3"/>
      <c r="OH638" s="3"/>
      <c r="OI638" s="3"/>
      <c r="OJ638" s="3"/>
      <c r="OK638" s="3"/>
      <c r="OL638" s="3"/>
      <c r="OM638" s="3"/>
      <c r="ON638" s="3"/>
      <c r="OO638" s="3"/>
      <c r="OP638" s="3"/>
      <c r="OQ638" s="3"/>
      <c r="OR638" s="3"/>
      <c r="OS638" s="3"/>
      <c r="OT638" s="3"/>
      <c r="OU638" s="3"/>
      <c r="OV638" s="3"/>
      <c r="OW638" s="3"/>
      <c r="OX638" s="3"/>
      <c r="OY638" s="3"/>
      <c r="OZ638" s="3"/>
      <c r="PA638" s="3"/>
      <c r="PB638" s="3"/>
      <c r="PC638" s="3"/>
      <c r="PD638" s="3"/>
      <c r="PE638" s="3"/>
      <c r="PF638" s="3"/>
      <c r="PG638" s="3"/>
      <c r="PH638" s="3"/>
      <c r="PI638" s="3"/>
      <c r="PJ638" s="3"/>
      <c r="PK638" s="3"/>
      <c r="PL638" s="3"/>
      <c r="PM638" s="3"/>
      <c r="PN638" s="3"/>
      <c r="PO638" s="3"/>
      <c r="PP638" s="3"/>
      <c r="PQ638" s="3"/>
      <c r="PR638" s="3"/>
      <c r="PS638" s="3"/>
      <c r="PT638" s="3"/>
      <c r="PU638" s="3"/>
      <c r="PV638" s="3"/>
      <c r="PW638" s="3"/>
      <c r="PX638" s="3"/>
      <c r="PY638" s="3"/>
      <c r="PZ638" s="3"/>
      <c r="QA638" s="3"/>
      <c r="QB638" s="3"/>
      <c r="QC638" s="3"/>
      <c r="QD638" s="3"/>
      <c r="QE638" s="3"/>
      <c r="QF638" s="3"/>
      <c r="QG638" s="3"/>
      <c r="QH638" s="3"/>
      <c r="QI638" s="3"/>
      <c r="QJ638" s="3"/>
      <c r="QK638" s="3"/>
      <c r="QL638" s="3"/>
      <c r="QM638" s="3"/>
      <c r="QN638" s="3"/>
      <c r="QO638" s="3"/>
      <c r="QP638" s="3"/>
      <c r="QQ638" s="3"/>
      <c r="QR638" s="3"/>
      <c r="QS638" s="3"/>
      <c r="QT638" s="3"/>
      <c r="QU638" s="3"/>
      <c r="QV638" s="3"/>
      <c r="QW638" s="3"/>
      <c r="QX638" s="3"/>
      <c r="QY638" s="3"/>
      <c r="QZ638" s="3"/>
      <c r="RA638" s="3"/>
      <c r="RB638" s="3"/>
      <c r="RC638" s="3"/>
      <c r="RD638" s="3"/>
      <c r="RE638" s="3"/>
      <c r="RF638" s="3"/>
      <c r="RG638" s="3"/>
      <c r="RH638" s="3"/>
      <c r="RI638" s="3"/>
      <c r="RJ638" s="3"/>
      <c r="RK638" s="3"/>
      <c r="RL638" s="3"/>
      <c r="RM638" s="3"/>
      <c r="RN638" s="3"/>
      <c r="RO638" s="3"/>
      <c r="RP638" s="3"/>
      <c r="RQ638" s="3"/>
      <c r="RR638" s="3"/>
      <c r="RS638" s="3"/>
      <c r="RT638" s="3"/>
      <c r="RU638" s="3"/>
      <c r="RV638" s="3"/>
      <c r="RW638" s="3"/>
      <c r="RX638" s="3"/>
      <c r="RY638" s="3"/>
      <c r="RZ638" s="3"/>
      <c r="SA638" s="3"/>
      <c r="SB638" s="3"/>
      <c r="SC638" s="3"/>
      <c r="SD638" s="3"/>
      <c r="SE638" s="3"/>
      <c r="SF638" s="3"/>
      <c r="SG638" s="3"/>
      <c r="SH638" s="3"/>
      <c r="SI638" s="3"/>
      <c r="SJ638" s="3"/>
      <c r="SK638" s="3"/>
      <c r="SL638" s="3"/>
      <c r="SM638" s="3"/>
      <c r="SN638" s="3"/>
      <c r="SO638" s="3"/>
      <c r="SP638" s="3"/>
      <c r="SQ638" s="3"/>
      <c r="SR638" s="3"/>
      <c r="SS638" s="3"/>
      <c r="ST638" s="3"/>
      <c r="SU638" s="3"/>
      <c r="SV638" s="3"/>
      <c r="SW638" s="3"/>
      <c r="SX638" s="3"/>
      <c r="SY638" s="3"/>
      <c r="SZ638" s="3"/>
      <c r="TA638" s="3"/>
      <c r="TB638" s="3"/>
      <c r="TC638" s="3"/>
      <c r="TD638" s="3"/>
      <c r="TE638" s="3"/>
      <c r="TF638" s="3"/>
      <c r="TG638" s="3"/>
      <c r="TH638" s="3"/>
      <c r="TI638" s="3"/>
      <c r="TJ638" s="3"/>
      <c r="TK638" s="3"/>
      <c r="TL638" s="3"/>
      <c r="TM638" s="3"/>
      <c r="TN638" s="3"/>
      <c r="TO638" s="3"/>
      <c r="TP638" s="3"/>
      <c r="TQ638" s="3"/>
      <c r="TR638" s="3"/>
      <c r="TS638" s="3"/>
      <c r="TT638" s="3"/>
      <c r="TU638" s="3"/>
      <c r="TV638" s="3"/>
      <c r="TW638" s="3"/>
      <c r="TX638" s="3"/>
      <c r="TY638" s="3"/>
      <c r="TZ638" s="3"/>
      <c r="UA638" s="3"/>
      <c r="UB638" s="3"/>
      <c r="UC638" s="3"/>
      <c r="UD638" s="3"/>
      <c r="UE638" s="3"/>
      <c r="UF638" s="3"/>
      <c r="UG638" s="3"/>
      <c r="UH638" s="3"/>
      <c r="UI638" s="3"/>
      <c r="UJ638" s="3"/>
      <c r="UK638" s="3"/>
      <c r="UL638" s="3"/>
      <c r="UM638" s="3"/>
      <c r="UN638" s="3"/>
      <c r="UO638" s="3"/>
      <c r="UP638" s="3"/>
      <c r="UQ638" s="3"/>
      <c r="UR638" s="3"/>
      <c r="US638" s="3"/>
      <c r="UT638" s="3"/>
      <c r="UU638" s="3"/>
      <c r="UV638" s="3"/>
      <c r="UW638" s="3"/>
      <c r="UX638" s="3"/>
      <c r="UY638" s="3"/>
      <c r="UZ638" s="3"/>
      <c r="VA638" s="3"/>
      <c r="VB638" s="3"/>
      <c r="VC638" s="3"/>
      <c r="VD638" s="3"/>
      <c r="VE638" s="3"/>
      <c r="VF638" s="3"/>
      <c r="VG638" s="3"/>
      <c r="VH638" s="3"/>
      <c r="VI638" s="3"/>
      <c r="VJ638" s="3"/>
      <c r="VK638" s="3"/>
      <c r="VL638" s="3"/>
      <c r="VM638" s="3"/>
      <c r="VN638" s="3"/>
      <c r="VO638" s="3"/>
      <c r="VP638" s="3"/>
      <c r="VQ638" s="3"/>
      <c r="VR638" s="3"/>
      <c r="VS638" s="3"/>
      <c r="VT638" s="3"/>
      <c r="VU638" s="3"/>
      <c r="VV638" s="3"/>
      <c r="VW638" s="3"/>
      <c r="VX638" s="3"/>
      <c r="VY638" s="3"/>
      <c r="VZ638" s="3"/>
      <c r="WA638" s="3"/>
      <c r="WB638" s="3"/>
      <c r="WC638" s="3"/>
    </row>
    <row r="639" spans="1:601" ht="16" x14ac:dyDescent="0.45">
      <c r="A639" s="6"/>
      <c r="B639" s="6"/>
      <c r="C639" s="6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36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3"/>
      <c r="NJ639" s="3"/>
      <c r="NK639" s="3"/>
      <c r="NL639" s="3"/>
      <c r="NM639" s="3"/>
      <c r="NN639" s="3"/>
      <c r="NO639" s="3"/>
      <c r="NP639" s="3"/>
      <c r="NQ639" s="3"/>
      <c r="NR639" s="3"/>
      <c r="NS639" s="3"/>
      <c r="NT639" s="3"/>
      <c r="NU639" s="3"/>
      <c r="NV639" s="3"/>
      <c r="NW639" s="3"/>
      <c r="NX639" s="3"/>
      <c r="NY639" s="3"/>
      <c r="NZ639" s="3"/>
      <c r="OA639" s="3"/>
      <c r="OB639" s="3"/>
      <c r="OC639" s="3"/>
      <c r="OD639" s="3"/>
      <c r="OE639" s="3"/>
      <c r="OF639" s="3"/>
      <c r="OG639" s="3"/>
      <c r="OH639" s="3"/>
      <c r="OI639" s="3"/>
      <c r="OJ639" s="3"/>
      <c r="OK639" s="3"/>
      <c r="OL639" s="3"/>
      <c r="OM639" s="3"/>
      <c r="ON639" s="3"/>
      <c r="OO639" s="3"/>
      <c r="OP639" s="3"/>
      <c r="OQ639" s="3"/>
      <c r="OR639" s="3"/>
      <c r="OS639" s="3"/>
      <c r="OT639" s="3"/>
      <c r="OU639" s="3"/>
      <c r="OV639" s="3"/>
      <c r="OW639" s="3"/>
      <c r="OX639" s="3"/>
      <c r="OY639" s="3"/>
      <c r="OZ639" s="3"/>
      <c r="PA639" s="3"/>
      <c r="PB639" s="3"/>
      <c r="PC639" s="3"/>
      <c r="PD639" s="3"/>
      <c r="PE639" s="3"/>
      <c r="PF639" s="3"/>
      <c r="PG639" s="3"/>
      <c r="PH639" s="3"/>
      <c r="PI639" s="3"/>
      <c r="PJ639" s="3"/>
      <c r="PK639" s="3"/>
      <c r="PL639" s="3"/>
      <c r="PM639" s="3"/>
      <c r="PN639" s="3"/>
      <c r="PO639" s="3"/>
      <c r="PP639" s="3"/>
      <c r="PQ639" s="3"/>
      <c r="PR639" s="3"/>
      <c r="PS639" s="3"/>
      <c r="PT639" s="3"/>
      <c r="PU639" s="3"/>
      <c r="PV639" s="3"/>
      <c r="PW639" s="3"/>
      <c r="PX639" s="3"/>
      <c r="PY639" s="3"/>
      <c r="PZ639" s="3"/>
      <c r="QA639" s="3"/>
      <c r="QB639" s="3"/>
      <c r="QC639" s="3"/>
      <c r="QD639" s="3"/>
      <c r="QE639" s="3"/>
      <c r="QF639" s="3"/>
      <c r="QG639" s="3"/>
      <c r="QH639" s="3"/>
      <c r="QI639" s="3"/>
      <c r="QJ639" s="3"/>
      <c r="QK639" s="3"/>
      <c r="QL639" s="3"/>
      <c r="QM639" s="3"/>
      <c r="QN639" s="3"/>
      <c r="QO639" s="3"/>
      <c r="QP639" s="3"/>
      <c r="QQ639" s="3"/>
      <c r="QR639" s="3"/>
      <c r="QS639" s="3"/>
      <c r="QT639" s="3"/>
      <c r="QU639" s="3"/>
      <c r="QV639" s="3"/>
      <c r="QW639" s="3"/>
      <c r="QX639" s="3"/>
      <c r="QY639" s="3"/>
      <c r="QZ639" s="3"/>
      <c r="RA639" s="3"/>
      <c r="RB639" s="3"/>
      <c r="RC639" s="3"/>
      <c r="RD639" s="3"/>
      <c r="RE639" s="3"/>
      <c r="RF639" s="3"/>
      <c r="RG639" s="3"/>
      <c r="RH639" s="3"/>
      <c r="RI639" s="3"/>
      <c r="RJ639" s="3"/>
      <c r="RK639" s="3"/>
      <c r="RL639" s="3"/>
      <c r="RM639" s="3"/>
      <c r="RN639" s="3"/>
      <c r="RO639" s="3"/>
      <c r="RP639" s="3"/>
      <c r="RQ639" s="3"/>
      <c r="RR639" s="3"/>
      <c r="RS639" s="3"/>
      <c r="RT639" s="3"/>
      <c r="RU639" s="3"/>
      <c r="RV639" s="3"/>
      <c r="RW639" s="3"/>
      <c r="RX639" s="3"/>
      <c r="RY639" s="3"/>
      <c r="RZ639" s="3"/>
      <c r="SA639" s="3"/>
      <c r="SB639" s="3"/>
      <c r="SC639" s="3"/>
      <c r="SD639" s="3"/>
      <c r="SE639" s="3"/>
      <c r="SF639" s="3"/>
      <c r="SG639" s="3"/>
      <c r="SH639" s="3"/>
      <c r="SI639" s="3"/>
      <c r="SJ639" s="3"/>
      <c r="SK639" s="3"/>
      <c r="SL639" s="3"/>
      <c r="SM639" s="3"/>
      <c r="SN639" s="3"/>
      <c r="SO639" s="3"/>
      <c r="SP639" s="3"/>
      <c r="SQ639" s="3"/>
      <c r="SR639" s="3"/>
      <c r="SS639" s="3"/>
      <c r="ST639" s="3"/>
      <c r="SU639" s="3"/>
      <c r="SV639" s="3"/>
      <c r="SW639" s="3"/>
      <c r="SX639" s="3"/>
      <c r="SY639" s="3"/>
      <c r="SZ639" s="3"/>
      <c r="TA639" s="3"/>
      <c r="TB639" s="3"/>
      <c r="TC639" s="3"/>
      <c r="TD639" s="3"/>
      <c r="TE639" s="3"/>
      <c r="TF639" s="3"/>
      <c r="TG639" s="3"/>
      <c r="TH639" s="3"/>
      <c r="TI639" s="3"/>
      <c r="TJ639" s="3"/>
      <c r="TK639" s="3"/>
      <c r="TL639" s="3"/>
      <c r="TM639" s="3"/>
      <c r="TN639" s="3"/>
      <c r="TO639" s="3"/>
      <c r="TP639" s="3"/>
      <c r="TQ639" s="3"/>
      <c r="TR639" s="3"/>
      <c r="TS639" s="3"/>
      <c r="TT639" s="3"/>
      <c r="TU639" s="3"/>
      <c r="TV639" s="3"/>
      <c r="TW639" s="3"/>
      <c r="TX639" s="3"/>
      <c r="TY639" s="3"/>
      <c r="TZ639" s="3"/>
      <c r="UA639" s="3"/>
      <c r="UB639" s="3"/>
      <c r="UC639" s="3"/>
      <c r="UD639" s="3"/>
      <c r="UE639" s="3"/>
      <c r="UF639" s="3"/>
      <c r="UG639" s="3"/>
      <c r="UH639" s="3"/>
      <c r="UI639" s="3"/>
      <c r="UJ639" s="3"/>
      <c r="UK639" s="3"/>
      <c r="UL639" s="3"/>
      <c r="UM639" s="3"/>
      <c r="UN639" s="3"/>
      <c r="UO639" s="3"/>
      <c r="UP639" s="3"/>
      <c r="UQ639" s="3"/>
      <c r="UR639" s="3"/>
      <c r="US639" s="3"/>
      <c r="UT639" s="3"/>
      <c r="UU639" s="3"/>
      <c r="UV639" s="3"/>
      <c r="UW639" s="3"/>
      <c r="UX639" s="3"/>
      <c r="UY639" s="3"/>
      <c r="UZ639" s="3"/>
      <c r="VA639" s="3"/>
      <c r="VB639" s="3"/>
      <c r="VC639" s="3"/>
      <c r="VD639" s="3"/>
      <c r="VE639" s="3"/>
      <c r="VF639" s="3"/>
      <c r="VG639" s="3"/>
      <c r="VH639" s="3"/>
      <c r="VI639" s="3"/>
      <c r="VJ639" s="3"/>
      <c r="VK639" s="3"/>
      <c r="VL639" s="3"/>
      <c r="VM639" s="3"/>
      <c r="VN639" s="3"/>
      <c r="VO639" s="3"/>
      <c r="VP639" s="3"/>
      <c r="VQ639" s="3"/>
      <c r="VR639" s="3"/>
      <c r="VS639" s="3"/>
      <c r="VT639" s="3"/>
      <c r="VU639" s="3"/>
      <c r="VV639" s="3"/>
      <c r="VW639" s="3"/>
      <c r="VX639" s="3"/>
      <c r="VY639" s="3"/>
      <c r="VZ639" s="3"/>
      <c r="WA639" s="3"/>
      <c r="WB639" s="3"/>
      <c r="WC639" s="3"/>
    </row>
    <row r="640" spans="1:601" ht="16" x14ac:dyDescent="0.45">
      <c r="A640" s="6"/>
      <c r="B640" s="6"/>
      <c r="C640" s="6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36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3"/>
      <c r="NJ640" s="3"/>
      <c r="NK640" s="3"/>
      <c r="NL640" s="3"/>
      <c r="NM640" s="3"/>
      <c r="NN640" s="3"/>
      <c r="NO640" s="3"/>
      <c r="NP640" s="3"/>
      <c r="NQ640" s="3"/>
      <c r="NR640" s="3"/>
      <c r="NS640" s="3"/>
      <c r="NT640" s="3"/>
      <c r="NU640" s="3"/>
      <c r="NV640" s="3"/>
      <c r="NW640" s="3"/>
      <c r="NX640" s="3"/>
      <c r="NY640" s="3"/>
      <c r="NZ640" s="3"/>
      <c r="OA640" s="3"/>
      <c r="OB640" s="3"/>
      <c r="OC640" s="3"/>
      <c r="OD640" s="3"/>
      <c r="OE640" s="3"/>
      <c r="OF640" s="3"/>
      <c r="OG640" s="3"/>
      <c r="OH640" s="3"/>
      <c r="OI640" s="3"/>
      <c r="OJ640" s="3"/>
      <c r="OK640" s="3"/>
      <c r="OL640" s="3"/>
      <c r="OM640" s="3"/>
      <c r="ON640" s="3"/>
      <c r="OO640" s="3"/>
      <c r="OP640" s="3"/>
      <c r="OQ640" s="3"/>
      <c r="OR640" s="3"/>
      <c r="OS640" s="3"/>
      <c r="OT640" s="3"/>
      <c r="OU640" s="3"/>
      <c r="OV640" s="3"/>
      <c r="OW640" s="3"/>
      <c r="OX640" s="3"/>
      <c r="OY640" s="3"/>
      <c r="OZ640" s="3"/>
      <c r="PA640" s="3"/>
      <c r="PB640" s="3"/>
      <c r="PC640" s="3"/>
      <c r="PD640" s="3"/>
      <c r="PE640" s="3"/>
      <c r="PF640" s="3"/>
      <c r="PG640" s="3"/>
      <c r="PH640" s="3"/>
      <c r="PI640" s="3"/>
      <c r="PJ640" s="3"/>
      <c r="PK640" s="3"/>
      <c r="PL640" s="3"/>
      <c r="PM640" s="3"/>
      <c r="PN640" s="3"/>
      <c r="PO640" s="3"/>
      <c r="PP640" s="3"/>
      <c r="PQ640" s="3"/>
      <c r="PR640" s="3"/>
      <c r="PS640" s="3"/>
      <c r="PT640" s="3"/>
      <c r="PU640" s="3"/>
      <c r="PV640" s="3"/>
      <c r="PW640" s="3"/>
      <c r="PX640" s="3"/>
      <c r="PY640" s="3"/>
      <c r="PZ640" s="3"/>
      <c r="QA640" s="3"/>
      <c r="QB640" s="3"/>
      <c r="QC640" s="3"/>
      <c r="QD640" s="3"/>
      <c r="QE640" s="3"/>
      <c r="QF640" s="3"/>
      <c r="QG640" s="3"/>
      <c r="QH640" s="3"/>
      <c r="QI640" s="3"/>
      <c r="QJ640" s="3"/>
      <c r="QK640" s="3"/>
      <c r="QL640" s="3"/>
      <c r="QM640" s="3"/>
      <c r="QN640" s="3"/>
      <c r="QO640" s="3"/>
      <c r="QP640" s="3"/>
      <c r="QQ640" s="3"/>
      <c r="QR640" s="3"/>
      <c r="QS640" s="3"/>
      <c r="QT640" s="3"/>
      <c r="QU640" s="3"/>
      <c r="QV640" s="3"/>
      <c r="QW640" s="3"/>
      <c r="QX640" s="3"/>
      <c r="QY640" s="3"/>
      <c r="QZ640" s="3"/>
      <c r="RA640" s="3"/>
      <c r="RB640" s="3"/>
      <c r="RC640" s="3"/>
      <c r="RD640" s="3"/>
      <c r="RE640" s="3"/>
      <c r="RF640" s="3"/>
      <c r="RG640" s="3"/>
      <c r="RH640" s="3"/>
      <c r="RI640" s="3"/>
      <c r="RJ640" s="3"/>
      <c r="RK640" s="3"/>
      <c r="RL640" s="3"/>
      <c r="RM640" s="3"/>
      <c r="RN640" s="3"/>
      <c r="RO640" s="3"/>
      <c r="RP640" s="3"/>
      <c r="RQ640" s="3"/>
      <c r="RR640" s="3"/>
      <c r="RS640" s="3"/>
      <c r="RT640" s="3"/>
      <c r="RU640" s="3"/>
      <c r="RV640" s="3"/>
      <c r="RW640" s="3"/>
      <c r="RX640" s="3"/>
      <c r="RY640" s="3"/>
      <c r="RZ640" s="3"/>
      <c r="SA640" s="3"/>
      <c r="SB640" s="3"/>
      <c r="SC640" s="3"/>
      <c r="SD640" s="3"/>
      <c r="SE640" s="3"/>
      <c r="SF640" s="3"/>
      <c r="SG640" s="3"/>
      <c r="SH640" s="3"/>
      <c r="SI640" s="3"/>
      <c r="SJ640" s="3"/>
      <c r="SK640" s="3"/>
      <c r="SL640" s="3"/>
      <c r="SM640" s="3"/>
      <c r="SN640" s="3"/>
      <c r="SO640" s="3"/>
      <c r="SP640" s="3"/>
      <c r="SQ640" s="3"/>
      <c r="SR640" s="3"/>
      <c r="SS640" s="3"/>
      <c r="ST640" s="3"/>
      <c r="SU640" s="3"/>
      <c r="SV640" s="3"/>
      <c r="SW640" s="3"/>
      <c r="SX640" s="3"/>
      <c r="SY640" s="3"/>
      <c r="SZ640" s="3"/>
      <c r="TA640" s="3"/>
      <c r="TB640" s="3"/>
      <c r="TC640" s="3"/>
      <c r="TD640" s="3"/>
      <c r="TE640" s="3"/>
      <c r="TF640" s="3"/>
      <c r="TG640" s="3"/>
      <c r="TH640" s="3"/>
      <c r="TI640" s="3"/>
      <c r="TJ640" s="3"/>
      <c r="TK640" s="3"/>
      <c r="TL640" s="3"/>
      <c r="TM640" s="3"/>
      <c r="TN640" s="3"/>
      <c r="TO640" s="3"/>
      <c r="TP640" s="3"/>
      <c r="TQ640" s="3"/>
      <c r="TR640" s="3"/>
      <c r="TS640" s="3"/>
      <c r="TT640" s="3"/>
      <c r="TU640" s="3"/>
      <c r="TV640" s="3"/>
      <c r="TW640" s="3"/>
      <c r="TX640" s="3"/>
      <c r="TY640" s="3"/>
      <c r="TZ640" s="3"/>
      <c r="UA640" s="3"/>
      <c r="UB640" s="3"/>
      <c r="UC640" s="3"/>
      <c r="UD640" s="3"/>
      <c r="UE640" s="3"/>
      <c r="UF640" s="3"/>
      <c r="UG640" s="3"/>
      <c r="UH640" s="3"/>
      <c r="UI640" s="3"/>
      <c r="UJ640" s="3"/>
      <c r="UK640" s="3"/>
      <c r="UL640" s="3"/>
      <c r="UM640" s="3"/>
      <c r="UN640" s="3"/>
      <c r="UO640" s="3"/>
      <c r="UP640" s="3"/>
      <c r="UQ640" s="3"/>
      <c r="UR640" s="3"/>
      <c r="US640" s="3"/>
      <c r="UT640" s="3"/>
      <c r="UU640" s="3"/>
      <c r="UV640" s="3"/>
      <c r="UW640" s="3"/>
      <c r="UX640" s="3"/>
      <c r="UY640" s="3"/>
      <c r="UZ640" s="3"/>
      <c r="VA640" s="3"/>
      <c r="VB640" s="3"/>
      <c r="VC640" s="3"/>
      <c r="VD640" s="3"/>
      <c r="VE640" s="3"/>
      <c r="VF640" s="3"/>
      <c r="VG640" s="3"/>
      <c r="VH640" s="3"/>
      <c r="VI640" s="3"/>
      <c r="VJ640" s="3"/>
      <c r="VK640" s="3"/>
      <c r="VL640" s="3"/>
      <c r="VM640" s="3"/>
      <c r="VN640" s="3"/>
      <c r="VO640" s="3"/>
      <c r="VP640" s="3"/>
      <c r="VQ640" s="3"/>
      <c r="VR640" s="3"/>
      <c r="VS640" s="3"/>
      <c r="VT640" s="3"/>
      <c r="VU640" s="3"/>
      <c r="VV640" s="3"/>
      <c r="VW640" s="3"/>
      <c r="VX640" s="3"/>
      <c r="VY640" s="3"/>
      <c r="VZ640" s="3"/>
      <c r="WA640" s="3"/>
      <c r="WB640" s="3"/>
      <c r="WC640" s="3"/>
    </row>
    <row r="641" spans="1:601" ht="16" x14ac:dyDescent="0.45">
      <c r="A641" s="6"/>
      <c r="B641" s="6"/>
      <c r="C641" s="6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36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3"/>
      <c r="NJ641" s="3"/>
      <c r="NK641" s="3"/>
      <c r="NL641" s="3"/>
      <c r="NM641" s="3"/>
      <c r="NN641" s="3"/>
      <c r="NO641" s="3"/>
      <c r="NP641" s="3"/>
      <c r="NQ641" s="3"/>
      <c r="NR641" s="3"/>
      <c r="NS641" s="3"/>
      <c r="NT641" s="3"/>
      <c r="NU641" s="3"/>
      <c r="NV641" s="3"/>
      <c r="NW641" s="3"/>
      <c r="NX641" s="3"/>
      <c r="NY641" s="3"/>
      <c r="NZ641" s="3"/>
      <c r="OA641" s="3"/>
      <c r="OB641" s="3"/>
      <c r="OC641" s="3"/>
      <c r="OD641" s="3"/>
      <c r="OE641" s="3"/>
      <c r="OF641" s="3"/>
      <c r="OG641" s="3"/>
      <c r="OH641" s="3"/>
      <c r="OI641" s="3"/>
      <c r="OJ641" s="3"/>
      <c r="OK641" s="3"/>
      <c r="OL641" s="3"/>
      <c r="OM641" s="3"/>
      <c r="ON641" s="3"/>
      <c r="OO641" s="3"/>
      <c r="OP641" s="3"/>
      <c r="OQ641" s="3"/>
      <c r="OR641" s="3"/>
      <c r="OS641" s="3"/>
      <c r="OT641" s="3"/>
      <c r="OU641" s="3"/>
      <c r="OV641" s="3"/>
      <c r="OW641" s="3"/>
      <c r="OX641" s="3"/>
      <c r="OY641" s="3"/>
      <c r="OZ641" s="3"/>
      <c r="PA641" s="3"/>
      <c r="PB641" s="3"/>
      <c r="PC641" s="3"/>
      <c r="PD641" s="3"/>
      <c r="PE641" s="3"/>
      <c r="PF641" s="3"/>
      <c r="PG641" s="3"/>
      <c r="PH641" s="3"/>
      <c r="PI641" s="3"/>
      <c r="PJ641" s="3"/>
      <c r="PK641" s="3"/>
      <c r="PL641" s="3"/>
      <c r="PM641" s="3"/>
      <c r="PN641" s="3"/>
      <c r="PO641" s="3"/>
      <c r="PP641" s="3"/>
      <c r="PQ641" s="3"/>
      <c r="PR641" s="3"/>
      <c r="PS641" s="3"/>
      <c r="PT641" s="3"/>
      <c r="PU641" s="3"/>
      <c r="PV641" s="3"/>
      <c r="PW641" s="3"/>
      <c r="PX641" s="3"/>
      <c r="PY641" s="3"/>
      <c r="PZ641" s="3"/>
      <c r="QA641" s="3"/>
      <c r="QB641" s="3"/>
      <c r="QC641" s="3"/>
      <c r="QD641" s="3"/>
      <c r="QE641" s="3"/>
      <c r="QF641" s="3"/>
      <c r="QG641" s="3"/>
      <c r="QH641" s="3"/>
      <c r="QI641" s="3"/>
      <c r="QJ641" s="3"/>
      <c r="QK641" s="3"/>
      <c r="QL641" s="3"/>
      <c r="QM641" s="3"/>
      <c r="QN641" s="3"/>
      <c r="QO641" s="3"/>
      <c r="QP641" s="3"/>
      <c r="QQ641" s="3"/>
      <c r="QR641" s="3"/>
      <c r="QS641" s="3"/>
      <c r="QT641" s="3"/>
      <c r="QU641" s="3"/>
      <c r="QV641" s="3"/>
      <c r="QW641" s="3"/>
      <c r="QX641" s="3"/>
      <c r="QY641" s="3"/>
      <c r="QZ641" s="3"/>
      <c r="RA641" s="3"/>
      <c r="RB641" s="3"/>
      <c r="RC641" s="3"/>
      <c r="RD641" s="3"/>
      <c r="RE641" s="3"/>
      <c r="RF641" s="3"/>
      <c r="RG641" s="3"/>
      <c r="RH641" s="3"/>
      <c r="RI641" s="3"/>
      <c r="RJ641" s="3"/>
      <c r="RK641" s="3"/>
      <c r="RL641" s="3"/>
      <c r="RM641" s="3"/>
      <c r="RN641" s="3"/>
      <c r="RO641" s="3"/>
      <c r="RP641" s="3"/>
      <c r="RQ641" s="3"/>
      <c r="RR641" s="3"/>
      <c r="RS641" s="3"/>
      <c r="RT641" s="3"/>
      <c r="RU641" s="3"/>
      <c r="RV641" s="3"/>
      <c r="RW641" s="3"/>
      <c r="RX641" s="3"/>
      <c r="RY641" s="3"/>
      <c r="RZ641" s="3"/>
      <c r="SA641" s="3"/>
      <c r="SB641" s="3"/>
      <c r="SC641" s="3"/>
      <c r="SD641" s="3"/>
      <c r="SE641" s="3"/>
      <c r="SF641" s="3"/>
      <c r="SG641" s="3"/>
      <c r="SH641" s="3"/>
      <c r="SI641" s="3"/>
      <c r="SJ641" s="3"/>
      <c r="SK641" s="3"/>
      <c r="SL641" s="3"/>
      <c r="SM641" s="3"/>
      <c r="SN641" s="3"/>
      <c r="SO641" s="3"/>
      <c r="SP641" s="3"/>
      <c r="SQ641" s="3"/>
      <c r="SR641" s="3"/>
      <c r="SS641" s="3"/>
      <c r="ST641" s="3"/>
      <c r="SU641" s="3"/>
      <c r="SV641" s="3"/>
      <c r="SW641" s="3"/>
      <c r="SX641" s="3"/>
      <c r="SY641" s="3"/>
      <c r="SZ641" s="3"/>
      <c r="TA641" s="3"/>
      <c r="TB641" s="3"/>
      <c r="TC641" s="3"/>
      <c r="TD641" s="3"/>
      <c r="TE641" s="3"/>
      <c r="TF641" s="3"/>
      <c r="TG641" s="3"/>
      <c r="TH641" s="3"/>
      <c r="TI641" s="3"/>
      <c r="TJ641" s="3"/>
      <c r="TK641" s="3"/>
      <c r="TL641" s="3"/>
      <c r="TM641" s="3"/>
      <c r="TN641" s="3"/>
      <c r="TO641" s="3"/>
      <c r="TP641" s="3"/>
      <c r="TQ641" s="3"/>
      <c r="TR641" s="3"/>
      <c r="TS641" s="3"/>
      <c r="TT641" s="3"/>
      <c r="TU641" s="3"/>
      <c r="TV641" s="3"/>
      <c r="TW641" s="3"/>
      <c r="TX641" s="3"/>
      <c r="TY641" s="3"/>
      <c r="TZ641" s="3"/>
      <c r="UA641" s="3"/>
      <c r="UB641" s="3"/>
      <c r="UC641" s="3"/>
      <c r="UD641" s="3"/>
      <c r="UE641" s="3"/>
      <c r="UF641" s="3"/>
      <c r="UG641" s="3"/>
      <c r="UH641" s="3"/>
      <c r="UI641" s="3"/>
      <c r="UJ641" s="3"/>
      <c r="UK641" s="3"/>
      <c r="UL641" s="3"/>
      <c r="UM641" s="3"/>
      <c r="UN641" s="3"/>
      <c r="UO641" s="3"/>
      <c r="UP641" s="3"/>
      <c r="UQ641" s="3"/>
      <c r="UR641" s="3"/>
      <c r="US641" s="3"/>
      <c r="UT641" s="3"/>
      <c r="UU641" s="3"/>
      <c r="UV641" s="3"/>
      <c r="UW641" s="3"/>
      <c r="UX641" s="3"/>
      <c r="UY641" s="3"/>
      <c r="UZ641" s="3"/>
      <c r="VA641" s="3"/>
      <c r="VB641" s="3"/>
      <c r="VC641" s="3"/>
      <c r="VD641" s="3"/>
      <c r="VE641" s="3"/>
      <c r="VF641" s="3"/>
      <c r="VG641" s="3"/>
      <c r="VH641" s="3"/>
      <c r="VI641" s="3"/>
      <c r="VJ641" s="3"/>
      <c r="VK641" s="3"/>
      <c r="VL641" s="3"/>
      <c r="VM641" s="3"/>
      <c r="VN641" s="3"/>
      <c r="VO641" s="3"/>
      <c r="VP641" s="3"/>
      <c r="VQ641" s="3"/>
      <c r="VR641" s="3"/>
      <c r="VS641" s="3"/>
      <c r="VT641" s="3"/>
      <c r="VU641" s="3"/>
      <c r="VV641" s="3"/>
      <c r="VW641" s="3"/>
      <c r="VX641" s="3"/>
      <c r="VY641" s="3"/>
      <c r="VZ641" s="3"/>
      <c r="WA641" s="3"/>
      <c r="WB641" s="3"/>
      <c r="WC641" s="3"/>
    </row>
    <row r="642" spans="1:601" ht="16" x14ac:dyDescent="0.45">
      <c r="A642" s="6"/>
      <c r="B642" s="6"/>
      <c r="C642" s="6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36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  <c r="MC642" s="3"/>
      <c r="MD642" s="3"/>
      <c r="ME642" s="3"/>
      <c r="MF642" s="3"/>
      <c r="MG642" s="3"/>
      <c r="MH642" s="3"/>
      <c r="MI642" s="3"/>
      <c r="MJ642" s="3"/>
      <c r="MK642" s="3"/>
      <c r="ML642" s="3"/>
      <c r="MM642" s="3"/>
      <c r="MN642" s="3"/>
      <c r="MO642" s="3"/>
      <c r="MP642" s="3"/>
      <c r="MQ642" s="3"/>
      <c r="MR642" s="3"/>
      <c r="MS642" s="3"/>
      <c r="MT642" s="3"/>
      <c r="MU642" s="3"/>
      <c r="MV642" s="3"/>
      <c r="MW642" s="3"/>
      <c r="MX642" s="3"/>
      <c r="MY642" s="3"/>
      <c r="MZ642" s="3"/>
      <c r="NA642" s="3"/>
      <c r="NB642" s="3"/>
      <c r="NC642" s="3"/>
      <c r="ND642" s="3"/>
      <c r="NE642" s="3"/>
      <c r="NF642" s="3"/>
      <c r="NG642" s="3"/>
      <c r="NH642" s="3"/>
      <c r="NI642" s="3"/>
      <c r="NJ642" s="3"/>
      <c r="NK642" s="3"/>
      <c r="NL642" s="3"/>
      <c r="NM642" s="3"/>
      <c r="NN642" s="3"/>
      <c r="NO642" s="3"/>
      <c r="NP642" s="3"/>
      <c r="NQ642" s="3"/>
      <c r="NR642" s="3"/>
      <c r="NS642" s="3"/>
      <c r="NT642" s="3"/>
      <c r="NU642" s="3"/>
      <c r="NV642" s="3"/>
      <c r="NW642" s="3"/>
      <c r="NX642" s="3"/>
      <c r="NY642" s="3"/>
      <c r="NZ642" s="3"/>
      <c r="OA642" s="3"/>
      <c r="OB642" s="3"/>
      <c r="OC642" s="3"/>
      <c r="OD642" s="3"/>
      <c r="OE642" s="3"/>
      <c r="OF642" s="3"/>
      <c r="OG642" s="3"/>
      <c r="OH642" s="3"/>
      <c r="OI642" s="3"/>
      <c r="OJ642" s="3"/>
      <c r="OK642" s="3"/>
      <c r="OL642" s="3"/>
      <c r="OM642" s="3"/>
      <c r="ON642" s="3"/>
      <c r="OO642" s="3"/>
      <c r="OP642" s="3"/>
      <c r="OQ642" s="3"/>
      <c r="OR642" s="3"/>
      <c r="OS642" s="3"/>
      <c r="OT642" s="3"/>
      <c r="OU642" s="3"/>
      <c r="OV642" s="3"/>
      <c r="OW642" s="3"/>
      <c r="OX642" s="3"/>
      <c r="OY642" s="3"/>
      <c r="OZ642" s="3"/>
      <c r="PA642" s="3"/>
      <c r="PB642" s="3"/>
      <c r="PC642" s="3"/>
      <c r="PD642" s="3"/>
      <c r="PE642" s="3"/>
      <c r="PF642" s="3"/>
      <c r="PG642" s="3"/>
      <c r="PH642" s="3"/>
      <c r="PI642" s="3"/>
      <c r="PJ642" s="3"/>
      <c r="PK642" s="3"/>
      <c r="PL642" s="3"/>
      <c r="PM642" s="3"/>
      <c r="PN642" s="3"/>
      <c r="PO642" s="3"/>
      <c r="PP642" s="3"/>
      <c r="PQ642" s="3"/>
      <c r="PR642" s="3"/>
      <c r="PS642" s="3"/>
      <c r="PT642" s="3"/>
      <c r="PU642" s="3"/>
      <c r="PV642" s="3"/>
      <c r="PW642" s="3"/>
      <c r="PX642" s="3"/>
      <c r="PY642" s="3"/>
      <c r="PZ642" s="3"/>
      <c r="QA642" s="3"/>
      <c r="QB642" s="3"/>
      <c r="QC642" s="3"/>
      <c r="QD642" s="3"/>
      <c r="QE642" s="3"/>
      <c r="QF642" s="3"/>
      <c r="QG642" s="3"/>
      <c r="QH642" s="3"/>
      <c r="QI642" s="3"/>
      <c r="QJ642" s="3"/>
      <c r="QK642" s="3"/>
      <c r="QL642" s="3"/>
      <c r="QM642" s="3"/>
      <c r="QN642" s="3"/>
      <c r="QO642" s="3"/>
      <c r="QP642" s="3"/>
      <c r="QQ642" s="3"/>
      <c r="QR642" s="3"/>
      <c r="QS642" s="3"/>
      <c r="QT642" s="3"/>
      <c r="QU642" s="3"/>
      <c r="QV642" s="3"/>
      <c r="QW642" s="3"/>
      <c r="QX642" s="3"/>
      <c r="QY642" s="3"/>
      <c r="QZ642" s="3"/>
      <c r="RA642" s="3"/>
      <c r="RB642" s="3"/>
      <c r="RC642" s="3"/>
      <c r="RD642" s="3"/>
      <c r="RE642" s="3"/>
      <c r="RF642" s="3"/>
      <c r="RG642" s="3"/>
      <c r="RH642" s="3"/>
      <c r="RI642" s="3"/>
      <c r="RJ642" s="3"/>
      <c r="RK642" s="3"/>
      <c r="RL642" s="3"/>
      <c r="RM642" s="3"/>
      <c r="RN642" s="3"/>
      <c r="RO642" s="3"/>
      <c r="RP642" s="3"/>
      <c r="RQ642" s="3"/>
      <c r="RR642" s="3"/>
      <c r="RS642" s="3"/>
      <c r="RT642" s="3"/>
      <c r="RU642" s="3"/>
      <c r="RV642" s="3"/>
      <c r="RW642" s="3"/>
      <c r="RX642" s="3"/>
      <c r="RY642" s="3"/>
      <c r="RZ642" s="3"/>
      <c r="SA642" s="3"/>
      <c r="SB642" s="3"/>
      <c r="SC642" s="3"/>
      <c r="SD642" s="3"/>
      <c r="SE642" s="3"/>
      <c r="SF642" s="3"/>
      <c r="SG642" s="3"/>
      <c r="SH642" s="3"/>
      <c r="SI642" s="3"/>
      <c r="SJ642" s="3"/>
      <c r="SK642" s="3"/>
      <c r="SL642" s="3"/>
      <c r="SM642" s="3"/>
      <c r="SN642" s="3"/>
      <c r="SO642" s="3"/>
      <c r="SP642" s="3"/>
      <c r="SQ642" s="3"/>
      <c r="SR642" s="3"/>
      <c r="SS642" s="3"/>
      <c r="ST642" s="3"/>
      <c r="SU642" s="3"/>
      <c r="SV642" s="3"/>
      <c r="SW642" s="3"/>
      <c r="SX642" s="3"/>
      <c r="SY642" s="3"/>
      <c r="SZ642" s="3"/>
      <c r="TA642" s="3"/>
      <c r="TB642" s="3"/>
      <c r="TC642" s="3"/>
      <c r="TD642" s="3"/>
      <c r="TE642" s="3"/>
      <c r="TF642" s="3"/>
      <c r="TG642" s="3"/>
      <c r="TH642" s="3"/>
      <c r="TI642" s="3"/>
      <c r="TJ642" s="3"/>
      <c r="TK642" s="3"/>
      <c r="TL642" s="3"/>
      <c r="TM642" s="3"/>
      <c r="TN642" s="3"/>
      <c r="TO642" s="3"/>
      <c r="TP642" s="3"/>
      <c r="TQ642" s="3"/>
      <c r="TR642" s="3"/>
      <c r="TS642" s="3"/>
      <c r="TT642" s="3"/>
      <c r="TU642" s="3"/>
      <c r="TV642" s="3"/>
      <c r="TW642" s="3"/>
      <c r="TX642" s="3"/>
      <c r="TY642" s="3"/>
      <c r="TZ642" s="3"/>
      <c r="UA642" s="3"/>
      <c r="UB642" s="3"/>
      <c r="UC642" s="3"/>
      <c r="UD642" s="3"/>
      <c r="UE642" s="3"/>
      <c r="UF642" s="3"/>
      <c r="UG642" s="3"/>
      <c r="UH642" s="3"/>
      <c r="UI642" s="3"/>
      <c r="UJ642" s="3"/>
      <c r="UK642" s="3"/>
      <c r="UL642" s="3"/>
      <c r="UM642" s="3"/>
      <c r="UN642" s="3"/>
      <c r="UO642" s="3"/>
      <c r="UP642" s="3"/>
      <c r="UQ642" s="3"/>
      <c r="UR642" s="3"/>
      <c r="US642" s="3"/>
      <c r="UT642" s="3"/>
      <c r="UU642" s="3"/>
      <c r="UV642" s="3"/>
      <c r="UW642" s="3"/>
      <c r="UX642" s="3"/>
      <c r="UY642" s="3"/>
      <c r="UZ642" s="3"/>
      <c r="VA642" s="3"/>
      <c r="VB642" s="3"/>
      <c r="VC642" s="3"/>
      <c r="VD642" s="3"/>
      <c r="VE642" s="3"/>
      <c r="VF642" s="3"/>
      <c r="VG642" s="3"/>
      <c r="VH642" s="3"/>
      <c r="VI642" s="3"/>
      <c r="VJ642" s="3"/>
      <c r="VK642" s="3"/>
      <c r="VL642" s="3"/>
      <c r="VM642" s="3"/>
      <c r="VN642" s="3"/>
      <c r="VO642" s="3"/>
      <c r="VP642" s="3"/>
      <c r="VQ642" s="3"/>
      <c r="VR642" s="3"/>
      <c r="VS642" s="3"/>
      <c r="VT642" s="3"/>
      <c r="VU642" s="3"/>
      <c r="VV642" s="3"/>
      <c r="VW642" s="3"/>
      <c r="VX642" s="3"/>
      <c r="VY642" s="3"/>
      <c r="VZ642" s="3"/>
      <c r="WA642" s="3"/>
      <c r="WB642" s="3"/>
      <c r="WC642" s="3"/>
    </row>
    <row r="643" spans="1:601" ht="16" x14ac:dyDescent="0.45">
      <c r="A643" s="6"/>
      <c r="B643" s="6"/>
      <c r="C643" s="6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36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3"/>
      <c r="NJ643" s="3"/>
      <c r="NK643" s="3"/>
      <c r="NL643" s="3"/>
      <c r="NM643" s="3"/>
      <c r="NN643" s="3"/>
      <c r="NO643" s="3"/>
      <c r="NP643" s="3"/>
      <c r="NQ643" s="3"/>
      <c r="NR643" s="3"/>
      <c r="NS643" s="3"/>
      <c r="NT643" s="3"/>
      <c r="NU643" s="3"/>
      <c r="NV643" s="3"/>
      <c r="NW643" s="3"/>
      <c r="NX643" s="3"/>
      <c r="NY643" s="3"/>
      <c r="NZ643" s="3"/>
      <c r="OA643" s="3"/>
      <c r="OB643" s="3"/>
      <c r="OC643" s="3"/>
      <c r="OD643" s="3"/>
      <c r="OE643" s="3"/>
      <c r="OF643" s="3"/>
      <c r="OG643" s="3"/>
      <c r="OH643" s="3"/>
      <c r="OI643" s="3"/>
      <c r="OJ643" s="3"/>
      <c r="OK643" s="3"/>
      <c r="OL643" s="3"/>
      <c r="OM643" s="3"/>
      <c r="ON643" s="3"/>
      <c r="OO643" s="3"/>
      <c r="OP643" s="3"/>
      <c r="OQ643" s="3"/>
      <c r="OR643" s="3"/>
      <c r="OS643" s="3"/>
      <c r="OT643" s="3"/>
      <c r="OU643" s="3"/>
      <c r="OV643" s="3"/>
      <c r="OW643" s="3"/>
      <c r="OX643" s="3"/>
      <c r="OY643" s="3"/>
      <c r="OZ643" s="3"/>
      <c r="PA643" s="3"/>
      <c r="PB643" s="3"/>
      <c r="PC643" s="3"/>
      <c r="PD643" s="3"/>
      <c r="PE643" s="3"/>
      <c r="PF643" s="3"/>
      <c r="PG643" s="3"/>
      <c r="PH643" s="3"/>
      <c r="PI643" s="3"/>
      <c r="PJ643" s="3"/>
      <c r="PK643" s="3"/>
      <c r="PL643" s="3"/>
      <c r="PM643" s="3"/>
      <c r="PN643" s="3"/>
      <c r="PO643" s="3"/>
      <c r="PP643" s="3"/>
      <c r="PQ643" s="3"/>
      <c r="PR643" s="3"/>
      <c r="PS643" s="3"/>
      <c r="PT643" s="3"/>
      <c r="PU643" s="3"/>
      <c r="PV643" s="3"/>
      <c r="PW643" s="3"/>
      <c r="PX643" s="3"/>
      <c r="PY643" s="3"/>
      <c r="PZ643" s="3"/>
      <c r="QA643" s="3"/>
      <c r="QB643" s="3"/>
      <c r="QC643" s="3"/>
      <c r="QD643" s="3"/>
      <c r="QE643" s="3"/>
      <c r="QF643" s="3"/>
      <c r="QG643" s="3"/>
      <c r="QH643" s="3"/>
      <c r="QI643" s="3"/>
      <c r="QJ643" s="3"/>
      <c r="QK643" s="3"/>
      <c r="QL643" s="3"/>
      <c r="QM643" s="3"/>
      <c r="QN643" s="3"/>
      <c r="QO643" s="3"/>
      <c r="QP643" s="3"/>
      <c r="QQ643" s="3"/>
      <c r="QR643" s="3"/>
      <c r="QS643" s="3"/>
      <c r="QT643" s="3"/>
      <c r="QU643" s="3"/>
      <c r="QV643" s="3"/>
      <c r="QW643" s="3"/>
      <c r="QX643" s="3"/>
      <c r="QY643" s="3"/>
      <c r="QZ643" s="3"/>
      <c r="RA643" s="3"/>
      <c r="RB643" s="3"/>
      <c r="RC643" s="3"/>
      <c r="RD643" s="3"/>
      <c r="RE643" s="3"/>
      <c r="RF643" s="3"/>
      <c r="RG643" s="3"/>
      <c r="RH643" s="3"/>
      <c r="RI643" s="3"/>
      <c r="RJ643" s="3"/>
      <c r="RK643" s="3"/>
      <c r="RL643" s="3"/>
      <c r="RM643" s="3"/>
      <c r="RN643" s="3"/>
      <c r="RO643" s="3"/>
      <c r="RP643" s="3"/>
      <c r="RQ643" s="3"/>
      <c r="RR643" s="3"/>
      <c r="RS643" s="3"/>
      <c r="RT643" s="3"/>
      <c r="RU643" s="3"/>
      <c r="RV643" s="3"/>
      <c r="RW643" s="3"/>
      <c r="RX643" s="3"/>
      <c r="RY643" s="3"/>
      <c r="RZ643" s="3"/>
      <c r="SA643" s="3"/>
      <c r="SB643" s="3"/>
      <c r="SC643" s="3"/>
      <c r="SD643" s="3"/>
      <c r="SE643" s="3"/>
      <c r="SF643" s="3"/>
      <c r="SG643" s="3"/>
      <c r="SH643" s="3"/>
      <c r="SI643" s="3"/>
      <c r="SJ643" s="3"/>
      <c r="SK643" s="3"/>
      <c r="SL643" s="3"/>
      <c r="SM643" s="3"/>
      <c r="SN643" s="3"/>
      <c r="SO643" s="3"/>
      <c r="SP643" s="3"/>
      <c r="SQ643" s="3"/>
      <c r="SR643" s="3"/>
      <c r="SS643" s="3"/>
      <c r="ST643" s="3"/>
      <c r="SU643" s="3"/>
      <c r="SV643" s="3"/>
      <c r="SW643" s="3"/>
      <c r="SX643" s="3"/>
      <c r="SY643" s="3"/>
      <c r="SZ643" s="3"/>
      <c r="TA643" s="3"/>
      <c r="TB643" s="3"/>
      <c r="TC643" s="3"/>
      <c r="TD643" s="3"/>
      <c r="TE643" s="3"/>
      <c r="TF643" s="3"/>
      <c r="TG643" s="3"/>
      <c r="TH643" s="3"/>
      <c r="TI643" s="3"/>
      <c r="TJ643" s="3"/>
      <c r="TK643" s="3"/>
      <c r="TL643" s="3"/>
      <c r="TM643" s="3"/>
      <c r="TN643" s="3"/>
      <c r="TO643" s="3"/>
      <c r="TP643" s="3"/>
      <c r="TQ643" s="3"/>
      <c r="TR643" s="3"/>
      <c r="TS643" s="3"/>
      <c r="TT643" s="3"/>
      <c r="TU643" s="3"/>
      <c r="TV643" s="3"/>
      <c r="TW643" s="3"/>
      <c r="TX643" s="3"/>
      <c r="TY643" s="3"/>
      <c r="TZ643" s="3"/>
      <c r="UA643" s="3"/>
      <c r="UB643" s="3"/>
      <c r="UC643" s="3"/>
      <c r="UD643" s="3"/>
      <c r="UE643" s="3"/>
      <c r="UF643" s="3"/>
      <c r="UG643" s="3"/>
      <c r="UH643" s="3"/>
      <c r="UI643" s="3"/>
      <c r="UJ643" s="3"/>
      <c r="UK643" s="3"/>
      <c r="UL643" s="3"/>
      <c r="UM643" s="3"/>
      <c r="UN643" s="3"/>
      <c r="UO643" s="3"/>
      <c r="UP643" s="3"/>
      <c r="UQ643" s="3"/>
      <c r="UR643" s="3"/>
      <c r="US643" s="3"/>
      <c r="UT643" s="3"/>
      <c r="UU643" s="3"/>
      <c r="UV643" s="3"/>
      <c r="UW643" s="3"/>
      <c r="UX643" s="3"/>
      <c r="UY643" s="3"/>
      <c r="UZ643" s="3"/>
      <c r="VA643" s="3"/>
      <c r="VB643" s="3"/>
      <c r="VC643" s="3"/>
      <c r="VD643" s="3"/>
      <c r="VE643" s="3"/>
      <c r="VF643" s="3"/>
      <c r="VG643" s="3"/>
      <c r="VH643" s="3"/>
      <c r="VI643" s="3"/>
      <c r="VJ643" s="3"/>
      <c r="VK643" s="3"/>
      <c r="VL643" s="3"/>
      <c r="VM643" s="3"/>
      <c r="VN643" s="3"/>
      <c r="VO643" s="3"/>
      <c r="VP643" s="3"/>
      <c r="VQ643" s="3"/>
      <c r="VR643" s="3"/>
      <c r="VS643" s="3"/>
      <c r="VT643" s="3"/>
      <c r="VU643" s="3"/>
      <c r="VV643" s="3"/>
      <c r="VW643" s="3"/>
      <c r="VX643" s="3"/>
      <c r="VY643" s="3"/>
      <c r="VZ643" s="3"/>
      <c r="WA643" s="3"/>
      <c r="WB643" s="3"/>
      <c r="WC643" s="3"/>
    </row>
    <row r="644" spans="1:601" ht="16" x14ac:dyDescent="0.45">
      <c r="A644" s="6"/>
      <c r="B644" s="6"/>
      <c r="C644" s="6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36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3"/>
      <c r="NJ644" s="3"/>
      <c r="NK644" s="3"/>
      <c r="NL644" s="3"/>
      <c r="NM644" s="3"/>
      <c r="NN644" s="3"/>
      <c r="NO644" s="3"/>
      <c r="NP644" s="3"/>
      <c r="NQ644" s="3"/>
      <c r="NR644" s="3"/>
      <c r="NS644" s="3"/>
      <c r="NT644" s="3"/>
      <c r="NU644" s="3"/>
      <c r="NV644" s="3"/>
      <c r="NW644" s="3"/>
      <c r="NX644" s="3"/>
      <c r="NY644" s="3"/>
      <c r="NZ644" s="3"/>
      <c r="OA644" s="3"/>
      <c r="OB644" s="3"/>
      <c r="OC644" s="3"/>
      <c r="OD644" s="3"/>
      <c r="OE644" s="3"/>
      <c r="OF644" s="3"/>
      <c r="OG644" s="3"/>
      <c r="OH644" s="3"/>
      <c r="OI644" s="3"/>
      <c r="OJ644" s="3"/>
      <c r="OK644" s="3"/>
      <c r="OL644" s="3"/>
      <c r="OM644" s="3"/>
      <c r="ON644" s="3"/>
      <c r="OO644" s="3"/>
      <c r="OP644" s="3"/>
      <c r="OQ644" s="3"/>
      <c r="OR644" s="3"/>
      <c r="OS644" s="3"/>
      <c r="OT644" s="3"/>
      <c r="OU644" s="3"/>
      <c r="OV644" s="3"/>
      <c r="OW644" s="3"/>
      <c r="OX644" s="3"/>
      <c r="OY644" s="3"/>
      <c r="OZ644" s="3"/>
      <c r="PA644" s="3"/>
      <c r="PB644" s="3"/>
      <c r="PC644" s="3"/>
      <c r="PD644" s="3"/>
      <c r="PE644" s="3"/>
      <c r="PF644" s="3"/>
      <c r="PG644" s="3"/>
      <c r="PH644" s="3"/>
      <c r="PI644" s="3"/>
      <c r="PJ644" s="3"/>
      <c r="PK644" s="3"/>
      <c r="PL644" s="3"/>
      <c r="PM644" s="3"/>
      <c r="PN644" s="3"/>
      <c r="PO644" s="3"/>
      <c r="PP644" s="3"/>
      <c r="PQ644" s="3"/>
      <c r="PR644" s="3"/>
      <c r="PS644" s="3"/>
      <c r="PT644" s="3"/>
      <c r="PU644" s="3"/>
      <c r="PV644" s="3"/>
      <c r="PW644" s="3"/>
      <c r="PX644" s="3"/>
      <c r="PY644" s="3"/>
      <c r="PZ644" s="3"/>
      <c r="QA644" s="3"/>
      <c r="QB644" s="3"/>
      <c r="QC644" s="3"/>
      <c r="QD644" s="3"/>
      <c r="QE644" s="3"/>
      <c r="QF644" s="3"/>
      <c r="QG644" s="3"/>
      <c r="QH644" s="3"/>
      <c r="QI644" s="3"/>
      <c r="QJ644" s="3"/>
      <c r="QK644" s="3"/>
      <c r="QL644" s="3"/>
      <c r="QM644" s="3"/>
      <c r="QN644" s="3"/>
      <c r="QO644" s="3"/>
      <c r="QP644" s="3"/>
      <c r="QQ644" s="3"/>
      <c r="QR644" s="3"/>
      <c r="QS644" s="3"/>
      <c r="QT644" s="3"/>
      <c r="QU644" s="3"/>
      <c r="QV644" s="3"/>
      <c r="QW644" s="3"/>
      <c r="QX644" s="3"/>
      <c r="QY644" s="3"/>
      <c r="QZ644" s="3"/>
      <c r="RA644" s="3"/>
      <c r="RB644" s="3"/>
      <c r="RC644" s="3"/>
      <c r="RD644" s="3"/>
      <c r="RE644" s="3"/>
      <c r="RF644" s="3"/>
      <c r="RG644" s="3"/>
      <c r="RH644" s="3"/>
      <c r="RI644" s="3"/>
      <c r="RJ644" s="3"/>
      <c r="RK644" s="3"/>
      <c r="RL644" s="3"/>
      <c r="RM644" s="3"/>
      <c r="RN644" s="3"/>
      <c r="RO644" s="3"/>
      <c r="RP644" s="3"/>
      <c r="RQ644" s="3"/>
      <c r="RR644" s="3"/>
      <c r="RS644" s="3"/>
      <c r="RT644" s="3"/>
      <c r="RU644" s="3"/>
      <c r="RV644" s="3"/>
      <c r="RW644" s="3"/>
      <c r="RX644" s="3"/>
      <c r="RY644" s="3"/>
      <c r="RZ644" s="3"/>
      <c r="SA644" s="3"/>
      <c r="SB644" s="3"/>
      <c r="SC644" s="3"/>
      <c r="SD644" s="3"/>
      <c r="SE644" s="3"/>
      <c r="SF644" s="3"/>
      <c r="SG644" s="3"/>
      <c r="SH644" s="3"/>
      <c r="SI644" s="3"/>
      <c r="SJ644" s="3"/>
      <c r="SK644" s="3"/>
      <c r="SL644" s="3"/>
      <c r="SM644" s="3"/>
      <c r="SN644" s="3"/>
      <c r="SO644" s="3"/>
      <c r="SP644" s="3"/>
      <c r="SQ644" s="3"/>
      <c r="SR644" s="3"/>
      <c r="SS644" s="3"/>
      <c r="ST644" s="3"/>
      <c r="SU644" s="3"/>
      <c r="SV644" s="3"/>
      <c r="SW644" s="3"/>
      <c r="SX644" s="3"/>
      <c r="SY644" s="3"/>
      <c r="SZ644" s="3"/>
      <c r="TA644" s="3"/>
      <c r="TB644" s="3"/>
      <c r="TC644" s="3"/>
      <c r="TD644" s="3"/>
      <c r="TE644" s="3"/>
      <c r="TF644" s="3"/>
      <c r="TG644" s="3"/>
      <c r="TH644" s="3"/>
      <c r="TI644" s="3"/>
      <c r="TJ644" s="3"/>
      <c r="TK644" s="3"/>
      <c r="TL644" s="3"/>
      <c r="TM644" s="3"/>
      <c r="TN644" s="3"/>
      <c r="TO644" s="3"/>
      <c r="TP644" s="3"/>
      <c r="TQ644" s="3"/>
      <c r="TR644" s="3"/>
      <c r="TS644" s="3"/>
      <c r="TT644" s="3"/>
      <c r="TU644" s="3"/>
      <c r="TV644" s="3"/>
      <c r="TW644" s="3"/>
      <c r="TX644" s="3"/>
      <c r="TY644" s="3"/>
      <c r="TZ644" s="3"/>
      <c r="UA644" s="3"/>
      <c r="UB644" s="3"/>
      <c r="UC644" s="3"/>
      <c r="UD644" s="3"/>
      <c r="UE644" s="3"/>
      <c r="UF644" s="3"/>
      <c r="UG644" s="3"/>
      <c r="UH644" s="3"/>
      <c r="UI644" s="3"/>
      <c r="UJ644" s="3"/>
      <c r="UK644" s="3"/>
      <c r="UL644" s="3"/>
      <c r="UM644" s="3"/>
      <c r="UN644" s="3"/>
      <c r="UO644" s="3"/>
      <c r="UP644" s="3"/>
      <c r="UQ644" s="3"/>
      <c r="UR644" s="3"/>
      <c r="US644" s="3"/>
      <c r="UT644" s="3"/>
      <c r="UU644" s="3"/>
      <c r="UV644" s="3"/>
      <c r="UW644" s="3"/>
      <c r="UX644" s="3"/>
      <c r="UY644" s="3"/>
      <c r="UZ644" s="3"/>
      <c r="VA644" s="3"/>
      <c r="VB644" s="3"/>
      <c r="VC644" s="3"/>
      <c r="VD644" s="3"/>
      <c r="VE644" s="3"/>
      <c r="VF644" s="3"/>
      <c r="VG644" s="3"/>
      <c r="VH644" s="3"/>
      <c r="VI644" s="3"/>
      <c r="VJ644" s="3"/>
      <c r="VK644" s="3"/>
      <c r="VL644" s="3"/>
      <c r="VM644" s="3"/>
      <c r="VN644" s="3"/>
      <c r="VO644" s="3"/>
      <c r="VP644" s="3"/>
      <c r="VQ644" s="3"/>
      <c r="VR644" s="3"/>
      <c r="VS644" s="3"/>
      <c r="VT644" s="3"/>
      <c r="VU644" s="3"/>
      <c r="VV644" s="3"/>
      <c r="VW644" s="3"/>
      <c r="VX644" s="3"/>
      <c r="VY644" s="3"/>
      <c r="VZ644" s="3"/>
      <c r="WA644" s="3"/>
      <c r="WB644" s="3"/>
      <c r="WC644" s="3"/>
    </row>
    <row r="645" spans="1:601" ht="16" x14ac:dyDescent="0.45">
      <c r="A645" s="6"/>
      <c r="B645" s="6"/>
      <c r="C645" s="6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36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3"/>
      <c r="NJ645" s="3"/>
      <c r="NK645" s="3"/>
      <c r="NL645" s="3"/>
      <c r="NM645" s="3"/>
      <c r="NN645" s="3"/>
      <c r="NO645" s="3"/>
      <c r="NP645" s="3"/>
      <c r="NQ645" s="3"/>
      <c r="NR645" s="3"/>
      <c r="NS645" s="3"/>
      <c r="NT645" s="3"/>
      <c r="NU645" s="3"/>
      <c r="NV645" s="3"/>
      <c r="NW645" s="3"/>
      <c r="NX645" s="3"/>
      <c r="NY645" s="3"/>
      <c r="NZ645" s="3"/>
      <c r="OA645" s="3"/>
      <c r="OB645" s="3"/>
      <c r="OC645" s="3"/>
      <c r="OD645" s="3"/>
      <c r="OE645" s="3"/>
      <c r="OF645" s="3"/>
      <c r="OG645" s="3"/>
      <c r="OH645" s="3"/>
      <c r="OI645" s="3"/>
      <c r="OJ645" s="3"/>
      <c r="OK645" s="3"/>
      <c r="OL645" s="3"/>
      <c r="OM645" s="3"/>
      <c r="ON645" s="3"/>
      <c r="OO645" s="3"/>
      <c r="OP645" s="3"/>
      <c r="OQ645" s="3"/>
      <c r="OR645" s="3"/>
      <c r="OS645" s="3"/>
      <c r="OT645" s="3"/>
      <c r="OU645" s="3"/>
      <c r="OV645" s="3"/>
      <c r="OW645" s="3"/>
      <c r="OX645" s="3"/>
      <c r="OY645" s="3"/>
      <c r="OZ645" s="3"/>
      <c r="PA645" s="3"/>
      <c r="PB645" s="3"/>
      <c r="PC645" s="3"/>
      <c r="PD645" s="3"/>
      <c r="PE645" s="3"/>
      <c r="PF645" s="3"/>
      <c r="PG645" s="3"/>
      <c r="PH645" s="3"/>
      <c r="PI645" s="3"/>
      <c r="PJ645" s="3"/>
      <c r="PK645" s="3"/>
      <c r="PL645" s="3"/>
      <c r="PM645" s="3"/>
      <c r="PN645" s="3"/>
      <c r="PO645" s="3"/>
      <c r="PP645" s="3"/>
      <c r="PQ645" s="3"/>
      <c r="PR645" s="3"/>
      <c r="PS645" s="3"/>
      <c r="PT645" s="3"/>
      <c r="PU645" s="3"/>
      <c r="PV645" s="3"/>
      <c r="PW645" s="3"/>
      <c r="PX645" s="3"/>
      <c r="PY645" s="3"/>
      <c r="PZ645" s="3"/>
      <c r="QA645" s="3"/>
      <c r="QB645" s="3"/>
      <c r="QC645" s="3"/>
      <c r="QD645" s="3"/>
      <c r="QE645" s="3"/>
      <c r="QF645" s="3"/>
      <c r="QG645" s="3"/>
      <c r="QH645" s="3"/>
      <c r="QI645" s="3"/>
      <c r="QJ645" s="3"/>
      <c r="QK645" s="3"/>
      <c r="QL645" s="3"/>
      <c r="QM645" s="3"/>
      <c r="QN645" s="3"/>
      <c r="QO645" s="3"/>
      <c r="QP645" s="3"/>
      <c r="QQ645" s="3"/>
      <c r="QR645" s="3"/>
      <c r="QS645" s="3"/>
      <c r="QT645" s="3"/>
      <c r="QU645" s="3"/>
      <c r="QV645" s="3"/>
      <c r="QW645" s="3"/>
      <c r="QX645" s="3"/>
      <c r="QY645" s="3"/>
      <c r="QZ645" s="3"/>
      <c r="RA645" s="3"/>
      <c r="RB645" s="3"/>
      <c r="RC645" s="3"/>
      <c r="RD645" s="3"/>
      <c r="RE645" s="3"/>
      <c r="RF645" s="3"/>
      <c r="RG645" s="3"/>
      <c r="RH645" s="3"/>
      <c r="RI645" s="3"/>
      <c r="RJ645" s="3"/>
      <c r="RK645" s="3"/>
      <c r="RL645" s="3"/>
      <c r="RM645" s="3"/>
      <c r="RN645" s="3"/>
      <c r="RO645" s="3"/>
      <c r="RP645" s="3"/>
      <c r="RQ645" s="3"/>
      <c r="RR645" s="3"/>
      <c r="RS645" s="3"/>
      <c r="RT645" s="3"/>
      <c r="RU645" s="3"/>
      <c r="RV645" s="3"/>
      <c r="RW645" s="3"/>
      <c r="RX645" s="3"/>
      <c r="RY645" s="3"/>
      <c r="RZ645" s="3"/>
      <c r="SA645" s="3"/>
      <c r="SB645" s="3"/>
      <c r="SC645" s="3"/>
      <c r="SD645" s="3"/>
      <c r="SE645" s="3"/>
      <c r="SF645" s="3"/>
      <c r="SG645" s="3"/>
      <c r="SH645" s="3"/>
      <c r="SI645" s="3"/>
      <c r="SJ645" s="3"/>
      <c r="SK645" s="3"/>
      <c r="SL645" s="3"/>
      <c r="SM645" s="3"/>
      <c r="SN645" s="3"/>
      <c r="SO645" s="3"/>
      <c r="SP645" s="3"/>
      <c r="SQ645" s="3"/>
      <c r="SR645" s="3"/>
      <c r="SS645" s="3"/>
      <c r="ST645" s="3"/>
      <c r="SU645" s="3"/>
      <c r="SV645" s="3"/>
      <c r="SW645" s="3"/>
      <c r="SX645" s="3"/>
      <c r="SY645" s="3"/>
      <c r="SZ645" s="3"/>
      <c r="TA645" s="3"/>
      <c r="TB645" s="3"/>
      <c r="TC645" s="3"/>
      <c r="TD645" s="3"/>
      <c r="TE645" s="3"/>
      <c r="TF645" s="3"/>
      <c r="TG645" s="3"/>
      <c r="TH645" s="3"/>
      <c r="TI645" s="3"/>
      <c r="TJ645" s="3"/>
      <c r="TK645" s="3"/>
      <c r="TL645" s="3"/>
      <c r="TM645" s="3"/>
      <c r="TN645" s="3"/>
      <c r="TO645" s="3"/>
      <c r="TP645" s="3"/>
      <c r="TQ645" s="3"/>
      <c r="TR645" s="3"/>
      <c r="TS645" s="3"/>
      <c r="TT645" s="3"/>
      <c r="TU645" s="3"/>
      <c r="TV645" s="3"/>
      <c r="TW645" s="3"/>
      <c r="TX645" s="3"/>
      <c r="TY645" s="3"/>
      <c r="TZ645" s="3"/>
      <c r="UA645" s="3"/>
      <c r="UB645" s="3"/>
      <c r="UC645" s="3"/>
      <c r="UD645" s="3"/>
      <c r="UE645" s="3"/>
      <c r="UF645" s="3"/>
      <c r="UG645" s="3"/>
      <c r="UH645" s="3"/>
      <c r="UI645" s="3"/>
      <c r="UJ645" s="3"/>
      <c r="UK645" s="3"/>
      <c r="UL645" s="3"/>
      <c r="UM645" s="3"/>
      <c r="UN645" s="3"/>
      <c r="UO645" s="3"/>
      <c r="UP645" s="3"/>
      <c r="UQ645" s="3"/>
      <c r="UR645" s="3"/>
      <c r="US645" s="3"/>
      <c r="UT645" s="3"/>
      <c r="UU645" s="3"/>
      <c r="UV645" s="3"/>
      <c r="UW645" s="3"/>
      <c r="UX645" s="3"/>
      <c r="UY645" s="3"/>
      <c r="UZ645" s="3"/>
      <c r="VA645" s="3"/>
      <c r="VB645" s="3"/>
      <c r="VC645" s="3"/>
      <c r="VD645" s="3"/>
      <c r="VE645" s="3"/>
      <c r="VF645" s="3"/>
      <c r="VG645" s="3"/>
      <c r="VH645" s="3"/>
      <c r="VI645" s="3"/>
      <c r="VJ645" s="3"/>
      <c r="VK645" s="3"/>
      <c r="VL645" s="3"/>
      <c r="VM645" s="3"/>
      <c r="VN645" s="3"/>
      <c r="VO645" s="3"/>
      <c r="VP645" s="3"/>
      <c r="VQ645" s="3"/>
      <c r="VR645" s="3"/>
      <c r="VS645" s="3"/>
      <c r="VT645" s="3"/>
      <c r="VU645" s="3"/>
      <c r="VV645" s="3"/>
      <c r="VW645" s="3"/>
      <c r="VX645" s="3"/>
      <c r="VY645" s="3"/>
      <c r="VZ645" s="3"/>
      <c r="WA645" s="3"/>
      <c r="WB645" s="3"/>
      <c r="WC645" s="3"/>
    </row>
    <row r="646" spans="1:601" ht="16" x14ac:dyDescent="0.45">
      <c r="A646" s="6"/>
      <c r="B646" s="6"/>
      <c r="C646" s="6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36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3"/>
      <c r="NJ646" s="3"/>
      <c r="NK646" s="3"/>
      <c r="NL646" s="3"/>
      <c r="NM646" s="3"/>
      <c r="NN646" s="3"/>
      <c r="NO646" s="3"/>
      <c r="NP646" s="3"/>
      <c r="NQ646" s="3"/>
      <c r="NR646" s="3"/>
      <c r="NS646" s="3"/>
      <c r="NT646" s="3"/>
      <c r="NU646" s="3"/>
      <c r="NV646" s="3"/>
      <c r="NW646" s="3"/>
      <c r="NX646" s="3"/>
      <c r="NY646" s="3"/>
      <c r="NZ646" s="3"/>
      <c r="OA646" s="3"/>
      <c r="OB646" s="3"/>
      <c r="OC646" s="3"/>
      <c r="OD646" s="3"/>
      <c r="OE646" s="3"/>
      <c r="OF646" s="3"/>
      <c r="OG646" s="3"/>
      <c r="OH646" s="3"/>
      <c r="OI646" s="3"/>
      <c r="OJ646" s="3"/>
      <c r="OK646" s="3"/>
      <c r="OL646" s="3"/>
      <c r="OM646" s="3"/>
      <c r="ON646" s="3"/>
      <c r="OO646" s="3"/>
      <c r="OP646" s="3"/>
      <c r="OQ646" s="3"/>
      <c r="OR646" s="3"/>
      <c r="OS646" s="3"/>
      <c r="OT646" s="3"/>
      <c r="OU646" s="3"/>
      <c r="OV646" s="3"/>
      <c r="OW646" s="3"/>
      <c r="OX646" s="3"/>
      <c r="OY646" s="3"/>
      <c r="OZ646" s="3"/>
      <c r="PA646" s="3"/>
      <c r="PB646" s="3"/>
      <c r="PC646" s="3"/>
      <c r="PD646" s="3"/>
      <c r="PE646" s="3"/>
      <c r="PF646" s="3"/>
      <c r="PG646" s="3"/>
      <c r="PH646" s="3"/>
      <c r="PI646" s="3"/>
      <c r="PJ646" s="3"/>
      <c r="PK646" s="3"/>
      <c r="PL646" s="3"/>
      <c r="PM646" s="3"/>
      <c r="PN646" s="3"/>
      <c r="PO646" s="3"/>
      <c r="PP646" s="3"/>
      <c r="PQ646" s="3"/>
      <c r="PR646" s="3"/>
      <c r="PS646" s="3"/>
      <c r="PT646" s="3"/>
      <c r="PU646" s="3"/>
      <c r="PV646" s="3"/>
      <c r="PW646" s="3"/>
      <c r="PX646" s="3"/>
      <c r="PY646" s="3"/>
      <c r="PZ646" s="3"/>
      <c r="QA646" s="3"/>
      <c r="QB646" s="3"/>
      <c r="QC646" s="3"/>
      <c r="QD646" s="3"/>
      <c r="QE646" s="3"/>
      <c r="QF646" s="3"/>
      <c r="QG646" s="3"/>
      <c r="QH646" s="3"/>
      <c r="QI646" s="3"/>
      <c r="QJ646" s="3"/>
      <c r="QK646" s="3"/>
      <c r="QL646" s="3"/>
      <c r="QM646" s="3"/>
      <c r="QN646" s="3"/>
      <c r="QO646" s="3"/>
      <c r="QP646" s="3"/>
      <c r="QQ646" s="3"/>
      <c r="QR646" s="3"/>
      <c r="QS646" s="3"/>
      <c r="QT646" s="3"/>
      <c r="QU646" s="3"/>
      <c r="QV646" s="3"/>
      <c r="QW646" s="3"/>
      <c r="QX646" s="3"/>
      <c r="QY646" s="3"/>
      <c r="QZ646" s="3"/>
      <c r="RA646" s="3"/>
      <c r="RB646" s="3"/>
      <c r="RC646" s="3"/>
      <c r="RD646" s="3"/>
      <c r="RE646" s="3"/>
      <c r="RF646" s="3"/>
      <c r="RG646" s="3"/>
      <c r="RH646" s="3"/>
      <c r="RI646" s="3"/>
      <c r="RJ646" s="3"/>
      <c r="RK646" s="3"/>
      <c r="RL646" s="3"/>
      <c r="RM646" s="3"/>
      <c r="RN646" s="3"/>
      <c r="RO646" s="3"/>
      <c r="RP646" s="3"/>
      <c r="RQ646" s="3"/>
      <c r="RR646" s="3"/>
      <c r="RS646" s="3"/>
      <c r="RT646" s="3"/>
      <c r="RU646" s="3"/>
      <c r="RV646" s="3"/>
      <c r="RW646" s="3"/>
      <c r="RX646" s="3"/>
      <c r="RY646" s="3"/>
      <c r="RZ646" s="3"/>
      <c r="SA646" s="3"/>
      <c r="SB646" s="3"/>
      <c r="SC646" s="3"/>
      <c r="SD646" s="3"/>
      <c r="SE646" s="3"/>
      <c r="SF646" s="3"/>
      <c r="SG646" s="3"/>
      <c r="SH646" s="3"/>
      <c r="SI646" s="3"/>
      <c r="SJ646" s="3"/>
      <c r="SK646" s="3"/>
      <c r="SL646" s="3"/>
      <c r="SM646" s="3"/>
      <c r="SN646" s="3"/>
      <c r="SO646" s="3"/>
      <c r="SP646" s="3"/>
      <c r="SQ646" s="3"/>
      <c r="SR646" s="3"/>
      <c r="SS646" s="3"/>
      <c r="ST646" s="3"/>
      <c r="SU646" s="3"/>
      <c r="SV646" s="3"/>
      <c r="SW646" s="3"/>
      <c r="SX646" s="3"/>
      <c r="SY646" s="3"/>
      <c r="SZ646" s="3"/>
      <c r="TA646" s="3"/>
      <c r="TB646" s="3"/>
      <c r="TC646" s="3"/>
      <c r="TD646" s="3"/>
      <c r="TE646" s="3"/>
      <c r="TF646" s="3"/>
      <c r="TG646" s="3"/>
      <c r="TH646" s="3"/>
      <c r="TI646" s="3"/>
      <c r="TJ646" s="3"/>
      <c r="TK646" s="3"/>
      <c r="TL646" s="3"/>
      <c r="TM646" s="3"/>
      <c r="TN646" s="3"/>
      <c r="TO646" s="3"/>
      <c r="TP646" s="3"/>
      <c r="TQ646" s="3"/>
      <c r="TR646" s="3"/>
      <c r="TS646" s="3"/>
      <c r="TT646" s="3"/>
      <c r="TU646" s="3"/>
      <c r="TV646" s="3"/>
      <c r="TW646" s="3"/>
      <c r="TX646" s="3"/>
      <c r="TY646" s="3"/>
      <c r="TZ646" s="3"/>
      <c r="UA646" s="3"/>
      <c r="UB646" s="3"/>
      <c r="UC646" s="3"/>
      <c r="UD646" s="3"/>
      <c r="UE646" s="3"/>
      <c r="UF646" s="3"/>
      <c r="UG646" s="3"/>
      <c r="UH646" s="3"/>
      <c r="UI646" s="3"/>
      <c r="UJ646" s="3"/>
      <c r="UK646" s="3"/>
      <c r="UL646" s="3"/>
      <c r="UM646" s="3"/>
      <c r="UN646" s="3"/>
      <c r="UO646" s="3"/>
      <c r="UP646" s="3"/>
      <c r="UQ646" s="3"/>
      <c r="UR646" s="3"/>
      <c r="US646" s="3"/>
      <c r="UT646" s="3"/>
      <c r="UU646" s="3"/>
      <c r="UV646" s="3"/>
      <c r="UW646" s="3"/>
      <c r="UX646" s="3"/>
      <c r="UY646" s="3"/>
      <c r="UZ646" s="3"/>
      <c r="VA646" s="3"/>
      <c r="VB646" s="3"/>
      <c r="VC646" s="3"/>
      <c r="VD646" s="3"/>
      <c r="VE646" s="3"/>
      <c r="VF646" s="3"/>
      <c r="VG646" s="3"/>
      <c r="VH646" s="3"/>
      <c r="VI646" s="3"/>
      <c r="VJ646" s="3"/>
      <c r="VK646" s="3"/>
      <c r="VL646" s="3"/>
      <c r="VM646" s="3"/>
      <c r="VN646" s="3"/>
      <c r="VO646" s="3"/>
      <c r="VP646" s="3"/>
      <c r="VQ646" s="3"/>
      <c r="VR646" s="3"/>
      <c r="VS646" s="3"/>
      <c r="VT646" s="3"/>
      <c r="VU646" s="3"/>
      <c r="VV646" s="3"/>
      <c r="VW646" s="3"/>
      <c r="VX646" s="3"/>
      <c r="VY646" s="3"/>
      <c r="VZ646" s="3"/>
      <c r="WA646" s="3"/>
      <c r="WB646" s="3"/>
      <c r="WC646" s="3"/>
    </row>
    <row r="647" spans="1:601" ht="16" x14ac:dyDescent="0.45">
      <c r="A647" s="6"/>
      <c r="B647" s="6"/>
      <c r="C647" s="6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36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3"/>
      <c r="NJ647" s="3"/>
      <c r="NK647" s="3"/>
      <c r="NL647" s="3"/>
      <c r="NM647" s="3"/>
      <c r="NN647" s="3"/>
      <c r="NO647" s="3"/>
      <c r="NP647" s="3"/>
      <c r="NQ647" s="3"/>
      <c r="NR647" s="3"/>
      <c r="NS647" s="3"/>
      <c r="NT647" s="3"/>
      <c r="NU647" s="3"/>
      <c r="NV647" s="3"/>
      <c r="NW647" s="3"/>
      <c r="NX647" s="3"/>
      <c r="NY647" s="3"/>
      <c r="NZ647" s="3"/>
      <c r="OA647" s="3"/>
      <c r="OB647" s="3"/>
      <c r="OC647" s="3"/>
      <c r="OD647" s="3"/>
      <c r="OE647" s="3"/>
      <c r="OF647" s="3"/>
      <c r="OG647" s="3"/>
      <c r="OH647" s="3"/>
      <c r="OI647" s="3"/>
      <c r="OJ647" s="3"/>
      <c r="OK647" s="3"/>
      <c r="OL647" s="3"/>
      <c r="OM647" s="3"/>
      <c r="ON647" s="3"/>
      <c r="OO647" s="3"/>
      <c r="OP647" s="3"/>
      <c r="OQ647" s="3"/>
      <c r="OR647" s="3"/>
      <c r="OS647" s="3"/>
      <c r="OT647" s="3"/>
      <c r="OU647" s="3"/>
      <c r="OV647" s="3"/>
      <c r="OW647" s="3"/>
      <c r="OX647" s="3"/>
      <c r="OY647" s="3"/>
      <c r="OZ647" s="3"/>
      <c r="PA647" s="3"/>
      <c r="PB647" s="3"/>
      <c r="PC647" s="3"/>
      <c r="PD647" s="3"/>
      <c r="PE647" s="3"/>
      <c r="PF647" s="3"/>
      <c r="PG647" s="3"/>
      <c r="PH647" s="3"/>
      <c r="PI647" s="3"/>
      <c r="PJ647" s="3"/>
      <c r="PK647" s="3"/>
      <c r="PL647" s="3"/>
      <c r="PM647" s="3"/>
      <c r="PN647" s="3"/>
      <c r="PO647" s="3"/>
      <c r="PP647" s="3"/>
      <c r="PQ647" s="3"/>
      <c r="PR647" s="3"/>
      <c r="PS647" s="3"/>
      <c r="PT647" s="3"/>
      <c r="PU647" s="3"/>
      <c r="PV647" s="3"/>
      <c r="PW647" s="3"/>
      <c r="PX647" s="3"/>
      <c r="PY647" s="3"/>
      <c r="PZ647" s="3"/>
      <c r="QA647" s="3"/>
      <c r="QB647" s="3"/>
      <c r="QC647" s="3"/>
      <c r="QD647" s="3"/>
      <c r="QE647" s="3"/>
      <c r="QF647" s="3"/>
      <c r="QG647" s="3"/>
      <c r="QH647" s="3"/>
      <c r="QI647" s="3"/>
      <c r="QJ647" s="3"/>
      <c r="QK647" s="3"/>
      <c r="QL647" s="3"/>
      <c r="QM647" s="3"/>
      <c r="QN647" s="3"/>
      <c r="QO647" s="3"/>
      <c r="QP647" s="3"/>
      <c r="QQ647" s="3"/>
      <c r="QR647" s="3"/>
      <c r="QS647" s="3"/>
      <c r="QT647" s="3"/>
      <c r="QU647" s="3"/>
      <c r="QV647" s="3"/>
      <c r="QW647" s="3"/>
      <c r="QX647" s="3"/>
      <c r="QY647" s="3"/>
      <c r="QZ647" s="3"/>
      <c r="RA647" s="3"/>
      <c r="RB647" s="3"/>
      <c r="RC647" s="3"/>
      <c r="RD647" s="3"/>
      <c r="RE647" s="3"/>
      <c r="RF647" s="3"/>
      <c r="RG647" s="3"/>
      <c r="RH647" s="3"/>
      <c r="RI647" s="3"/>
      <c r="RJ647" s="3"/>
      <c r="RK647" s="3"/>
      <c r="RL647" s="3"/>
      <c r="RM647" s="3"/>
      <c r="RN647" s="3"/>
      <c r="RO647" s="3"/>
      <c r="RP647" s="3"/>
      <c r="RQ647" s="3"/>
      <c r="RR647" s="3"/>
      <c r="RS647" s="3"/>
      <c r="RT647" s="3"/>
      <c r="RU647" s="3"/>
      <c r="RV647" s="3"/>
      <c r="RW647" s="3"/>
      <c r="RX647" s="3"/>
      <c r="RY647" s="3"/>
      <c r="RZ647" s="3"/>
      <c r="SA647" s="3"/>
      <c r="SB647" s="3"/>
      <c r="SC647" s="3"/>
      <c r="SD647" s="3"/>
      <c r="SE647" s="3"/>
      <c r="SF647" s="3"/>
      <c r="SG647" s="3"/>
      <c r="SH647" s="3"/>
      <c r="SI647" s="3"/>
      <c r="SJ647" s="3"/>
      <c r="SK647" s="3"/>
      <c r="SL647" s="3"/>
      <c r="SM647" s="3"/>
      <c r="SN647" s="3"/>
      <c r="SO647" s="3"/>
      <c r="SP647" s="3"/>
      <c r="SQ647" s="3"/>
      <c r="SR647" s="3"/>
      <c r="SS647" s="3"/>
      <c r="ST647" s="3"/>
      <c r="SU647" s="3"/>
      <c r="SV647" s="3"/>
      <c r="SW647" s="3"/>
      <c r="SX647" s="3"/>
      <c r="SY647" s="3"/>
      <c r="SZ647" s="3"/>
      <c r="TA647" s="3"/>
      <c r="TB647" s="3"/>
      <c r="TC647" s="3"/>
      <c r="TD647" s="3"/>
      <c r="TE647" s="3"/>
      <c r="TF647" s="3"/>
      <c r="TG647" s="3"/>
      <c r="TH647" s="3"/>
      <c r="TI647" s="3"/>
      <c r="TJ647" s="3"/>
      <c r="TK647" s="3"/>
      <c r="TL647" s="3"/>
      <c r="TM647" s="3"/>
      <c r="TN647" s="3"/>
      <c r="TO647" s="3"/>
      <c r="TP647" s="3"/>
      <c r="TQ647" s="3"/>
      <c r="TR647" s="3"/>
      <c r="TS647" s="3"/>
      <c r="TT647" s="3"/>
      <c r="TU647" s="3"/>
      <c r="TV647" s="3"/>
      <c r="TW647" s="3"/>
      <c r="TX647" s="3"/>
      <c r="TY647" s="3"/>
      <c r="TZ647" s="3"/>
      <c r="UA647" s="3"/>
      <c r="UB647" s="3"/>
      <c r="UC647" s="3"/>
      <c r="UD647" s="3"/>
      <c r="UE647" s="3"/>
      <c r="UF647" s="3"/>
      <c r="UG647" s="3"/>
      <c r="UH647" s="3"/>
      <c r="UI647" s="3"/>
      <c r="UJ647" s="3"/>
      <c r="UK647" s="3"/>
      <c r="UL647" s="3"/>
      <c r="UM647" s="3"/>
      <c r="UN647" s="3"/>
      <c r="UO647" s="3"/>
      <c r="UP647" s="3"/>
      <c r="UQ647" s="3"/>
      <c r="UR647" s="3"/>
      <c r="US647" s="3"/>
      <c r="UT647" s="3"/>
      <c r="UU647" s="3"/>
      <c r="UV647" s="3"/>
      <c r="UW647" s="3"/>
      <c r="UX647" s="3"/>
      <c r="UY647" s="3"/>
      <c r="UZ647" s="3"/>
      <c r="VA647" s="3"/>
      <c r="VB647" s="3"/>
      <c r="VC647" s="3"/>
      <c r="VD647" s="3"/>
      <c r="VE647" s="3"/>
      <c r="VF647" s="3"/>
      <c r="VG647" s="3"/>
      <c r="VH647" s="3"/>
      <c r="VI647" s="3"/>
      <c r="VJ647" s="3"/>
      <c r="VK647" s="3"/>
      <c r="VL647" s="3"/>
      <c r="VM647" s="3"/>
      <c r="VN647" s="3"/>
      <c r="VO647" s="3"/>
      <c r="VP647" s="3"/>
      <c r="VQ647" s="3"/>
      <c r="VR647" s="3"/>
      <c r="VS647" s="3"/>
      <c r="VT647" s="3"/>
      <c r="VU647" s="3"/>
      <c r="VV647" s="3"/>
      <c r="VW647" s="3"/>
      <c r="VX647" s="3"/>
      <c r="VY647" s="3"/>
      <c r="VZ647" s="3"/>
      <c r="WA647" s="3"/>
      <c r="WB647" s="3"/>
      <c r="WC647" s="3"/>
    </row>
    <row r="648" spans="1:601" ht="16" x14ac:dyDescent="0.45">
      <c r="A648" s="6"/>
      <c r="B648" s="6"/>
      <c r="C648" s="6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36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3"/>
      <c r="NJ648" s="3"/>
      <c r="NK648" s="3"/>
      <c r="NL648" s="3"/>
      <c r="NM648" s="3"/>
      <c r="NN648" s="3"/>
      <c r="NO648" s="3"/>
      <c r="NP648" s="3"/>
      <c r="NQ648" s="3"/>
      <c r="NR648" s="3"/>
      <c r="NS648" s="3"/>
      <c r="NT648" s="3"/>
      <c r="NU648" s="3"/>
      <c r="NV648" s="3"/>
      <c r="NW648" s="3"/>
      <c r="NX648" s="3"/>
      <c r="NY648" s="3"/>
      <c r="NZ648" s="3"/>
      <c r="OA648" s="3"/>
      <c r="OB648" s="3"/>
      <c r="OC648" s="3"/>
      <c r="OD648" s="3"/>
      <c r="OE648" s="3"/>
      <c r="OF648" s="3"/>
      <c r="OG648" s="3"/>
      <c r="OH648" s="3"/>
      <c r="OI648" s="3"/>
      <c r="OJ648" s="3"/>
      <c r="OK648" s="3"/>
      <c r="OL648" s="3"/>
      <c r="OM648" s="3"/>
      <c r="ON648" s="3"/>
      <c r="OO648" s="3"/>
      <c r="OP648" s="3"/>
      <c r="OQ648" s="3"/>
      <c r="OR648" s="3"/>
      <c r="OS648" s="3"/>
      <c r="OT648" s="3"/>
      <c r="OU648" s="3"/>
      <c r="OV648" s="3"/>
      <c r="OW648" s="3"/>
      <c r="OX648" s="3"/>
      <c r="OY648" s="3"/>
      <c r="OZ648" s="3"/>
      <c r="PA648" s="3"/>
      <c r="PB648" s="3"/>
      <c r="PC648" s="3"/>
      <c r="PD648" s="3"/>
      <c r="PE648" s="3"/>
      <c r="PF648" s="3"/>
      <c r="PG648" s="3"/>
      <c r="PH648" s="3"/>
      <c r="PI648" s="3"/>
      <c r="PJ648" s="3"/>
      <c r="PK648" s="3"/>
      <c r="PL648" s="3"/>
      <c r="PM648" s="3"/>
      <c r="PN648" s="3"/>
      <c r="PO648" s="3"/>
      <c r="PP648" s="3"/>
      <c r="PQ648" s="3"/>
      <c r="PR648" s="3"/>
      <c r="PS648" s="3"/>
      <c r="PT648" s="3"/>
      <c r="PU648" s="3"/>
      <c r="PV648" s="3"/>
      <c r="PW648" s="3"/>
      <c r="PX648" s="3"/>
      <c r="PY648" s="3"/>
      <c r="PZ648" s="3"/>
      <c r="QA648" s="3"/>
      <c r="QB648" s="3"/>
      <c r="QC648" s="3"/>
      <c r="QD648" s="3"/>
      <c r="QE648" s="3"/>
      <c r="QF648" s="3"/>
      <c r="QG648" s="3"/>
      <c r="QH648" s="3"/>
      <c r="QI648" s="3"/>
      <c r="QJ648" s="3"/>
      <c r="QK648" s="3"/>
      <c r="QL648" s="3"/>
      <c r="QM648" s="3"/>
      <c r="QN648" s="3"/>
      <c r="QO648" s="3"/>
      <c r="QP648" s="3"/>
      <c r="QQ648" s="3"/>
      <c r="QR648" s="3"/>
      <c r="QS648" s="3"/>
      <c r="QT648" s="3"/>
      <c r="QU648" s="3"/>
      <c r="QV648" s="3"/>
      <c r="QW648" s="3"/>
      <c r="QX648" s="3"/>
      <c r="QY648" s="3"/>
      <c r="QZ648" s="3"/>
      <c r="RA648" s="3"/>
      <c r="RB648" s="3"/>
      <c r="RC648" s="3"/>
      <c r="RD648" s="3"/>
      <c r="RE648" s="3"/>
      <c r="RF648" s="3"/>
      <c r="RG648" s="3"/>
      <c r="RH648" s="3"/>
      <c r="RI648" s="3"/>
      <c r="RJ648" s="3"/>
      <c r="RK648" s="3"/>
      <c r="RL648" s="3"/>
      <c r="RM648" s="3"/>
      <c r="RN648" s="3"/>
      <c r="RO648" s="3"/>
      <c r="RP648" s="3"/>
      <c r="RQ648" s="3"/>
      <c r="RR648" s="3"/>
      <c r="RS648" s="3"/>
      <c r="RT648" s="3"/>
      <c r="RU648" s="3"/>
      <c r="RV648" s="3"/>
      <c r="RW648" s="3"/>
      <c r="RX648" s="3"/>
      <c r="RY648" s="3"/>
      <c r="RZ648" s="3"/>
      <c r="SA648" s="3"/>
      <c r="SB648" s="3"/>
      <c r="SC648" s="3"/>
      <c r="SD648" s="3"/>
      <c r="SE648" s="3"/>
      <c r="SF648" s="3"/>
      <c r="SG648" s="3"/>
      <c r="SH648" s="3"/>
      <c r="SI648" s="3"/>
      <c r="SJ648" s="3"/>
      <c r="SK648" s="3"/>
      <c r="SL648" s="3"/>
      <c r="SM648" s="3"/>
      <c r="SN648" s="3"/>
      <c r="SO648" s="3"/>
      <c r="SP648" s="3"/>
      <c r="SQ648" s="3"/>
      <c r="SR648" s="3"/>
      <c r="SS648" s="3"/>
      <c r="ST648" s="3"/>
      <c r="SU648" s="3"/>
      <c r="SV648" s="3"/>
      <c r="SW648" s="3"/>
      <c r="SX648" s="3"/>
      <c r="SY648" s="3"/>
      <c r="SZ648" s="3"/>
      <c r="TA648" s="3"/>
      <c r="TB648" s="3"/>
      <c r="TC648" s="3"/>
      <c r="TD648" s="3"/>
      <c r="TE648" s="3"/>
      <c r="TF648" s="3"/>
      <c r="TG648" s="3"/>
      <c r="TH648" s="3"/>
      <c r="TI648" s="3"/>
      <c r="TJ648" s="3"/>
      <c r="TK648" s="3"/>
      <c r="TL648" s="3"/>
      <c r="TM648" s="3"/>
      <c r="TN648" s="3"/>
      <c r="TO648" s="3"/>
      <c r="TP648" s="3"/>
      <c r="TQ648" s="3"/>
      <c r="TR648" s="3"/>
      <c r="TS648" s="3"/>
      <c r="TT648" s="3"/>
      <c r="TU648" s="3"/>
      <c r="TV648" s="3"/>
      <c r="TW648" s="3"/>
      <c r="TX648" s="3"/>
      <c r="TY648" s="3"/>
      <c r="TZ648" s="3"/>
      <c r="UA648" s="3"/>
      <c r="UB648" s="3"/>
      <c r="UC648" s="3"/>
      <c r="UD648" s="3"/>
      <c r="UE648" s="3"/>
      <c r="UF648" s="3"/>
      <c r="UG648" s="3"/>
      <c r="UH648" s="3"/>
      <c r="UI648" s="3"/>
      <c r="UJ648" s="3"/>
      <c r="UK648" s="3"/>
      <c r="UL648" s="3"/>
      <c r="UM648" s="3"/>
      <c r="UN648" s="3"/>
      <c r="UO648" s="3"/>
      <c r="UP648" s="3"/>
      <c r="UQ648" s="3"/>
      <c r="UR648" s="3"/>
      <c r="US648" s="3"/>
      <c r="UT648" s="3"/>
      <c r="UU648" s="3"/>
      <c r="UV648" s="3"/>
      <c r="UW648" s="3"/>
      <c r="UX648" s="3"/>
      <c r="UY648" s="3"/>
      <c r="UZ648" s="3"/>
      <c r="VA648" s="3"/>
      <c r="VB648" s="3"/>
      <c r="VC648" s="3"/>
      <c r="VD648" s="3"/>
      <c r="VE648" s="3"/>
      <c r="VF648" s="3"/>
      <c r="VG648" s="3"/>
      <c r="VH648" s="3"/>
      <c r="VI648" s="3"/>
      <c r="VJ648" s="3"/>
      <c r="VK648" s="3"/>
      <c r="VL648" s="3"/>
      <c r="VM648" s="3"/>
      <c r="VN648" s="3"/>
      <c r="VO648" s="3"/>
      <c r="VP648" s="3"/>
      <c r="VQ648" s="3"/>
      <c r="VR648" s="3"/>
      <c r="VS648" s="3"/>
      <c r="VT648" s="3"/>
      <c r="VU648" s="3"/>
      <c r="VV648" s="3"/>
      <c r="VW648" s="3"/>
      <c r="VX648" s="3"/>
      <c r="VY648" s="3"/>
      <c r="VZ648" s="3"/>
      <c r="WA648" s="3"/>
      <c r="WB648" s="3"/>
      <c r="WC648" s="3"/>
    </row>
    <row r="649" spans="1:601" ht="16" x14ac:dyDescent="0.45">
      <c r="A649" s="6"/>
      <c r="B649" s="6"/>
      <c r="C649" s="6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36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/>
      <c r="LF649" s="3"/>
      <c r="LG649" s="3"/>
      <c r="LH649" s="3"/>
      <c r="LI649" s="3"/>
      <c r="LJ649" s="3"/>
      <c r="LK649" s="3"/>
      <c r="LL649" s="3"/>
      <c r="LM649" s="3"/>
      <c r="LN649" s="3"/>
      <c r="LO649" s="3"/>
      <c r="LP649" s="3"/>
      <c r="LQ649" s="3"/>
      <c r="LR649" s="3"/>
      <c r="LS649" s="3"/>
      <c r="LT649" s="3"/>
      <c r="LU649" s="3"/>
      <c r="LV649" s="3"/>
      <c r="LW649" s="3"/>
      <c r="LX649" s="3"/>
      <c r="LY649" s="3"/>
      <c r="LZ649" s="3"/>
      <c r="MA649" s="3"/>
      <c r="MB649" s="3"/>
      <c r="MC649" s="3"/>
      <c r="MD649" s="3"/>
      <c r="ME649" s="3"/>
      <c r="MF649" s="3"/>
      <c r="MG649" s="3"/>
      <c r="MH649" s="3"/>
      <c r="MI649" s="3"/>
      <c r="MJ649" s="3"/>
      <c r="MK649" s="3"/>
      <c r="ML649" s="3"/>
      <c r="MM649" s="3"/>
      <c r="MN649" s="3"/>
      <c r="MO649" s="3"/>
      <c r="MP649" s="3"/>
      <c r="MQ649" s="3"/>
      <c r="MR649" s="3"/>
      <c r="MS649" s="3"/>
      <c r="MT649" s="3"/>
      <c r="MU649" s="3"/>
      <c r="MV649" s="3"/>
      <c r="MW649" s="3"/>
      <c r="MX649" s="3"/>
      <c r="MY649" s="3"/>
      <c r="MZ649" s="3"/>
      <c r="NA649" s="3"/>
      <c r="NB649" s="3"/>
      <c r="NC649" s="3"/>
      <c r="ND649" s="3"/>
      <c r="NE649" s="3"/>
      <c r="NF649" s="3"/>
      <c r="NG649" s="3"/>
      <c r="NH649" s="3"/>
      <c r="NI649" s="3"/>
      <c r="NJ649" s="3"/>
      <c r="NK649" s="3"/>
      <c r="NL649" s="3"/>
      <c r="NM649" s="3"/>
      <c r="NN649" s="3"/>
      <c r="NO649" s="3"/>
      <c r="NP649" s="3"/>
      <c r="NQ649" s="3"/>
      <c r="NR649" s="3"/>
      <c r="NS649" s="3"/>
      <c r="NT649" s="3"/>
      <c r="NU649" s="3"/>
      <c r="NV649" s="3"/>
      <c r="NW649" s="3"/>
      <c r="NX649" s="3"/>
      <c r="NY649" s="3"/>
      <c r="NZ649" s="3"/>
      <c r="OA649" s="3"/>
      <c r="OB649" s="3"/>
      <c r="OC649" s="3"/>
      <c r="OD649" s="3"/>
      <c r="OE649" s="3"/>
      <c r="OF649" s="3"/>
      <c r="OG649" s="3"/>
      <c r="OH649" s="3"/>
      <c r="OI649" s="3"/>
      <c r="OJ649" s="3"/>
      <c r="OK649" s="3"/>
      <c r="OL649" s="3"/>
      <c r="OM649" s="3"/>
      <c r="ON649" s="3"/>
      <c r="OO649" s="3"/>
      <c r="OP649" s="3"/>
      <c r="OQ649" s="3"/>
      <c r="OR649" s="3"/>
      <c r="OS649" s="3"/>
      <c r="OT649" s="3"/>
      <c r="OU649" s="3"/>
      <c r="OV649" s="3"/>
      <c r="OW649" s="3"/>
      <c r="OX649" s="3"/>
      <c r="OY649" s="3"/>
      <c r="OZ649" s="3"/>
      <c r="PA649" s="3"/>
      <c r="PB649" s="3"/>
      <c r="PC649" s="3"/>
      <c r="PD649" s="3"/>
      <c r="PE649" s="3"/>
      <c r="PF649" s="3"/>
      <c r="PG649" s="3"/>
      <c r="PH649" s="3"/>
      <c r="PI649" s="3"/>
      <c r="PJ649" s="3"/>
      <c r="PK649" s="3"/>
      <c r="PL649" s="3"/>
      <c r="PM649" s="3"/>
      <c r="PN649" s="3"/>
      <c r="PO649" s="3"/>
      <c r="PP649" s="3"/>
      <c r="PQ649" s="3"/>
      <c r="PR649" s="3"/>
      <c r="PS649" s="3"/>
      <c r="PT649" s="3"/>
      <c r="PU649" s="3"/>
      <c r="PV649" s="3"/>
      <c r="PW649" s="3"/>
      <c r="PX649" s="3"/>
      <c r="PY649" s="3"/>
      <c r="PZ649" s="3"/>
      <c r="QA649" s="3"/>
      <c r="QB649" s="3"/>
      <c r="QC649" s="3"/>
      <c r="QD649" s="3"/>
      <c r="QE649" s="3"/>
      <c r="QF649" s="3"/>
      <c r="QG649" s="3"/>
      <c r="QH649" s="3"/>
      <c r="QI649" s="3"/>
      <c r="QJ649" s="3"/>
      <c r="QK649" s="3"/>
      <c r="QL649" s="3"/>
      <c r="QM649" s="3"/>
      <c r="QN649" s="3"/>
      <c r="QO649" s="3"/>
      <c r="QP649" s="3"/>
      <c r="QQ649" s="3"/>
      <c r="QR649" s="3"/>
      <c r="QS649" s="3"/>
      <c r="QT649" s="3"/>
      <c r="QU649" s="3"/>
      <c r="QV649" s="3"/>
      <c r="QW649" s="3"/>
      <c r="QX649" s="3"/>
      <c r="QY649" s="3"/>
      <c r="QZ649" s="3"/>
      <c r="RA649" s="3"/>
      <c r="RB649" s="3"/>
      <c r="RC649" s="3"/>
      <c r="RD649" s="3"/>
      <c r="RE649" s="3"/>
      <c r="RF649" s="3"/>
      <c r="RG649" s="3"/>
      <c r="RH649" s="3"/>
      <c r="RI649" s="3"/>
      <c r="RJ649" s="3"/>
      <c r="RK649" s="3"/>
      <c r="RL649" s="3"/>
      <c r="RM649" s="3"/>
      <c r="RN649" s="3"/>
      <c r="RO649" s="3"/>
      <c r="RP649" s="3"/>
      <c r="RQ649" s="3"/>
      <c r="RR649" s="3"/>
      <c r="RS649" s="3"/>
      <c r="RT649" s="3"/>
      <c r="RU649" s="3"/>
      <c r="RV649" s="3"/>
      <c r="RW649" s="3"/>
      <c r="RX649" s="3"/>
      <c r="RY649" s="3"/>
      <c r="RZ649" s="3"/>
      <c r="SA649" s="3"/>
      <c r="SB649" s="3"/>
      <c r="SC649" s="3"/>
      <c r="SD649" s="3"/>
      <c r="SE649" s="3"/>
      <c r="SF649" s="3"/>
      <c r="SG649" s="3"/>
      <c r="SH649" s="3"/>
      <c r="SI649" s="3"/>
      <c r="SJ649" s="3"/>
      <c r="SK649" s="3"/>
      <c r="SL649" s="3"/>
      <c r="SM649" s="3"/>
      <c r="SN649" s="3"/>
      <c r="SO649" s="3"/>
      <c r="SP649" s="3"/>
      <c r="SQ649" s="3"/>
      <c r="SR649" s="3"/>
      <c r="SS649" s="3"/>
      <c r="ST649" s="3"/>
      <c r="SU649" s="3"/>
      <c r="SV649" s="3"/>
      <c r="SW649" s="3"/>
      <c r="SX649" s="3"/>
      <c r="SY649" s="3"/>
      <c r="SZ649" s="3"/>
      <c r="TA649" s="3"/>
      <c r="TB649" s="3"/>
      <c r="TC649" s="3"/>
      <c r="TD649" s="3"/>
      <c r="TE649" s="3"/>
      <c r="TF649" s="3"/>
      <c r="TG649" s="3"/>
      <c r="TH649" s="3"/>
      <c r="TI649" s="3"/>
      <c r="TJ649" s="3"/>
      <c r="TK649" s="3"/>
      <c r="TL649" s="3"/>
      <c r="TM649" s="3"/>
      <c r="TN649" s="3"/>
      <c r="TO649" s="3"/>
      <c r="TP649" s="3"/>
      <c r="TQ649" s="3"/>
      <c r="TR649" s="3"/>
      <c r="TS649" s="3"/>
      <c r="TT649" s="3"/>
      <c r="TU649" s="3"/>
      <c r="TV649" s="3"/>
      <c r="TW649" s="3"/>
      <c r="TX649" s="3"/>
      <c r="TY649" s="3"/>
      <c r="TZ649" s="3"/>
      <c r="UA649" s="3"/>
      <c r="UB649" s="3"/>
      <c r="UC649" s="3"/>
      <c r="UD649" s="3"/>
      <c r="UE649" s="3"/>
      <c r="UF649" s="3"/>
      <c r="UG649" s="3"/>
      <c r="UH649" s="3"/>
      <c r="UI649" s="3"/>
      <c r="UJ649" s="3"/>
      <c r="UK649" s="3"/>
      <c r="UL649" s="3"/>
      <c r="UM649" s="3"/>
      <c r="UN649" s="3"/>
      <c r="UO649" s="3"/>
      <c r="UP649" s="3"/>
      <c r="UQ649" s="3"/>
      <c r="UR649" s="3"/>
      <c r="US649" s="3"/>
      <c r="UT649" s="3"/>
      <c r="UU649" s="3"/>
      <c r="UV649" s="3"/>
      <c r="UW649" s="3"/>
      <c r="UX649" s="3"/>
      <c r="UY649" s="3"/>
      <c r="UZ649" s="3"/>
      <c r="VA649" s="3"/>
      <c r="VB649" s="3"/>
      <c r="VC649" s="3"/>
      <c r="VD649" s="3"/>
      <c r="VE649" s="3"/>
      <c r="VF649" s="3"/>
      <c r="VG649" s="3"/>
      <c r="VH649" s="3"/>
      <c r="VI649" s="3"/>
      <c r="VJ649" s="3"/>
      <c r="VK649" s="3"/>
      <c r="VL649" s="3"/>
      <c r="VM649" s="3"/>
      <c r="VN649" s="3"/>
      <c r="VO649" s="3"/>
      <c r="VP649" s="3"/>
      <c r="VQ649" s="3"/>
      <c r="VR649" s="3"/>
      <c r="VS649" s="3"/>
      <c r="VT649" s="3"/>
      <c r="VU649" s="3"/>
      <c r="VV649" s="3"/>
      <c r="VW649" s="3"/>
      <c r="VX649" s="3"/>
      <c r="VY649" s="3"/>
      <c r="VZ649" s="3"/>
      <c r="WA649" s="3"/>
      <c r="WB649" s="3"/>
      <c r="WC649" s="3"/>
    </row>
    <row r="650" spans="1:601" ht="16" x14ac:dyDescent="0.45">
      <c r="A650" s="6"/>
      <c r="B650" s="6"/>
      <c r="C650" s="6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36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3"/>
      <c r="NJ650" s="3"/>
      <c r="NK650" s="3"/>
      <c r="NL650" s="3"/>
      <c r="NM650" s="3"/>
      <c r="NN650" s="3"/>
      <c r="NO650" s="3"/>
      <c r="NP650" s="3"/>
      <c r="NQ650" s="3"/>
      <c r="NR650" s="3"/>
      <c r="NS650" s="3"/>
      <c r="NT650" s="3"/>
      <c r="NU650" s="3"/>
      <c r="NV650" s="3"/>
      <c r="NW650" s="3"/>
      <c r="NX650" s="3"/>
      <c r="NY650" s="3"/>
      <c r="NZ650" s="3"/>
      <c r="OA650" s="3"/>
      <c r="OB650" s="3"/>
      <c r="OC650" s="3"/>
      <c r="OD650" s="3"/>
      <c r="OE650" s="3"/>
      <c r="OF650" s="3"/>
      <c r="OG650" s="3"/>
      <c r="OH650" s="3"/>
      <c r="OI650" s="3"/>
      <c r="OJ650" s="3"/>
      <c r="OK650" s="3"/>
      <c r="OL650" s="3"/>
      <c r="OM650" s="3"/>
      <c r="ON650" s="3"/>
      <c r="OO650" s="3"/>
      <c r="OP650" s="3"/>
      <c r="OQ650" s="3"/>
      <c r="OR650" s="3"/>
      <c r="OS650" s="3"/>
      <c r="OT650" s="3"/>
      <c r="OU650" s="3"/>
      <c r="OV650" s="3"/>
      <c r="OW650" s="3"/>
      <c r="OX650" s="3"/>
      <c r="OY650" s="3"/>
      <c r="OZ650" s="3"/>
      <c r="PA650" s="3"/>
      <c r="PB650" s="3"/>
      <c r="PC650" s="3"/>
      <c r="PD650" s="3"/>
      <c r="PE650" s="3"/>
      <c r="PF650" s="3"/>
      <c r="PG650" s="3"/>
      <c r="PH650" s="3"/>
      <c r="PI650" s="3"/>
      <c r="PJ650" s="3"/>
      <c r="PK650" s="3"/>
      <c r="PL650" s="3"/>
      <c r="PM650" s="3"/>
      <c r="PN650" s="3"/>
      <c r="PO650" s="3"/>
      <c r="PP650" s="3"/>
      <c r="PQ650" s="3"/>
      <c r="PR650" s="3"/>
      <c r="PS650" s="3"/>
      <c r="PT650" s="3"/>
      <c r="PU650" s="3"/>
      <c r="PV650" s="3"/>
      <c r="PW650" s="3"/>
      <c r="PX650" s="3"/>
      <c r="PY650" s="3"/>
      <c r="PZ650" s="3"/>
      <c r="QA650" s="3"/>
      <c r="QB650" s="3"/>
      <c r="QC650" s="3"/>
      <c r="QD650" s="3"/>
      <c r="QE650" s="3"/>
      <c r="QF650" s="3"/>
      <c r="QG650" s="3"/>
      <c r="QH650" s="3"/>
      <c r="QI650" s="3"/>
      <c r="QJ650" s="3"/>
      <c r="QK650" s="3"/>
      <c r="QL650" s="3"/>
      <c r="QM650" s="3"/>
      <c r="QN650" s="3"/>
      <c r="QO650" s="3"/>
      <c r="QP650" s="3"/>
      <c r="QQ650" s="3"/>
      <c r="QR650" s="3"/>
      <c r="QS650" s="3"/>
      <c r="QT650" s="3"/>
      <c r="QU650" s="3"/>
      <c r="QV650" s="3"/>
      <c r="QW650" s="3"/>
      <c r="QX650" s="3"/>
      <c r="QY650" s="3"/>
      <c r="QZ650" s="3"/>
      <c r="RA650" s="3"/>
      <c r="RB650" s="3"/>
      <c r="RC650" s="3"/>
      <c r="RD650" s="3"/>
      <c r="RE650" s="3"/>
      <c r="RF650" s="3"/>
      <c r="RG650" s="3"/>
      <c r="RH650" s="3"/>
      <c r="RI650" s="3"/>
      <c r="RJ650" s="3"/>
      <c r="RK650" s="3"/>
      <c r="RL650" s="3"/>
      <c r="RM650" s="3"/>
      <c r="RN650" s="3"/>
      <c r="RO650" s="3"/>
      <c r="RP650" s="3"/>
      <c r="RQ650" s="3"/>
      <c r="RR650" s="3"/>
      <c r="RS650" s="3"/>
      <c r="RT650" s="3"/>
      <c r="RU650" s="3"/>
      <c r="RV650" s="3"/>
      <c r="RW650" s="3"/>
      <c r="RX650" s="3"/>
      <c r="RY650" s="3"/>
      <c r="RZ650" s="3"/>
      <c r="SA650" s="3"/>
      <c r="SB650" s="3"/>
      <c r="SC650" s="3"/>
      <c r="SD650" s="3"/>
      <c r="SE650" s="3"/>
      <c r="SF650" s="3"/>
      <c r="SG650" s="3"/>
      <c r="SH650" s="3"/>
      <c r="SI650" s="3"/>
      <c r="SJ650" s="3"/>
      <c r="SK650" s="3"/>
      <c r="SL650" s="3"/>
      <c r="SM650" s="3"/>
      <c r="SN650" s="3"/>
      <c r="SO650" s="3"/>
      <c r="SP650" s="3"/>
      <c r="SQ650" s="3"/>
      <c r="SR650" s="3"/>
      <c r="SS650" s="3"/>
      <c r="ST650" s="3"/>
      <c r="SU650" s="3"/>
      <c r="SV650" s="3"/>
      <c r="SW650" s="3"/>
      <c r="SX650" s="3"/>
      <c r="SY650" s="3"/>
      <c r="SZ650" s="3"/>
      <c r="TA650" s="3"/>
      <c r="TB650" s="3"/>
      <c r="TC650" s="3"/>
      <c r="TD650" s="3"/>
      <c r="TE650" s="3"/>
      <c r="TF650" s="3"/>
      <c r="TG650" s="3"/>
      <c r="TH650" s="3"/>
      <c r="TI650" s="3"/>
      <c r="TJ650" s="3"/>
      <c r="TK650" s="3"/>
      <c r="TL650" s="3"/>
      <c r="TM650" s="3"/>
      <c r="TN650" s="3"/>
      <c r="TO650" s="3"/>
      <c r="TP650" s="3"/>
      <c r="TQ650" s="3"/>
      <c r="TR650" s="3"/>
      <c r="TS650" s="3"/>
      <c r="TT650" s="3"/>
      <c r="TU650" s="3"/>
      <c r="TV650" s="3"/>
      <c r="TW650" s="3"/>
      <c r="TX650" s="3"/>
      <c r="TY650" s="3"/>
      <c r="TZ650" s="3"/>
      <c r="UA650" s="3"/>
      <c r="UB650" s="3"/>
      <c r="UC650" s="3"/>
      <c r="UD650" s="3"/>
      <c r="UE650" s="3"/>
      <c r="UF650" s="3"/>
      <c r="UG650" s="3"/>
      <c r="UH650" s="3"/>
      <c r="UI650" s="3"/>
      <c r="UJ650" s="3"/>
      <c r="UK650" s="3"/>
      <c r="UL650" s="3"/>
      <c r="UM650" s="3"/>
      <c r="UN650" s="3"/>
      <c r="UO650" s="3"/>
      <c r="UP650" s="3"/>
      <c r="UQ650" s="3"/>
      <c r="UR650" s="3"/>
      <c r="US650" s="3"/>
      <c r="UT650" s="3"/>
      <c r="UU650" s="3"/>
      <c r="UV650" s="3"/>
      <c r="UW650" s="3"/>
      <c r="UX650" s="3"/>
      <c r="UY650" s="3"/>
      <c r="UZ650" s="3"/>
      <c r="VA650" s="3"/>
      <c r="VB650" s="3"/>
      <c r="VC650" s="3"/>
      <c r="VD650" s="3"/>
      <c r="VE650" s="3"/>
      <c r="VF650" s="3"/>
      <c r="VG650" s="3"/>
      <c r="VH650" s="3"/>
      <c r="VI650" s="3"/>
      <c r="VJ650" s="3"/>
      <c r="VK650" s="3"/>
      <c r="VL650" s="3"/>
      <c r="VM650" s="3"/>
      <c r="VN650" s="3"/>
      <c r="VO650" s="3"/>
      <c r="VP650" s="3"/>
      <c r="VQ650" s="3"/>
      <c r="VR650" s="3"/>
      <c r="VS650" s="3"/>
      <c r="VT650" s="3"/>
      <c r="VU650" s="3"/>
      <c r="VV650" s="3"/>
      <c r="VW650" s="3"/>
      <c r="VX650" s="3"/>
      <c r="VY650" s="3"/>
      <c r="VZ650" s="3"/>
      <c r="WA650" s="3"/>
      <c r="WB650" s="3"/>
      <c r="WC650" s="3"/>
    </row>
    <row r="651" spans="1:601" ht="16" x14ac:dyDescent="0.45">
      <c r="A651" s="6"/>
      <c r="B651" s="6"/>
      <c r="C651" s="6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36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3"/>
      <c r="NJ651" s="3"/>
      <c r="NK651" s="3"/>
      <c r="NL651" s="3"/>
      <c r="NM651" s="3"/>
      <c r="NN651" s="3"/>
      <c r="NO651" s="3"/>
      <c r="NP651" s="3"/>
      <c r="NQ651" s="3"/>
      <c r="NR651" s="3"/>
      <c r="NS651" s="3"/>
      <c r="NT651" s="3"/>
      <c r="NU651" s="3"/>
      <c r="NV651" s="3"/>
      <c r="NW651" s="3"/>
      <c r="NX651" s="3"/>
      <c r="NY651" s="3"/>
      <c r="NZ651" s="3"/>
      <c r="OA651" s="3"/>
      <c r="OB651" s="3"/>
      <c r="OC651" s="3"/>
      <c r="OD651" s="3"/>
      <c r="OE651" s="3"/>
      <c r="OF651" s="3"/>
      <c r="OG651" s="3"/>
      <c r="OH651" s="3"/>
      <c r="OI651" s="3"/>
      <c r="OJ651" s="3"/>
      <c r="OK651" s="3"/>
      <c r="OL651" s="3"/>
      <c r="OM651" s="3"/>
      <c r="ON651" s="3"/>
      <c r="OO651" s="3"/>
      <c r="OP651" s="3"/>
      <c r="OQ651" s="3"/>
      <c r="OR651" s="3"/>
      <c r="OS651" s="3"/>
      <c r="OT651" s="3"/>
      <c r="OU651" s="3"/>
      <c r="OV651" s="3"/>
      <c r="OW651" s="3"/>
      <c r="OX651" s="3"/>
      <c r="OY651" s="3"/>
      <c r="OZ651" s="3"/>
      <c r="PA651" s="3"/>
      <c r="PB651" s="3"/>
      <c r="PC651" s="3"/>
      <c r="PD651" s="3"/>
      <c r="PE651" s="3"/>
      <c r="PF651" s="3"/>
      <c r="PG651" s="3"/>
      <c r="PH651" s="3"/>
      <c r="PI651" s="3"/>
      <c r="PJ651" s="3"/>
      <c r="PK651" s="3"/>
      <c r="PL651" s="3"/>
      <c r="PM651" s="3"/>
      <c r="PN651" s="3"/>
      <c r="PO651" s="3"/>
      <c r="PP651" s="3"/>
      <c r="PQ651" s="3"/>
      <c r="PR651" s="3"/>
      <c r="PS651" s="3"/>
      <c r="PT651" s="3"/>
      <c r="PU651" s="3"/>
      <c r="PV651" s="3"/>
      <c r="PW651" s="3"/>
      <c r="PX651" s="3"/>
      <c r="PY651" s="3"/>
      <c r="PZ651" s="3"/>
      <c r="QA651" s="3"/>
      <c r="QB651" s="3"/>
      <c r="QC651" s="3"/>
      <c r="QD651" s="3"/>
      <c r="QE651" s="3"/>
      <c r="QF651" s="3"/>
      <c r="QG651" s="3"/>
      <c r="QH651" s="3"/>
      <c r="QI651" s="3"/>
      <c r="QJ651" s="3"/>
      <c r="QK651" s="3"/>
      <c r="QL651" s="3"/>
      <c r="QM651" s="3"/>
      <c r="QN651" s="3"/>
      <c r="QO651" s="3"/>
      <c r="QP651" s="3"/>
      <c r="QQ651" s="3"/>
      <c r="QR651" s="3"/>
      <c r="QS651" s="3"/>
      <c r="QT651" s="3"/>
      <c r="QU651" s="3"/>
      <c r="QV651" s="3"/>
      <c r="QW651" s="3"/>
      <c r="QX651" s="3"/>
      <c r="QY651" s="3"/>
      <c r="QZ651" s="3"/>
      <c r="RA651" s="3"/>
      <c r="RB651" s="3"/>
      <c r="RC651" s="3"/>
      <c r="RD651" s="3"/>
      <c r="RE651" s="3"/>
      <c r="RF651" s="3"/>
      <c r="RG651" s="3"/>
      <c r="RH651" s="3"/>
      <c r="RI651" s="3"/>
      <c r="RJ651" s="3"/>
      <c r="RK651" s="3"/>
      <c r="RL651" s="3"/>
      <c r="RM651" s="3"/>
      <c r="RN651" s="3"/>
      <c r="RO651" s="3"/>
      <c r="RP651" s="3"/>
      <c r="RQ651" s="3"/>
      <c r="RR651" s="3"/>
      <c r="RS651" s="3"/>
      <c r="RT651" s="3"/>
      <c r="RU651" s="3"/>
      <c r="RV651" s="3"/>
      <c r="RW651" s="3"/>
      <c r="RX651" s="3"/>
      <c r="RY651" s="3"/>
      <c r="RZ651" s="3"/>
      <c r="SA651" s="3"/>
      <c r="SB651" s="3"/>
      <c r="SC651" s="3"/>
      <c r="SD651" s="3"/>
      <c r="SE651" s="3"/>
      <c r="SF651" s="3"/>
      <c r="SG651" s="3"/>
      <c r="SH651" s="3"/>
      <c r="SI651" s="3"/>
      <c r="SJ651" s="3"/>
      <c r="SK651" s="3"/>
      <c r="SL651" s="3"/>
      <c r="SM651" s="3"/>
      <c r="SN651" s="3"/>
      <c r="SO651" s="3"/>
      <c r="SP651" s="3"/>
      <c r="SQ651" s="3"/>
      <c r="SR651" s="3"/>
      <c r="SS651" s="3"/>
      <c r="ST651" s="3"/>
      <c r="SU651" s="3"/>
      <c r="SV651" s="3"/>
      <c r="SW651" s="3"/>
      <c r="SX651" s="3"/>
      <c r="SY651" s="3"/>
      <c r="SZ651" s="3"/>
      <c r="TA651" s="3"/>
      <c r="TB651" s="3"/>
      <c r="TC651" s="3"/>
      <c r="TD651" s="3"/>
      <c r="TE651" s="3"/>
      <c r="TF651" s="3"/>
      <c r="TG651" s="3"/>
      <c r="TH651" s="3"/>
      <c r="TI651" s="3"/>
      <c r="TJ651" s="3"/>
      <c r="TK651" s="3"/>
      <c r="TL651" s="3"/>
      <c r="TM651" s="3"/>
      <c r="TN651" s="3"/>
      <c r="TO651" s="3"/>
      <c r="TP651" s="3"/>
      <c r="TQ651" s="3"/>
      <c r="TR651" s="3"/>
      <c r="TS651" s="3"/>
      <c r="TT651" s="3"/>
      <c r="TU651" s="3"/>
      <c r="TV651" s="3"/>
      <c r="TW651" s="3"/>
      <c r="TX651" s="3"/>
      <c r="TY651" s="3"/>
      <c r="TZ651" s="3"/>
      <c r="UA651" s="3"/>
      <c r="UB651" s="3"/>
      <c r="UC651" s="3"/>
      <c r="UD651" s="3"/>
      <c r="UE651" s="3"/>
      <c r="UF651" s="3"/>
      <c r="UG651" s="3"/>
      <c r="UH651" s="3"/>
      <c r="UI651" s="3"/>
      <c r="UJ651" s="3"/>
      <c r="UK651" s="3"/>
      <c r="UL651" s="3"/>
      <c r="UM651" s="3"/>
      <c r="UN651" s="3"/>
      <c r="UO651" s="3"/>
      <c r="UP651" s="3"/>
      <c r="UQ651" s="3"/>
      <c r="UR651" s="3"/>
      <c r="US651" s="3"/>
      <c r="UT651" s="3"/>
      <c r="UU651" s="3"/>
      <c r="UV651" s="3"/>
      <c r="UW651" s="3"/>
      <c r="UX651" s="3"/>
      <c r="UY651" s="3"/>
      <c r="UZ651" s="3"/>
      <c r="VA651" s="3"/>
      <c r="VB651" s="3"/>
      <c r="VC651" s="3"/>
      <c r="VD651" s="3"/>
      <c r="VE651" s="3"/>
      <c r="VF651" s="3"/>
      <c r="VG651" s="3"/>
      <c r="VH651" s="3"/>
      <c r="VI651" s="3"/>
      <c r="VJ651" s="3"/>
      <c r="VK651" s="3"/>
      <c r="VL651" s="3"/>
      <c r="VM651" s="3"/>
      <c r="VN651" s="3"/>
      <c r="VO651" s="3"/>
      <c r="VP651" s="3"/>
      <c r="VQ651" s="3"/>
      <c r="VR651" s="3"/>
      <c r="VS651" s="3"/>
      <c r="VT651" s="3"/>
      <c r="VU651" s="3"/>
      <c r="VV651" s="3"/>
      <c r="VW651" s="3"/>
      <c r="VX651" s="3"/>
      <c r="VY651" s="3"/>
      <c r="VZ651" s="3"/>
      <c r="WA651" s="3"/>
      <c r="WB651" s="3"/>
      <c r="WC651" s="3"/>
    </row>
    <row r="652" spans="1:601" ht="16" x14ac:dyDescent="0.45">
      <c r="A652" s="6"/>
      <c r="B652" s="6"/>
      <c r="C652" s="6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36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3"/>
      <c r="NJ652" s="3"/>
      <c r="NK652" s="3"/>
      <c r="NL652" s="3"/>
      <c r="NM652" s="3"/>
      <c r="NN652" s="3"/>
      <c r="NO652" s="3"/>
      <c r="NP652" s="3"/>
      <c r="NQ652" s="3"/>
      <c r="NR652" s="3"/>
      <c r="NS652" s="3"/>
      <c r="NT652" s="3"/>
      <c r="NU652" s="3"/>
      <c r="NV652" s="3"/>
      <c r="NW652" s="3"/>
      <c r="NX652" s="3"/>
      <c r="NY652" s="3"/>
      <c r="NZ652" s="3"/>
      <c r="OA652" s="3"/>
      <c r="OB652" s="3"/>
      <c r="OC652" s="3"/>
      <c r="OD652" s="3"/>
      <c r="OE652" s="3"/>
      <c r="OF652" s="3"/>
      <c r="OG652" s="3"/>
      <c r="OH652" s="3"/>
      <c r="OI652" s="3"/>
      <c r="OJ652" s="3"/>
      <c r="OK652" s="3"/>
      <c r="OL652" s="3"/>
      <c r="OM652" s="3"/>
      <c r="ON652" s="3"/>
      <c r="OO652" s="3"/>
      <c r="OP652" s="3"/>
      <c r="OQ652" s="3"/>
      <c r="OR652" s="3"/>
      <c r="OS652" s="3"/>
      <c r="OT652" s="3"/>
      <c r="OU652" s="3"/>
      <c r="OV652" s="3"/>
      <c r="OW652" s="3"/>
      <c r="OX652" s="3"/>
      <c r="OY652" s="3"/>
      <c r="OZ652" s="3"/>
      <c r="PA652" s="3"/>
      <c r="PB652" s="3"/>
      <c r="PC652" s="3"/>
      <c r="PD652" s="3"/>
      <c r="PE652" s="3"/>
      <c r="PF652" s="3"/>
      <c r="PG652" s="3"/>
      <c r="PH652" s="3"/>
      <c r="PI652" s="3"/>
      <c r="PJ652" s="3"/>
      <c r="PK652" s="3"/>
      <c r="PL652" s="3"/>
      <c r="PM652" s="3"/>
      <c r="PN652" s="3"/>
      <c r="PO652" s="3"/>
      <c r="PP652" s="3"/>
      <c r="PQ652" s="3"/>
      <c r="PR652" s="3"/>
      <c r="PS652" s="3"/>
      <c r="PT652" s="3"/>
      <c r="PU652" s="3"/>
      <c r="PV652" s="3"/>
      <c r="PW652" s="3"/>
      <c r="PX652" s="3"/>
      <c r="PY652" s="3"/>
      <c r="PZ652" s="3"/>
      <c r="QA652" s="3"/>
      <c r="QB652" s="3"/>
      <c r="QC652" s="3"/>
      <c r="QD652" s="3"/>
      <c r="QE652" s="3"/>
      <c r="QF652" s="3"/>
      <c r="QG652" s="3"/>
      <c r="QH652" s="3"/>
      <c r="QI652" s="3"/>
      <c r="QJ652" s="3"/>
      <c r="QK652" s="3"/>
      <c r="QL652" s="3"/>
      <c r="QM652" s="3"/>
      <c r="QN652" s="3"/>
      <c r="QO652" s="3"/>
      <c r="QP652" s="3"/>
      <c r="QQ652" s="3"/>
      <c r="QR652" s="3"/>
      <c r="QS652" s="3"/>
      <c r="QT652" s="3"/>
      <c r="QU652" s="3"/>
      <c r="QV652" s="3"/>
      <c r="QW652" s="3"/>
      <c r="QX652" s="3"/>
      <c r="QY652" s="3"/>
      <c r="QZ652" s="3"/>
      <c r="RA652" s="3"/>
      <c r="RB652" s="3"/>
      <c r="RC652" s="3"/>
      <c r="RD652" s="3"/>
      <c r="RE652" s="3"/>
      <c r="RF652" s="3"/>
      <c r="RG652" s="3"/>
      <c r="RH652" s="3"/>
      <c r="RI652" s="3"/>
      <c r="RJ652" s="3"/>
      <c r="RK652" s="3"/>
      <c r="RL652" s="3"/>
      <c r="RM652" s="3"/>
      <c r="RN652" s="3"/>
      <c r="RO652" s="3"/>
      <c r="RP652" s="3"/>
      <c r="RQ652" s="3"/>
      <c r="RR652" s="3"/>
      <c r="RS652" s="3"/>
      <c r="RT652" s="3"/>
      <c r="RU652" s="3"/>
      <c r="RV652" s="3"/>
      <c r="RW652" s="3"/>
      <c r="RX652" s="3"/>
      <c r="RY652" s="3"/>
      <c r="RZ652" s="3"/>
      <c r="SA652" s="3"/>
      <c r="SB652" s="3"/>
      <c r="SC652" s="3"/>
      <c r="SD652" s="3"/>
      <c r="SE652" s="3"/>
      <c r="SF652" s="3"/>
      <c r="SG652" s="3"/>
      <c r="SH652" s="3"/>
      <c r="SI652" s="3"/>
      <c r="SJ652" s="3"/>
      <c r="SK652" s="3"/>
      <c r="SL652" s="3"/>
      <c r="SM652" s="3"/>
      <c r="SN652" s="3"/>
      <c r="SO652" s="3"/>
      <c r="SP652" s="3"/>
      <c r="SQ652" s="3"/>
      <c r="SR652" s="3"/>
      <c r="SS652" s="3"/>
      <c r="ST652" s="3"/>
      <c r="SU652" s="3"/>
      <c r="SV652" s="3"/>
      <c r="SW652" s="3"/>
      <c r="SX652" s="3"/>
      <c r="SY652" s="3"/>
      <c r="SZ652" s="3"/>
      <c r="TA652" s="3"/>
      <c r="TB652" s="3"/>
      <c r="TC652" s="3"/>
      <c r="TD652" s="3"/>
      <c r="TE652" s="3"/>
      <c r="TF652" s="3"/>
      <c r="TG652" s="3"/>
      <c r="TH652" s="3"/>
      <c r="TI652" s="3"/>
      <c r="TJ652" s="3"/>
      <c r="TK652" s="3"/>
      <c r="TL652" s="3"/>
      <c r="TM652" s="3"/>
      <c r="TN652" s="3"/>
      <c r="TO652" s="3"/>
      <c r="TP652" s="3"/>
      <c r="TQ652" s="3"/>
      <c r="TR652" s="3"/>
      <c r="TS652" s="3"/>
      <c r="TT652" s="3"/>
      <c r="TU652" s="3"/>
      <c r="TV652" s="3"/>
      <c r="TW652" s="3"/>
      <c r="TX652" s="3"/>
      <c r="TY652" s="3"/>
      <c r="TZ652" s="3"/>
      <c r="UA652" s="3"/>
      <c r="UB652" s="3"/>
      <c r="UC652" s="3"/>
      <c r="UD652" s="3"/>
      <c r="UE652" s="3"/>
      <c r="UF652" s="3"/>
      <c r="UG652" s="3"/>
      <c r="UH652" s="3"/>
      <c r="UI652" s="3"/>
      <c r="UJ652" s="3"/>
      <c r="UK652" s="3"/>
      <c r="UL652" s="3"/>
      <c r="UM652" s="3"/>
      <c r="UN652" s="3"/>
      <c r="UO652" s="3"/>
      <c r="UP652" s="3"/>
      <c r="UQ652" s="3"/>
      <c r="UR652" s="3"/>
      <c r="US652" s="3"/>
      <c r="UT652" s="3"/>
      <c r="UU652" s="3"/>
      <c r="UV652" s="3"/>
      <c r="UW652" s="3"/>
      <c r="UX652" s="3"/>
      <c r="UY652" s="3"/>
      <c r="UZ652" s="3"/>
      <c r="VA652" s="3"/>
      <c r="VB652" s="3"/>
      <c r="VC652" s="3"/>
      <c r="VD652" s="3"/>
      <c r="VE652" s="3"/>
      <c r="VF652" s="3"/>
      <c r="VG652" s="3"/>
      <c r="VH652" s="3"/>
      <c r="VI652" s="3"/>
      <c r="VJ652" s="3"/>
      <c r="VK652" s="3"/>
      <c r="VL652" s="3"/>
      <c r="VM652" s="3"/>
      <c r="VN652" s="3"/>
      <c r="VO652" s="3"/>
      <c r="VP652" s="3"/>
      <c r="VQ652" s="3"/>
      <c r="VR652" s="3"/>
      <c r="VS652" s="3"/>
      <c r="VT652" s="3"/>
      <c r="VU652" s="3"/>
      <c r="VV652" s="3"/>
      <c r="VW652" s="3"/>
      <c r="VX652" s="3"/>
      <c r="VY652" s="3"/>
      <c r="VZ652" s="3"/>
      <c r="WA652" s="3"/>
      <c r="WB652" s="3"/>
      <c r="WC652" s="3"/>
    </row>
    <row r="653" spans="1:601" ht="16" x14ac:dyDescent="0.45">
      <c r="A653" s="6"/>
      <c r="B653" s="6"/>
      <c r="C653" s="6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36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3"/>
      <c r="NJ653" s="3"/>
      <c r="NK653" s="3"/>
      <c r="NL653" s="3"/>
      <c r="NM653" s="3"/>
      <c r="NN653" s="3"/>
      <c r="NO653" s="3"/>
      <c r="NP653" s="3"/>
      <c r="NQ653" s="3"/>
      <c r="NR653" s="3"/>
      <c r="NS653" s="3"/>
      <c r="NT653" s="3"/>
      <c r="NU653" s="3"/>
      <c r="NV653" s="3"/>
      <c r="NW653" s="3"/>
      <c r="NX653" s="3"/>
      <c r="NY653" s="3"/>
      <c r="NZ653" s="3"/>
      <c r="OA653" s="3"/>
      <c r="OB653" s="3"/>
      <c r="OC653" s="3"/>
      <c r="OD653" s="3"/>
      <c r="OE653" s="3"/>
      <c r="OF653" s="3"/>
      <c r="OG653" s="3"/>
      <c r="OH653" s="3"/>
      <c r="OI653" s="3"/>
      <c r="OJ653" s="3"/>
      <c r="OK653" s="3"/>
      <c r="OL653" s="3"/>
      <c r="OM653" s="3"/>
      <c r="ON653" s="3"/>
      <c r="OO653" s="3"/>
      <c r="OP653" s="3"/>
      <c r="OQ653" s="3"/>
      <c r="OR653" s="3"/>
      <c r="OS653" s="3"/>
      <c r="OT653" s="3"/>
      <c r="OU653" s="3"/>
      <c r="OV653" s="3"/>
      <c r="OW653" s="3"/>
      <c r="OX653" s="3"/>
      <c r="OY653" s="3"/>
      <c r="OZ653" s="3"/>
      <c r="PA653" s="3"/>
      <c r="PB653" s="3"/>
      <c r="PC653" s="3"/>
      <c r="PD653" s="3"/>
      <c r="PE653" s="3"/>
      <c r="PF653" s="3"/>
      <c r="PG653" s="3"/>
      <c r="PH653" s="3"/>
      <c r="PI653" s="3"/>
      <c r="PJ653" s="3"/>
      <c r="PK653" s="3"/>
      <c r="PL653" s="3"/>
      <c r="PM653" s="3"/>
      <c r="PN653" s="3"/>
      <c r="PO653" s="3"/>
      <c r="PP653" s="3"/>
      <c r="PQ653" s="3"/>
      <c r="PR653" s="3"/>
      <c r="PS653" s="3"/>
      <c r="PT653" s="3"/>
      <c r="PU653" s="3"/>
      <c r="PV653" s="3"/>
      <c r="PW653" s="3"/>
      <c r="PX653" s="3"/>
      <c r="PY653" s="3"/>
      <c r="PZ653" s="3"/>
      <c r="QA653" s="3"/>
      <c r="QB653" s="3"/>
      <c r="QC653" s="3"/>
      <c r="QD653" s="3"/>
      <c r="QE653" s="3"/>
      <c r="QF653" s="3"/>
      <c r="QG653" s="3"/>
      <c r="QH653" s="3"/>
      <c r="QI653" s="3"/>
      <c r="QJ653" s="3"/>
      <c r="QK653" s="3"/>
      <c r="QL653" s="3"/>
      <c r="QM653" s="3"/>
      <c r="QN653" s="3"/>
      <c r="QO653" s="3"/>
      <c r="QP653" s="3"/>
      <c r="QQ653" s="3"/>
      <c r="QR653" s="3"/>
      <c r="QS653" s="3"/>
      <c r="QT653" s="3"/>
      <c r="QU653" s="3"/>
      <c r="QV653" s="3"/>
      <c r="QW653" s="3"/>
      <c r="QX653" s="3"/>
      <c r="QY653" s="3"/>
      <c r="QZ653" s="3"/>
      <c r="RA653" s="3"/>
      <c r="RB653" s="3"/>
      <c r="RC653" s="3"/>
      <c r="RD653" s="3"/>
      <c r="RE653" s="3"/>
      <c r="RF653" s="3"/>
      <c r="RG653" s="3"/>
      <c r="RH653" s="3"/>
      <c r="RI653" s="3"/>
      <c r="RJ653" s="3"/>
      <c r="RK653" s="3"/>
      <c r="RL653" s="3"/>
      <c r="RM653" s="3"/>
      <c r="RN653" s="3"/>
      <c r="RO653" s="3"/>
      <c r="RP653" s="3"/>
      <c r="RQ653" s="3"/>
      <c r="RR653" s="3"/>
      <c r="RS653" s="3"/>
      <c r="RT653" s="3"/>
      <c r="RU653" s="3"/>
      <c r="RV653" s="3"/>
      <c r="RW653" s="3"/>
      <c r="RX653" s="3"/>
      <c r="RY653" s="3"/>
      <c r="RZ653" s="3"/>
      <c r="SA653" s="3"/>
      <c r="SB653" s="3"/>
      <c r="SC653" s="3"/>
      <c r="SD653" s="3"/>
      <c r="SE653" s="3"/>
      <c r="SF653" s="3"/>
      <c r="SG653" s="3"/>
      <c r="SH653" s="3"/>
      <c r="SI653" s="3"/>
      <c r="SJ653" s="3"/>
      <c r="SK653" s="3"/>
      <c r="SL653" s="3"/>
      <c r="SM653" s="3"/>
      <c r="SN653" s="3"/>
      <c r="SO653" s="3"/>
      <c r="SP653" s="3"/>
      <c r="SQ653" s="3"/>
      <c r="SR653" s="3"/>
      <c r="SS653" s="3"/>
      <c r="ST653" s="3"/>
      <c r="SU653" s="3"/>
      <c r="SV653" s="3"/>
      <c r="SW653" s="3"/>
      <c r="SX653" s="3"/>
      <c r="SY653" s="3"/>
      <c r="SZ653" s="3"/>
      <c r="TA653" s="3"/>
      <c r="TB653" s="3"/>
      <c r="TC653" s="3"/>
      <c r="TD653" s="3"/>
      <c r="TE653" s="3"/>
      <c r="TF653" s="3"/>
      <c r="TG653" s="3"/>
      <c r="TH653" s="3"/>
      <c r="TI653" s="3"/>
      <c r="TJ653" s="3"/>
      <c r="TK653" s="3"/>
      <c r="TL653" s="3"/>
      <c r="TM653" s="3"/>
      <c r="TN653" s="3"/>
      <c r="TO653" s="3"/>
      <c r="TP653" s="3"/>
      <c r="TQ653" s="3"/>
      <c r="TR653" s="3"/>
      <c r="TS653" s="3"/>
      <c r="TT653" s="3"/>
      <c r="TU653" s="3"/>
      <c r="TV653" s="3"/>
      <c r="TW653" s="3"/>
      <c r="TX653" s="3"/>
      <c r="TY653" s="3"/>
      <c r="TZ653" s="3"/>
      <c r="UA653" s="3"/>
      <c r="UB653" s="3"/>
      <c r="UC653" s="3"/>
      <c r="UD653" s="3"/>
      <c r="UE653" s="3"/>
      <c r="UF653" s="3"/>
      <c r="UG653" s="3"/>
      <c r="UH653" s="3"/>
      <c r="UI653" s="3"/>
      <c r="UJ653" s="3"/>
      <c r="UK653" s="3"/>
      <c r="UL653" s="3"/>
      <c r="UM653" s="3"/>
      <c r="UN653" s="3"/>
      <c r="UO653" s="3"/>
      <c r="UP653" s="3"/>
      <c r="UQ653" s="3"/>
      <c r="UR653" s="3"/>
      <c r="US653" s="3"/>
      <c r="UT653" s="3"/>
      <c r="UU653" s="3"/>
      <c r="UV653" s="3"/>
      <c r="UW653" s="3"/>
      <c r="UX653" s="3"/>
      <c r="UY653" s="3"/>
      <c r="UZ653" s="3"/>
      <c r="VA653" s="3"/>
      <c r="VB653" s="3"/>
      <c r="VC653" s="3"/>
      <c r="VD653" s="3"/>
      <c r="VE653" s="3"/>
      <c r="VF653" s="3"/>
      <c r="VG653" s="3"/>
      <c r="VH653" s="3"/>
      <c r="VI653" s="3"/>
      <c r="VJ653" s="3"/>
      <c r="VK653" s="3"/>
      <c r="VL653" s="3"/>
      <c r="VM653" s="3"/>
      <c r="VN653" s="3"/>
      <c r="VO653" s="3"/>
      <c r="VP653" s="3"/>
      <c r="VQ653" s="3"/>
      <c r="VR653" s="3"/>
      <c r="VS653" s="3"/>
      <c r="VT653" s="3"/>
      <c r="VU653" s="3"/>
      <c r="VV653" s="3"/>
      <c r="VW653" s="3"/>
      <c r="VX653" s="3"/>
      <c r="VY653" s="3"/>
      <c r="VZ653" s="3"/>
      <c r="WA653" s="3"/>
      <c r="WB653" s="3"/>
      <c r="WC653" s="3"/>
    </row>
    <row r="654" spans="1:601" ht="16" x14ac:dyDescent="0.45">
      <c r="A654" s="6"/>
      <c r="B654" s="6"/>
      <c r="C654" s="6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36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3"/>
      <c r="NJ654" s="3"/>
      <c r="NK654" s="3"/>
      <c r="NL654" s="3"/>
      <c r="NM654" s="3"/>
      <c r="NN654" s="3"/>
      <c r="NO654" s="3"/>
      <c r="NP654" s="3"/>
      <c r="NQ654" s="3"/>
      <c r="NR654" s="3"/>
      <c r="NS654" s="3"/>
      <c r="NT654" s="3"/>
      <c r="NU654" s="3"/>
      <c r="NV654" s="3"/>
      <c r="NW654" s="3"/>
      <c r="NX654" s="3"/>
      <c r="NY654" s="3"/>
      <c r="NZ654" s="3"/>
      <c r="OA654" s="3"/>
      <c r="OB654" s="3"/>
      <c r="OC654" s="3"/>
      <c r="OD654" s="3"/>
      <c r="OE654" s="3"/>
      <c r="OF654" s="3"/>
      <c r="OG654" s="3"/>
      <c r="OH654" s="3"/>
      <c r="OI654" s="3"/>
      <c r="OJ654" s="3"/>
      <c r="OK654" s="3"/>
      <c r="OL654" s="3"/>
      <c r="OM654" s="3"/>
      <c r="ON654" s="3"/>
      <c r="OO654" s="3"/>
      <c r="OP654" s="3"/>
      <c r="OQ654" s="3"/>
      <c r="OR654" s="3"/>
      <c r="OS654" s="3"/>
      <c r="OT654" s="3"/>
      <c r="OU654" s="3"/>
      <c r="OV654" s="3"/>
      <c r="OW654" s="3"/>
      <c r="OX654" s="3"/>
      <c r="OY654" s="3"/>
      <c r="OZ654" s="3"/>
      <c r="PA654" s="3"/>
      <c r="PB654" s="3"/>
      <c r="PC654" s="3"/>
      <c r="PD654" s="3"/>
      <c r="PE654" s="3"/>
      <c r="PF654" s="3"/>
      <c r="PG654" s="3"/>
      <c r="PH654" s="3"/>
      <c r="PI654" s="3"/>
      <c r="PJ654" s="3"/>
      <c r="PK654" s="3"/>
      <c r="PL654" s="3"/>
      <c r="PM654" s="3"/>
      <c r="PN654" s="3"/>
      <c r="PO654" s="3"/>
      <c r="PP654" s="3"/>
      <c r="PQ654" s="3"/>
      <c r="PR654" s="3"/>
      <c r="PS654" s="3"/>
      <c r="PT654" s="3"/>
      <c r="PU654" s="3"/>
      <c r="PV654" s="3"/>
      <c r="PW654" s="3"/>
      <c r="PX654" s="3"/>
      <c r="PY654" s="3"/>
      <c r="PZ654" s="3"/>
      <c r="QA654" s="3"/>
      <c r="QB654" s="3"/>
      <c r="QC654" s="3"/>
      <c r="QD654" s="3"/>
      <c r="QE654" s="3"/>
      <c r="QF654" s="3"/>
      <c r="QG654" s="3"/>
      <c r="QH654" s="3"/>
      <c r="QI654" s="3"/>
      <c r="QJ654" s="3"/>
      <c r="QK654" s="3"/>
      <c r="QL654" s="3"/>
      <c r="QM654" s="3"/>
      <c r="QN654" s="3"/>
      <c r="QO654" s="3"/>
      <c r="QP654" s="3"/>
      <c r="QQ654" s="3"/>
      <c r="QR654" s="3"/>
      <c r="QS654" s="3"/>
      <c r="QT654" s="3"/>
      <c r="QU654" s="3"/>
      <c r="QV654" s="3"/>
      <c r="QW654" s="3"/>
      <c r="QX654" s="3"/>
      <c r="QY654" s="3"/>
      <c r="QZ654" s="3"/>
      <c r="RA654" s="3"/>
      <c r="RB654" s="3"/>
      <c r="RC654" s="3"/>
      <c r="RD654" s="3"/>
      <c r="RE654" s="3"/>
      <c r="RF654" s="3"/>
      <c r="RG654" s="3"/>
      <c r="RH654" s="3"/>
      <c r="RI654" s="3"/>
      <c r="RJ654" s="3"/>
      <c r="RK654" s="3"/>
      <c r="RL654" s="3"/>
      <c r="RM654" s="3"/>
      <c r="RN654" s="3"/>
      <c r="RO654" s="3"/>
      <c r="RP654" s="3"/>
      <c r="RQ654" s="3"/>
      <c r="RR654" s="3"/>
      <c r="RS654" s="3"/>
      <c r="RT654" s="3"/>
      <c r="RU654" s="3"/>
      <c r="RV654" s="3"/>
      <c r="RW654" s="3"/>
      <c r="RX654" s="3"/>
      <c r="RY654" s="3"/>
      <c r="RZ654" s="3"/>
      <c r="SA654" s="3"/>
      <c r="SB654" s="3"/>
      <c r="SC654" s="3"/>
      <c r="SD654" s="3"/>
      <c r="SE654" s="3"/>
      <c r="SF654" s="3"/>
      <c r="SG654" s="3"/>
      <c r="SH654" s="3"/>
      <c r="SI654" s="3"/>
      <c r="SJ654" s="3"/>
      <c r="SK654" s="3"/>
      <c r="SL654" s="3"/>
      <c r="SM654" s="3"/>
      <c r="SN654" s="3"/>
      <c r="SO654" s="3"/>
      <c r="SP654" s="3"/>
      <c r="SQ654" s="3"/>
      <c r="SR654" s="3"/>
      <c r="SS654" s="3"/>
      <c r="ST654" s="3"/>
      <c r="SU654" s="3"/>
      <c r="SV654" s="3"/>
      <c r="SW654" s="3"/>
      <c r="SX654" s="3"/>
      <c r="SY654" s="3"/>
      <c r="SZ654" s="3"/>
      <c r="TA654" s="3"/>
      <c r="TB654" s="3"/>
      <c r="TC654" s="3"/>
      <c r="TD654" s="3"/>
      <c r="TE654" s="3"/>
      <c r="TF654" s="3"/>
      <c r="TG654" s="3"/>
      <c r="TH654" s="3"/>
      <c r="TI654" s="3"/>
      <c r="TJ654" s="3"/>
      <c r="TK654" s="3"/>
      <c r="TL654" s="3"/>
      <c r="TM654" s="3"/>
      <c r="TN654" s="3"/>
      <c r="TO654" s="3"/>
      <c r="TP654" s="3"/>
      <c r="TQ654" s="3"/>
      <c r="TR654" s="3"/>
      <c r="TS654" s="3"/>
      <c r="TT654" s="3"/>
      <c r="TU654" s="3"/>
      <c r="TV654" s="3"/>
      <c r="TW654" s="3"/>
      <c r="TX654" s="3"/>
      <c r="TY654" s="3"/>
      <c r="TZ654" s="3"/>
      <c r="UA654" s="3"/>
      <c r="UB654" s="3"/>
      <c r="UC654" s="3"/>
      <c r="UD654" s="3"/>
      <c r="UE654" s="3"/>
      <c r="UF654" s="3"/>
      <c r="UG654" s="3"/>
      <c r="UH654" s="3"/>
      <c r="UI654" s="3"/>
      <c r="UJ654" s="3"/>
      <c r="UK654" s="3"/>
      <c r="UL654" s="3"/>
      <c r="UM654" s="3"/>
      <c r="UN654" s="3"/>
      <c r="UO654" s="3"/>
      <c r="UP654" s="3"/>
      <c r="UQ654" s="3"/>
      <c r="UR654" s="3"/>
      <c r="US654" s="3"/>
      <c r="UT654" s="3"/>
      <c r="UU654" s="3"/>
      <c r="UV654" s="3"/>
      <c r="UW654" s="3"/>
      <c r="UX654" s="3"/>
      <c r="UY654" s="3"/>
      <c r="UZ654" s="3"/>
      <c r="VA654" s="3"/>
      <c r="VB654" s="3"/>
      <c r="VC654" s="3"/>
      <c r="VD654" s="3"/>
      <c r="VE654" s="3"/>
      <c r="VF654" s="3"/>
      <c r="VG654" s="3"/>
      <c r="VH654" s="3"/>
      <c r="VI654" s="3"/>
      <c r="VJ654" s="3"/>
      <c r="VK654" s="3"/>
      <c r="VL654" s="3"/>
      <c r="VM654" s="3"/>
      <c r="VN654" s="3"/>
      <c r="VO654" s="3"/>
      <c r="VP654" s="3"/>
      <c r="VQ654" s="3"/>
      <c r="VR654" s="3"/>
      <c r="VS654" s="3"/>
      <c r="VT654" s="3"/>
      <c r="VU654" s="3"/>
      <c r="VV654" s="3"/>
      <c r="VW654" s="3"/>
      <c r="VX654" s="3"/>
      <c r="VY654" s="3"/>
      <c r="VZ654" s="3"/>
      <c r="WA654" s="3"/>
      <c r="WB654" s="3"/>
      <c r="WC654" s="3"/>
    </row>
    <row r="655" spans="1:601" ht="16" x14ac:dyDescent="0.45">
      <c r="A655" s="6"/>
      <c r="B655" s="6"/>
      <c r="C655" s="6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36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3"/>
      <c r="NJ655" s="3"/>
      <c r="NK655" s="3"/>
      <c r="NL655" s="3"/>
      <c r="NM655" s="3"/>
      <c r="NN655" s="3"/>
      <c r="NO655" s="3"/>
      <c r="NP655" s="3"/>
      <c r="NQ655" s="3"/>
      <c r="NR655" s="3"/>
      <c r="NS655" s="3"/>
      <c r="NT655" s="3"/>
      <c r="NU655" s="3"/>
      <c r="NV655" s="3"/>
      <c r="NW655" s="3"/>
      <c r="NX655" s="3"/>
      <c r="NY655" s="3"/>
      <c r="NZ655" s="3"/>
      <c r="OA655" s="3"/>
      <c r="OB655" s="3"/>
      <c r="OC655" s="3"/>
      <c r="OD655" s="3"/>
      <c r="OE655" s="3"/>
      <c r="OF655" s="3"/>
      <c r="OG655" s="3"/>
      <c r="OH655" s="3"/>
      <c r="OI655" s="3"/>
      <c r="OJ655" s="3"/>
      <c r="OK655" s="3"/>
      <c r="OL655" s="3"/>
      <c r="OM655" s="3"/>
      <c r="ON655" s="3"/>
      <c r="OO655" s="3"/>
      <c r="OP655" s="3"/>
      <c r="OQ655" s="3"/>
      <c r="OR655" s="3"/>
      <c r="OS655" s="3"/>
      <c r="OT655" s="3"/>
      <c r="OU655" s="3"/>
      <c r="OV655" s="3"/>
      <c r="OW655" s="3"/>
      <c r="OX655" s="3"/>
      <c r="OY655" s="3"/>
      <c r="OZ655" s="3"/>
      <c r="PA655" s="3"/>
      <c r="PB655" s="3"/>
      <c r="PC655" s="3"/>
      <c r="PD655" s="3"/>
      <c r="PE655" s="3"/>
      <c r="PF655" s="3"/>
      <c r="PG655" s="3"/>
      <c r="PH655" s="3"/>
      <c r="PI655" s="3"/>
      <c r="PJ655" s="3"/>
      <c r="PK655" s="3"/>
      <c r="PL655" s="3"/>
      <c r="PM655" s="3"/>
      <c r="PN655" s="3"/>
      <c r="PO655" s="3"/>
      <c r="PP655" s="3"/>
      <c r="PQ655" s="3"/>
      <c r="PR655" s="3"/>
      <c r="PS655" s="3"/>
      <c r="PT655" s="3"/>
      <c r="PU655" s="3"/>
      <c r="PV655" s="3"/>
      <c r="PW655" s="3"/>
      <c r="PX655" s="3"/>
      <c r="PY655" s="3"/>
      <c r="PZ655" s="3"/>
      <c r="QA655" s="3"/>
      <c r="QB655" s="3"/>
      <c r="QC655" s="3"/>
      <c r="QD655" s="3"/>
      <c r="QE655" s="3"/>
      <c r="QF655" s="3"/>
      <c r="QG655" s="3"/>
      <c r="QH655" s="3"/>
      <c r="QI655" s="3"/>
      <c r="QJ655" s="3"/>
      <c r="QK655" s="3"/>
      <c r="QL655" s="3"/>
      <c r="QM655" s="3"/>
      <c r="QN655" s="3"/>
      <c r="QO655" s="3"/>
      <c r="QP655" s="3"/>
      <c r="QQ655" s="3"/>
      <c r="QR655" s="3"/>
      <c r="QS655" s="3"/>
      <c r="QT655" s="3"/>
      <c r="QU655" s="3"/>
      <c r="QV655" s="3"/>
      <c r="QW655" s="3"/>
      <c r="QX655" s="3"/>
      <c r="QY655" s="3"/>
      <c r="QZ655" s="3"/>
      <c r="RA655" s="3"/>
      <c r="RB655" s="3"/>
      <c r="RC655" s="3"/>
      <c r="RD655" s="3"/>
      <c r="RE655" s="3"/>
      <c r="RF655" s="3"/>
      <c r="RG655" s="3"/>
      <c r="RH655" s="3"/>
      <c r="RI655" s="3"/>
      <c r="RJ655" s="3"/>
      <c r="RK655" s="3"/>
      <c r="RL655" s="3"/>
      <c r="RM655" s="3"/>
      <c r="RN655" s="3"/>
      <c r="RO655" s="3"/>
      <c r="RP655" s="3"/>
      <c r="RQ655" s="3"/>
      <c r="RR655" s="3"/>
      <c r="RS655" s="3"/>
      <c r="RT655" s="3"/>
      <c r="RU655" s="3"/>
      <c r="RV655" s="3"/>
      <c r="RW655" s="3"/>
      <c r="RX655" s="3"/>
      <c r="RY655" s="3"/>
      <c r="RZ655" s="3"/>
      <c r="SA655" s="3"/>
      <c r="SB655" s="3"/>
      <c r="SC655" s="3"/>
      <c r="SD655" s="3"/>
      <c r="SE655" s="3"/>
      <c r="SF655" s="3"/>
      <c r="SG655" s="3"/>
      <c r="SH655" s="3"/>
      <c r="SI655" s="3"/>
      <c r="SJ655" s="3"/>
      <c r="SK655" s="3"/>
      <c r="SL655" s="3"/>
      <c r="SM655" s="3"/>
      <c r="SN655" s="3"/>
      <c r="SO655" s="3"/>
      <c r="SP655" s="3"/>
      <c r="SQ655" s="3"/>
      <c r="SR655" s="3"/>
      <c r="SS655" s="3"/>
      <c r="ST655" s="3"/>
      <c r="SU655" s="3"/>
      <c r="SV655" s="3"/>
      <c r="SW655" s="3"/>
      <c r="SX655" s="3"/>
      <c r="SY655" s="3"/>
      <c r="SZ655" s="3"/>
      <c r="TA655" s="3"/>
      <c r="TB655" s="3"/>
      <c r="TC655" s="3"/>
      <c r="TD655" s="3"/>
      <c r="TE655" s="3"/>
      <c r="TF655" s="3"/>
      <c r="TG655" s="3"/>
      <c r="TH655" s="3"/>
      <c r="TI655" s="3"/>
      <c r="TJ655" s="3"/>
      <c r="TK655" s="3"/>
      <c r="TL655" s="3"/>
      <c r="TM655" s="3"/>
      <c r="TN655" s="3"/>
      <c r="TO655" s="3"/>
      <c r="TP655" s="3"/>
      <c r="TQ655" s="3"/>
      <c r="TR655" s="3"/>
      <c r="TS655" s="3"/>
      <c r="TT655" s="3"/>
      <c r="TU655" s="3"/>
      <c r="TV655" s="3"/>
      <c r="TW655" s="3"/>
      <c r="TX655" s="3"/>
      <c r="TY655" s="3"/>
      <c r="TZ655" s="3"/>
      <c r="UA655" s="3"/>
      <c r="UB655" s="3"/>
      <c r="UC655" s="3"/>
      <c r="UD655" s="3"/>
      <c r="UE655" s="3"/>
      <c r="UF655" s="3"/>
      <c r="UG655" s="3"/>
      <c r="UH655" s="3"/>
      <c r="UI655" s="3"/>
      <c r="UJ655" s="3"/>
      <c r="UK655" s="3"/>
      <c r="UL655" s="3"/>
      <c r="UM655" s="3"/>
      <c r="UN655" s="3"/>
      <c r="UO655" s="3"/>
      <c r="UP655" s="3"/>
      <c r="UQ655" s="3"/>
      <c r="UR655" s="3"/>
      <c r="US655" s="3"/>
      <c r="UT655" s="3"/>
      <c r="UU655" s="3"/>
      <c r="UV655" s="3"/>
      <c r="UW655" s="3"/>
      <c r="UX655" s="3"/>
      <c r="UY655" s="3"/>
      <c r="UZ655" s="3"/>
      <c r="VA655" s="3"/>
      <c r="VB655" s="3"/>
      <c r="VC655" s="3"/>
      <c r="VD655" s="3"/>
      <c r="VE655" s="3"/>
      <c r="VF655" s="3"/>
      <c r="VG655" s="3"/>
      <c r="VH655" s="3"/>
      <c r="VI655" s="3"/>
      <c r="VJ655" s="3"/>
      <c r="VK655" s="3"/>
      <c r="VL655" s="3"/>
      <c r="VM655" s="3"/>
      <c r="VN655" s="3"/>
      <c r="VO655" s="3"/>
      <c r="VP655" s="3"/>
      <c r="VQ655" s="3"/>
      <c r="VR655" s="3"/>
      <c r="VS655" s="3"/>
      <c r="VT655" s="3"/>
      <c r="VU655" s="3"/>
      <c r="VV655" s="3"/>
      <c r="VW655" s="3"/>
      <c r="VX655" s="3"/>
      <c r="VY655" s="3"/>
      <c r="VZ655" s="3"/>
      <c r="WA655" s="3"/>
      <c r="WB655" s="3"/>
      <c r="WC655" s="3"/>
    </row>
    <row r="656" spans="1:601" ht="16" x14ac:dyDescent="0.45">
      <c r="A656" s="6"/>
      <c r="B656" s="6"/>
      <c r="C656" s="6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36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/>
      <c r="LP656" s="3"/>
      <c r="LQ656" s="3"/>
      <c r="LR656" s="3"/>
      <c r="LS656" s="3"/>
      <c r="LT656" s="3"/>
      <c r="LU656" s="3"/>
      <c r="LV656" s="3"/>
      <c r="LW656" s="3"/>
      <c r="LX656" s="3"/>
      <c r="LY656" s="3"/>
      <c r="LZ656" s="3"/>
      <c r="MA656" s="3"/>
      <c r="MB656" s="3"/>
      <c r="MC656" s="3"/>
      <c r="MD656" s="3"/>
      <c r="ME656" s="3"/>
      <c r="MF656" s="3"/>
      <c r="MG656" s="3"/>
      <c r="MH656" s="3"/>
      <c r="MI656" s="3"/>
      <c r="MJ656" s="3"/>
      <c r="MK656" s="3"/>
      <c r="ML656" s="3"/>
      <c r="MM656" s="3"/>
      <c r="MN656" s="3"/>
      <c r="MO656" s="3"/>
      <c r="MP656" s="3"/>
      <c r="MQ656" s="3"/>
      <c r="MR656" s="3"/>
      <c r="MS656" s="3"/>
      <c r="MT656" s="3"/>
      <c r="MU656" s="3"/>
      <c r="MV656" s="3"/>
      <c r="MW656" s="3"/>
      <c r="MX656" s="3"/>
      <c r="MY656" s="3"/>
      <c r="MZ656" s="3"/>
      <c r="NA656" s="3"/>
      <c r="NB656" s="3"/>
      <c r="NC656" s="3"/>
      <c r="ND656" s="3"/>
      <c r="NE656" s="3"/>
      <c r="NF656" s="3"/>
      <c r="NG656" s="3"/>
      <c r="NH656" s="3"/>
      <c r="NI656" s="3"/>
      <c r="NJ656" s="3"/>
      <c r="NK656" s="3"/>
      <c r="NL656" s="3"/>
      <c r="NM656" s="3"/>
      <c r="NN656" s="3"/>
      <c r="NO656" s="3"/>
      <c r="NP656" s="3"/>
      <c r="NQ656" s="3"/>
      <c r="NR656" s="3"/>
      <c r="NS656" s="3"/>
      <c r="NT656" s="3"/>
      <c r="NU656" s="3"/>
      <c r="NV656" s="3"/>
      <c r="NW656" s="3"/>
      <c r="NX656" s="3"/>
      <c r="NY656" s="3"/>
      <c r="NZ656" s="3"/>
      <c r="OA656" s="3"/>
      <c r="OB656" s="3"/>
      <c r="OC656" s="3"/>
      <c r="OD656" s="3"/>
      <c r="OE656" s="3"/>
      <c r="OF656" s="3"/>
      <c r="OG656" s="3"/>
      <c r="OH656" s="3"/>
      <c r="OI656" s="3"/>
      <c r="OJ656" s="3"/>
      <c r="OK656" s="3"/>
      <c r="OL656" s="3"/>
      <c r="OM656" s="3"/>
      <c r="ON656" s="3"/>
      <c r="OO656" s="3"/>
      <c r="OP656" s="3"/>
      <c r="OQ656" s="3"/>
      <c r="OR656" s="3"/>
      <c r="OS656" s="3"/>
      <c r="OT656" s="3"/>
      <c r="OU656" s="3"/>
      <c r="OV656" s="3"/>
      <c r="OW656" s="3"/>
      <c r="OX656" s="3"/>
      <c r="OY656" s="3"/>
      <c r="OZ656" s="3"/>
      <c r="PA656" s="3"/>
      <c r="PB656" s="3"/>
      <c r="PC656" s="3"/>
      <c r="PD656" s="3"/>
      <c r="PE656" s="3"/>
      <c r="PF656" s="3"/>
      <c r="PG656" s="3"/>
      <c r="PH656" s="3"/>
      <c r="PI656" s="3"/>
      <c r="PJ656" s="3"/>
      <c r="PK656" s="3"/>
      <c r="PL656" s="3"/>
      <c r="PM656" s="3"/>
      <c r="PN656" s="3"/>
      <c r="PO656" s="3"/>
      <c r="PP656" s="3"/>
      <c r="PQ656" s="3"/>
      <c r="PR656" s="3"/>
      <c r="PS656" s="3"/>
      <c r="PT656" s="3"/>
      <c r="PU656" s="3"/>
      <c r="PV656" s="3"/>
      <c r="PW656" s="3"/>
      <c r="PX656" s="3"/>
      <c r="PY656" s="3"/>
      <c r="PZ656" s="3"/>
      <c r="QA656" s="3"/>
      <c r="QB656" s="3"/>
      <c r="QC656" s="3"/>
      <c r="QD656" s="3"/>
      <c r="QE656" s="3"/>
      <c r="QF656" s="3"/>
      <c r="QG656" s="3"/>
      <c r="QH656" s="3"/>
      <c r="QI656" s="3"/>
      <c r="QJ656" s="3"/>
      <c r="QK656" s="3"/>
      <c r="QL656" s="3"/>
      <c r="QM656" s="3"/>
      <c r="QN656" s="3"/>
      <c r="QO656" s="3"/>
      <c r="QP656" s="3"/>
      <c r="QQ656" s="3"/>
      <c r="QR656" s="3"/>
      <c r="QS656" s="3"/>
      <c r="QT656" s="3"/>
      <c r="QU656" s="3"/>
      <c r="QV656" s="3"/>
      <c r="QW656" s="3"/>
      <c r="QX656" s="3"/>
      <c r="QY656" s="3"/>
      <c r="QZ656" s="3"/>
      <c r="RA656" s="3"/>
      <c r="RB656" s="3"/>
      <c r="RC656" s="3"/>
      <c r="RD656" s="3"/>
      <c r="RE656" s="3"/>
      <c r="RF656" s="3"/>
      <c r="RG656" s="3"/>
      <c r="RH656" s="3"/>
      <c r="RI656" s="3"/>
      <c r="RJ656" s="3"/>
      <c r="RK656" s="3"/>
      <c r="RL656" s="3"/>
      <c r="RM656" s="3"/>
      <c r="RN656" s="3"/>
      <c r="RO656" s="3"/>
      <c r="RP656" s="3"/>
      <c r="RQ656" s="3"/>
      <c r="RR656" s="3"/>
      <c r="RS656" s="3"/>
      <c r="RT656" s="3"/>
      <c r="RU656" s="3"/>
      <c r="RV656" s="3"/>
      <c r="RW656" s="3"/>
      <c r="RX656" s="3"/>
      <c r="RY656" s="3"/>
      <c r="RZ656" s="3"/>
      <c r="SA656" s="3"/>
      <c r="SB656" s="3"/>
      <c r="SC656" s="3"/>
      <c r="SD656" s="3"/>
      <c r="SE656" s="3"/>
      <c r="SF656" s="3"/>
      <c r="SG656" s="3"/>
      <c r="SH656" s="3"/>
      <c r="SI656" s="3"/>
      <c r="SJ656" s="3"/>
      <c r="SK656" s="3"/>
      <c r="SL656" s="3"/>
      <c r="SM656" s="3"/>
      <c r="SN656" s="3"/>
      <c r="SO656" s="3"/>
      <c r="SP656" s="3"/>
      <c r="SQ656" s="3"/>
      <c r="SR656" s="3"/>
      <c r="SS656" s="3"/>
      <c r="ST656" s="3"/>
      <c r="SU656" s="3"/>
      <c r="SV656" s="3"/>
      <c r="SW656" s="3"/>
      <c r="SX656" s="3"/>
      <c r="SY656" s="3"/>
      <c r="SZ656" s="3"/>
      <c r="TA656" s="3"/>
      <c r="TB656" s="3"/>
      <c r="TC656" s="3"/>
      <c r="TD656" s="3"/>
      <c r="TE656" s="3"/>
      <c r="TF656" s="3"/>
      <c r="TG656" s="3"/>
      <c r="TH656" s="3"/>
      <c r="TI656" s="3"/>
      <c r="TJ656" s="3"/>
      <c r="TK656" s="3"/>
      <c r="TL656" s="3"/>
      <c r="TM656" s="3"/>
      <c r="TN656" s="3"/>
      <c r="TO656" s="3"/>
      <c r="TP656" s="3"/>
      <c r="TQ656" s="3"/>
      <c r="TR656" s="3"/>
      <c r="TS656" s="3"/>
      <c r="TT656" s="3"/>
      <c r="TU656" s="3"/>
      <c r="TV656" s="3"/>
      <c r="TW656" s="3"/>
      <c r="TX656" s="3"/>
      <c r="TY656" s="3"/>
      <c r="TZ656" s="3"/>
      <c r="UA656" s="3"/>
      <c r="UB656" s="3"/>
      <c r="UC656" s="3"/>
      <c r="UD656" s="3"/>
      <c r="UE656" s="3"/>
      <c r="UF656" s="3"/>
      <c r="UG656" s="3"/>
      <c r="UH656" s="3"/>
      <c r="UI656" s="3"/>
      <c r="UJ656" s="3"/>
      <c r="UK656" s="3"/>
      <c r="UL656" s="3"/>
      <c r="UM656" s="3"/>
      <c r="UN656" s="3"/>
      <c r="UO656" s="3"/>
      <c r="UP656" s="3"/>
      <c r="UQ656" s="3"/>
      <c r="UR656" s="3"/>
      <c r="US656" s="3"/>
      <c r="UT656" s="3"/>
      <c r="UU656" s="3"/>
      <c r="UV656" s="3"/>
      <c r="UW656" s="3"/>
      <c r="UX656" s="3"/>
      <c r="UY656" s="3"/>
      <c r="UZ656" s="3"/>
      <c r="VA656" s="3"/>
      <c r="VB656" s="3"/>
      <c r="VC656" s="3"/>
      <c r="VD656" s="3"/>
      <c r="VE656" s="3"/>
      <c r="VF656" s="3"/>
      <c r="VG656" s="3"/>
      <c r="VH656" s="3"/>
      <c r="VI656" s="3"/>
      <c r="VJ656" s="3"/>
      <c r="VK656" s="3"/>
      <c r="VL656" s="3"/>
      <c r="VM656" s="3"/>
      <c r="VN656" s="3"/>
      <c r="VO656" s="3"/>
      <c r="VP656" s="3"/>
      <c r="VQ656" s="3"/>
      <c r="VR656" s="3"/>
      <c r="VS656" s="3"/>
      <c r="VT656" s="3"/>
      <c r="VU656" s="3"/>
      <c r="VV656" s="3"/>
      <c r="VW656" s="3"/>
      <c r="VX656" s="3"/>
      <c r="VY656" s="3"/>
      <c r="VZ656" s="3"/>
      <c r="WA656" s="3"/>
      <c r="WB656" s="3"/>
      <c r="WC656" s="3"/>
    </row>
    <row r="657" spans="1:601" ht="16" x14ac:dyDescent="0.45">
      <c r="A657" s="6"/>
      <c r="B657" s="6"/>
      <c r="C657" s="6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36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3"/>
      <c r="NJ657" s="3"/>
      <c r="NK657" s="3"/>
      <c r="NL657" s="3"/>
      <c r="NM657" s="3"/>
      <c r="NN657" s="3"/>
      <c r="NO657" s="3"/>
      <c r="NP657" s="3"/>
      <c r="NQ657" s="3"/>
      <c r="NR657" s="3"/>
      <c r="NS657" s="3"/>
      <c r="NT657" s="3"/>
      <c r="NU657" s="3"/>
      <c r="NV657" s="3"/>
      <c r="NW657" s="3"/>
      <c r="NX657" s="3"/>
      <c r="NY657" s="3"/>
      <c r="NZ657" s="3"/>
      <c r="OA657" s="3"/>
      <c r="OB657" s="3"/>
      <c r="OC657" s="3"/>
      <c r="OD657" s="3"/>
      <c r="OE657" s="3"/>
      <c r="OF657" s="3"/>
      <c r="OG657" s="3"/>
      <c r="OH657" s="3"/>
      <c r="OI657" s="3"/>
      <c r="OJ657" s="3"/>
      <c r="OK657" s="3"/>
      <c r="OL657" s="3"/>
      <c r="OM657" s="3"/>
      <c r="ON657" s="3"/>
      <c r="OO657" s="3"/>
      <c r="OP657" s="3"/>
      <c r="OQ657" s="3"/>
      <c r="OR657" s="3"/>
      <c r="OS657" s="3"/>
      <c r="OT657" s="3"/>
      <c r="OU657" s="3"/>
      <c r="OV657" s="3"/>
      <c r="OW657" s="3"/>
      <c r="OX657" s="3"/>
      <c r="OY657" s="3"/>
      <c r="OZ657" s="3"/>
      <c r="PA657" s="3"/>
      <c r="PB657" s="3"/>
      <c r="PC657" s="3"/>
      <c r="PD657" s="3"/>
      <c r="PE657" s="3"/>
      <c r="PF657" s="3"/>
      <c r="PG657" s="3"/>
      <c r="PH657" s="3"/>
      <c r="PI657" s="3"/>
      <c r="PJ657" s="3"/>
      <c r="PK657" s="3"/>
      <c r="PL657" s="3"/>
      <c r="PM657" s="3"/>
      <c r="PN657" s="3"/>
      <c r="PO657" s="3"/>
      <c r="PP657" s="3"/>
      <c r="PQ657" s="3"/>
      <c r="PR657" s="3"/>
      <c r="PS657" s="3"/>
      <c r="PT657" s="3"/>
      <c r="PU657" s="3"/>
      <c r="PV657" s="3"/>
      <c r="PW657" s="3"/>
      <c r="PX657" s="3"/>
      <c r="PY657" s="3"/>
      <c r="PZ657" s="3"/>
      <c r="QA657" s="3"/>
      <c r="QB657" s="3"/>
      <c r="QC657" s="3"/>
      <c r="QD657" s="3"/>
      <c r="QE657" s="3"/>
      <c r="QF657" s="3"/>
      <c r="QG657" s="3"/>
      <c r="QH657" s="3"/>
      <c r="QI657" s="3"/>
      <c r="QJ657" s="3"/>
      <c r="QK657" s="3"/>
      <c r="QL657" s="3"/>
      <c r="QM657" s="3"/>
      <c r="QN657" s="3"/>
      <c r="QO657" s="3"/>
      <c r="QP657" s="3"/>
      <c r="QQ657" s="3"/>
      <c r="QR657" s="3"/>
      <c r="QS657" s="3"/>
      <c r="QT657" s="3"/>
      <c r="QU657" s="3"/>
      <c r="QV657" s="3"/>
      <c r="QW657" s="3"/>
      <c r="QX657" s="3"/>
      <c r="QY657" s="3"/>
      <c r="QZ657" s="3"/>
      <c r="RA657" s="3"/>
      <c r="RB657" s="3"/>
      <c r="RC657" s="3"/>
      <c r="RD657" s="3"/>
      <c r="RE657" s="3"/>
      <c r="RF657" s="3"/>
      <c r="RG657" s="3"/>
      <c r="RH657" s="3"/>
      <c r="RI657" s="3"/>
      <c r="RJ657" s="3"/>
      <c r="RK657" s="3"/>
      <c r="RL657" s="3"/>
      <c r="RM657" s="3"/>
      <c r="RN657" s="3"/>
      <c r="RO657" s="3"/>
      <c r="RP657" s="3"/>
      <c r="RQ657" s="3"/>
      <c r="RR657" s="3"/>
      <c r="RS657" s="3"/>
      <c r="RT657" s="3"/>
      <c r="RU657" s="3"/>
      <c r="RV657" s="3"/>
      <c r="RW657" s="3"/>
      <c r="RX657" s="3"/>
      <c r="RY657" s="3"/>
      <c r="RZ657" s="3"/>
      <c r="SA657" s="3"/>
      <c r="SB657" s="3"/>
      <c r="SC657" s="3"/>
      <c r="SD657" s="3"/>
      <c r="SE657" s="3"/>
      <c r="SF657" s="3"/>
      <c r="SG657" s="3"/>
      <c r="SH657" s="3"/>
      <c r="SI657" s="3"/>
      <c r="SJ657" s="3"/>
      <c r="SK657" s="3"/>
      <c r="SL657" s="3"/>
      <c r="SM657" s="3"/>
      <c r="SN657" s="3"/>
      <c r="SO657" s="3"/>
      <c r="SP657" s="3"/>
      <c r="SQ657" s="3"/>
      <c r="SR657" s="3"/>
      <c r="SS657" s="3"/>
      <c r="ST657" s="3"/>
      <c r="SU657" s="3"/>
      <c r="SV657" s="3"/>
      <c r="SW657" s="3"/>
      <c r="SX657" s="3"/>
      <c r="SY657" s="3"/>
      <c r="SZ657" s="3"/>
      <c r="TA657" s="3"/>
      <c r="TB657" s="3"/>
      <c r="TC657" s="3"/>
      <c r="TD657" s="3"/>
      <c r="TE657" s="3"/>
      <c r="TF657" s="3"/>
      <c r="TG657" s="3"/>
      <c r="TH657" s="3"/>
      <c r="TI657" s="3"/>
      <c r="TJ657" s="3"/>
      <c r="TK657" s="3"/>
      <c r="TL657" s="3"/>
      <c r="TM657" s="3"/>
      <c r="TN657" s="3"/>
      <c r="TO657" s="3"/>
      <c r="TP657" s="3"/>
      <c r="TQ657" s="3"/>
      <c r="TR657" s="3"/>
      <c r="TS657" s="3"/>
      <c r="TT657" s="3"/>
      <c r="TU657" s="3"/>
      <c r="TV657" s="3"/>
      <c r="TW657" s="3"/>
      <c r="TX657" s="3"/>
      <c r="TY657" s="3"/>
      <c r="TZ657" s="3"/>
      <c r="UA657" s="3"/>
      <c r="UB657" s="3"/>
      <c r="UC657" s="3"/>
      <c r="UD657" s="3"/>
      <c r="UE657" s="3"/>
      <c r="UF657" s="3"/>
      <c r="UG657" s="3"/>
      <c r="UH657" s="3"/>
      <c r="UI657" s="3"/>
      <c r="UJ657" s="3"/>
      <c r="UK657" s="3"/>
      <c r="UL657" s="3"/>
      <c r="UM657" s="3"/>
      <c r="UN657" s="3"/>
      <c r="UO657" s="3"/>
      <c r="UP657" s="3"/>
      <c r="UQ657" s="3"/>
      <c r="UR657" s="3"/>
      <c r="US657" s="3"/>
      <c r="UT657" s="3"/>
      <c r="UU657" s="3"/>
      <c r="UV657" s="3"/>
      <c r="UW657" s="3"/>
      <c r="UX657" s="3"/>
      <c r="UY657" s="3"/>
      <c r="UZ657" s="3"/>
      <c r="VA657" s="3"/>
      <c r="VB657" s="3"/>
      <c r="VC657" s="3"/>
      <c r="VD657" s="3"/>
      <c r="VE657" s="3"/>
      <c r="VF657" s="3"/>
      <c r="VG657" s="3"/>
      <c r="VH657" s="3"/>
      <c r="VI657" s="3"/>
      <c r="VJ657" s="3"/>
      <c r="VK657" s="3"/>
      <c r="VL657" s="3"/>
      <c r="VM657" s="3"/>
      <c r="VN657" s="3"/>
      <c r="VO657" s="3"/>
      <c r="VP657" s="3"/>
      <c r="VQ657" s="3"/>
      <c r="VR657" s="3"/>
      <c r="VS657" s="3"/>
      <c r="VT657" s="3"/>
      <c r="VU657" s="3"/>
      <c r="VV657" s="3"/>
      <c r="VW657" s="3"/>
      <c r="VX657" s="3"/>
      <c r="VY657" s="3"/>
      <c r="VZ657" s="3"/>
      <c r="WA657" s="3"/>
      <c r="WB657" s="3"/>
      <c r="WC657" s="3"/>
    </row>
    <row r="658" spans="1:601" ht="16" x14ac:dyDescent="0.45">
      <c r="A658" s="6"/>
      <c r="B658" s="6"/>
      <c r="C658" s="6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36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3"/>
      <c r="NJ658" s="3"/>
      <c r="NK658" s="3"/>
      <c r="NL658" s="3"/>
      <c r="NM658" s="3"/>
      <c r="NN658" s="3"/>
      <c r="NO658" s="3"/>
      <c r="NP658" s="3"/>
      <c r="NQ658" s="3"/>
      <c r="NR658" s="3"/>
      <c r="NS658" s="3"/>
      <c r="NT658" s="3"/>
      <c r="NU658" s="3"/>
      <c r="NV658" s="3"/>
      <c r="NW658" s="3"/>
      <c r="NX658" s="3"/>
      <c r="NY658" s="3"/>
      <c r="NZ658" s="3"/>
      <c r="OA658" s="3"/>
      <c r="OB658" s="3"/>
      <c r="OC658" s="3"/>
      <c r="OD658" s="3"/>
      <c r="OE658" s="3"/>
      <c r="OF658" s="3"/>
      <c r="OG658" s="3"/>
      <c r="OH658" s="3"/>
      <c r="OI658" s="3"/>
      <c r="OJ658" s="3"/>
      <c r="OK658" s="3"/>
      <c r="OL658" s="3"/>
      <c r="OM658" s="3"/>
      <c r="ON658" s="3"/>
      <c r="OO658" s="3"/>
      <c r="OP658" s="3"/>
      <c r="OQ658" s="3"/>
      <c r="OR658" s="3"/>
      <c r="OS658" s="3"/>
      <c r="OT658" s="3"/>
      <c r="OU658" s="3"/>
      <c r="OV658" s="3"/>
      <c r="OW658" s="3"/>
      <c r="OX658" s="3"/>
      <c r="OY658" s="3"/>
      <c r="OZ658" s="3"/>
      <c r="PA658" s="3"/>
      <c r="PB658" s="3"/>
      <c r="PC658" s="3"/>
      <c r="PD658" s="3"/>
      <c r="PE658" s="3"/>
      <c r="PF658" s="3"/>
      <c r="PG658" s="3"/>
      <c r="PH658" s="3"/>
      <c r="PI658" s="3"/>
      <c r="PJ658" s="3"/>
      <c r="PK658" s="3"/>
      <c r="PL658" s="3"/>
      <c r="PM658" s="3"/>
      <c r="PN658" s="3"/>
      <c r="PO658" s="3"/>
      <c r="PP658" s="3"/>
      <c r="PQ658" s="3"/>
      <c r="PR658" s="3"/>
      <c r="PS658" s="3"/>
      <c r="PT658" s="3"/>
      <c r="PU658" s="3"/>
      <c r="PV658" s="3"/>
      <c r="PW658" s="3"/>
      <c r="PX658" s="3"/>
      <c r="PY658" s="3"/>
      <c r="PZ658" s="3"/>
      <c r="QA658" s="3"/>
      <c r="QB658" s="3"/>
      <c r="QC658" s="3"/>
      <c r="QD658" s="3"/>
      <c r="QE658" s="3"/>
      <c r="QF658" s="3"/>
      <c r="QG658" s="3"/>
      <c r="QH658" s="3"/>
      <c r="QI658" s="3"/>
      <c r="QJ658" s="3"/>
      <c r="QK658" s="3"/>
      <c r="QL658" s="3"/>
      <c r="QM658" s="3"/>
      <c r="QN658" s="3"/>
      <c r="QO658" s="3"/>
      <c r="QP658" s="3"/>
      <c r="QQ658" s="3"/>
      <c r="QR658" s="3"/>
      <c r="QS658" s="3"/>
      <c r="QT658" s="3"/>
      <c r="QU658" s="3"/>
      <c r="QV658" s="3"/>
      <c r="QW658" s="3"/>
      <c r="QX658" s="3"/>
      <c r="QY658" s="3"/>
      <c r="QZ658" s="3"/>
      <c r="RA658" s="3"/>
      <c r="RB658" s="3"/>
      <c r="RC658" s="3"/>
      <c r="RD658" s="3"/>
      <c r="RE658" s="3"/>
      <c r="RF658" s="3"/>
      <c r="RG658" s="3"/>
      <c r="RH658" s="3"/>
      <c r="RI658" s="3"/>
      <c r="RJ658" s="3"/>
      <c r="RK658" s="3"/>
      <c r="RL658" s="3"/>
      <c r="RM658" s="3"/>
      <c r="RN658" s="3"/>
      <c r="RO658" s="3"/>
      <c r="RP658" s="3"/>
      <c r="RQ658" s="3"/>
      <c r="RR658" s="3"/>
      <c r="RS658" s="3"/>
      <c r="RT658" s="3"/>
      <c r="RU658" s="3"/>
      <c r="RV658" s="3"/>
      <c r="RW658" s="3"/>
      <c r="RX658" s="3"/>
      <c r="RY658" s="3"/>
      <c r="RZ658" s="3"/>
      <c r="SA658" s="3"/>
      <c r="SB658" s="3"/>
      <c r="SC658" s="3"/>
      <c r="SD658" s="3"/>
      <c r="SE658" s="3"/>
      <c r="SF658" s="3"/>
      <c r="SG658" s="3"/>
      <c r="SH658" s="3"/>
      <c r="SI658" s="3"/>
      <c r="SJ658" s="3"/>
      <c r="SK658" s="3"/>
      <c r="SL658" s="3"/>
      <c r="SM658" s="3"/>
      <c r="SN658" s="3"/>
      <c r="SO658" s="3"/>
      <c r="SP658" s="3"/>
      <c r="SQ658" s="3"/>
      <c r="SR658" s="3"/>
      <c r="SS658" s="3"/>
      <c r="ST658" s="3"/>
      <c r="SU658" s="3"/>
      <c r="SV658" s="3"/>
      <c r="SW658" s="3"/>
      <c r="SX658" s="3"/>
      <c r="SY658" s="3"/>
      <c r="SZ658" s="3"/>
      <c r="TA658" s="3"/>
      <c r="TB658" s="3"/>
      <c r="TC658" s="3"/>
      <c r="TD658" s="3"/>
      <c r="TE658" s="3"/>
      <c r="TF658" s="3"/>
      <c r="TG658" s="3"/>
      <c r="TH658" s="3"/>
      <c r="TI658" s="3"/>
      <c r="TJ658" s="3"/>
      <c r="TK658" s="3"/>
      <c r="TL658" s="3"/>
      <c r="TM658" s="3"/>
      <c r="TN658" s="3"/>
      <c r="TO658" s="3"/>
      <c r="TP658" s="3"/>
      <c r="TQ658" s="3"/>
      <c r="TR658" s="3"/>
      <c r="TS658" s="3"/>
      <c r="TT658" s="3"/>
      <c r="TU658" s="3"/>
      <c r="TV658" s="3"/>
      <c r="TW658" s="3"/>
      <c r="TX658" s="3"/>
      <c r="TY658" s="3"/>
      <c r="TZ658" s="3"/>
      <c r="UA658" s="3"/>
      <c r="UB658" s="3"/>
      <c r="UC658" s="3"/>
      <c r="UD658" s="3"/>
      <c r="UE658" s="3"/>
      <c r="UF658" s="3"/>
      <c r="UG658" s="3"/>
      <c r="UH658" s="3"/>
      <c r="UI658" s="3"/>
      <c r="UJ658" s="3"/>
      <c r="UK658" s="3"/>
      <c r="UL658" s="3"/>
      <c r="UM658" s="3"/>
      <c r="UN658" s="3"/>
      <c r="UO658" s="3"/>
      <c r="UP658" s="3"/>
      <c r="UQ658" s="3"/>
      <c r="UR658" s="3"/>
      <c r="US658" s="3"/>
      <c r="UT658" s="3"/>
      <c r="UU658" s="3"/>
      <c r="UV658" s="3"/>
      <c r="UW658" s="3"/>
      <c r="UX658" s="3"/>
      <c r="UY658" s="3"/>
      <c r="UZ658" s="3"/>
      <c r="VA658" s="3"/>
      <c r="VB658" s="3"/>
      <c r="VC658" s="3"/>
      <c r="VD658" s="3"/>
      <c r="VE658" s="3"/>
      <c r="VF658" s="3"/>
      <c r="VG658" s="3"/>
      <c r="VH658" s="3"/>
      <c r="VI658" s="3"/>
      <c r="VJ658" s="3"/>
      <c r="VK658" s="3"/>
      <c r="VL658" s="3"/>
      <c r="VM658" s="3"/>
      <c r="VN658" s="3"/>
      <c r="VO658" s="3"/>
      <c r="VP658" s="3"/>
      <c r="VQ658" s="3"/>
      <c r="VR658" s="3"/>
      <c r="VS658" s="3"/>
      <c r="VT658" s="3"/>
      <c r="VU658" s="3"/>
      <c r="VV658" s="3"/>
      <c r="VW658" s="3"/>
      <c r="VX658" s="3"/>
      <c r="VY658" s="3"/>
      <c r="VZ658" s="3"/>
      <c r="WA658" s="3"/>
      <c r="WB658" s="3"/>
      <c r="WC658" s="3"/>
    </row>
    <row r="659" spans="1:601" ht="16" x14ac:dyDescent="0.45">
      <c r="A659" s="6"/>
      <c r="B659" s="6"/>
      <c r="C659" s="6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36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3"/>
      <c r="NJ659" s="3"/>
      <c r="NK659" s="3"/>
      <c r="NL659" s="3"/>
      <c r="NM659" s="3"/>
      <c r="NN659" s="3"/>
      <c r="NO659" s="3"/>
      <c r="NP659" s="3"/>
      <c r="NQ659" s="3"/>
      <c r="NR659" s="3"/>
      <c r="NS659" s="3"/>
      <c r="NT659" s="3"/>
      <c r="NU659" s="3"/>
      <c r="NV659" s="3"/>
      <c r="NW659" s="3"/>
      <c r="NX659" s="3"/>
      <c r="NY659" s="3"/>
      <c r="NZ659" s="3"/>
      <c r="OA659" s="3"/>
      <c r="OB659" s="3"/>
      <c r="OC659" s="3"/>
      <c r="OD659" s="3"/>
      <c r="OE659" s="3"/>
      <c r="OF659" s="3"/>
      <c r="OG659" s="3"/>
      <c r="OH659" s="3"/>
      <c r="OI659" s="3"/>
      <c r="OJ659" s="3"/>
      <c r="OK659" s="3"/>
      <c r="OL659" s="3"/>
      <c r="OM659" s="3"/>
      <c r="ON659" s="3"/>
      <c r="OO659" s="3"/>
      <c r="OP659" s="3"/>
      <c r="OQ659" s="3"/>
      <c r="OR659" s="3"/>
      <c r="OS659" s="3"/>
      <c r="OT659" s="3"/>
      <c r="OU659" s="3"/>
      <c r="OV659" s="3"/>
      <c r="OW659" s="3"/>
      <c r="OX659" s="3"/>
      <c r="OY659" s="3"/>
      <c r="OZ659" s="3"/>
      <c r="PA659" s="3"/>
      <c r="PB659" s="3"/>
      <c r="PC659" s="3"/>
      <c r="PD659" s="3"/>
      <c r="PE659" s="3"/>
      <c r="PF659" s="3"/>
      <c r="PG659" s="3"/>
      <c r="PH659" s="3"/>
      <c r="PI659" s="3"/>
      <c r="PJ659" s="3"/>
      <c r="PK659" s="3"/>
      <c r="PL659" s="3"/>
      <c r="PM659" s="3"/>
      <c r="PN659" s="3"/>
      <c r="PO659" s="3"/>
      <c r="PP659" s="3"/>
      <c r="PQ659" s="3"/>
      <c r="PR659" s="3"/>
      <c r="PS659" s="3"/>
      <c r="PT659" s="3"/>
      <c r="PU659" s="3"/>
      <c r="PV659" s="3"/>
      <c r="PW659" s="3"/>
      <c r="PX659" s="3"/>
      <c r="PY659" s="3"/>
      <c r="PZ659" s="3"/>
      <c r="QA659" s="3"/>
      <c r="QB659" s="3"/>
      <c r="QC659" s="3"/>
      <c r="QD659" s="3"/>
      <c r="QE659" s="3"/>
      <c r="QF659" s="3"/>
      <c r="QG659" s="3"/>
      <c r="QH659" s="3"/>
      <c r="QI659" s="3"/>
      <c r="QJ659" s="3"/>
      <c r="QK659" s="3"/>
      <c r="QL659" s="3"/>
      <c r="QM659" s="3"/>
      <c r="QN659" s="3"/>
      <c r="QO659" s="3"/>
      <c r="QP659" s="3"/>
      <c r="QQ659" s="3"/>
      <c r="QR659" s="3"/>
      <c r="QS659" s="3"/>
      <c r="QT659" s="3"/>
      <c r="QU659" s="3"/>
      <c r="QV659" s="3"/>
      <c r="QW659" s="3"/>
      <c r="QX659" s="3"/>
      <c r="QY659" s="3"/>
      <c r="QZ659" s="3"/>
      <c r="RA659" s="3"/>
      <c r="RB659" s="3"/>
      <c r="RC659" s="3"/>
      <c r="RD659" s="3"/>
      <c r="RE659" s="3"/>
      <c r="RF659" s="3"/>
      <c r="RG659" s="3"/>
      <c r="RH659" s="3"/>
      <c r="RI659" s="3"/>
      <c r="RJ659" s="3"/>
      <c r="RK659" s="3"/>
      <c r="RL659" s="3"/>
      <c r="RM659" s="3"/>
      <c r="RN659" s="3"/>
      <c r="RO659" s="3"/>
      <c r="RP659" s="3"/>
      <c r="RQ659" s="3"/>
      <c r="RR659" s="3"/>
      <c r="RS659" s="3"/>
      <c r="RT659" s="3"/>
      <c r="RU659" s="3"/>
      <c r="RV659" s="3"/>
      <c r="RW659" s="3"/>
      <c r="RX659" s="3"/>
      <c r="RY659" s="3"/>
      <c r="RZ659" s="3"/>
      <c r="SA659" s="3"/>
      <c r="SB659" s="3"/>
      <c r="SC659" s="3"/>
      <c r="SD659" s="3"/>
      <c r="SE659" s="3"/>
      <c r="SF659" s="3"/>
      <c r="SG659" s="3"/>
      <c r="SH659" s="3"/>
      <c r="SI659" s="3"/>
      <c r="SJ659" s="3"/>
      <c r="SK659" s="3"/>
      <c r="SL659" s="3"/>
      <c r="SM659" s="3"/>
      <c r="SN659" s="3"/>
      <c r="SO659" s="3"/>
      <c r="SP659" s="3"/>
      <c r="SQ659" s="3"/>
      <c r="SR659" s="3"/>
      <c r="SS659" s="3"/>
      <c r="ST659" s="3"/>
      <c r="SU659" s="3"/>
      <c r="SV659" s="3"/>
      <c r="SW659" s="3"/>
      <c r="SX659" s="3"/>
      <c r="SY659" s="3"/>
      <c r="SZ659" s="3"/>
      <c r="TA659" s="3"/>
      <c r="TB659" s="3"/>
      <c r="TC659" s="3"/>
      <c r="TD659" s="3"/>
      <c r="TE659" s="3"/>
      <c r="TF659" s="3"/>
      <c r="TG659" s="3"/>
      <c r="TH659" s="3"/>
      <c r="TI659" s="3"/>
      <c r="TJ659" s="3"/>
      <c r="TK659" s="3"/>
      <c r="TL659" s="3"/>
      <c r="TM659" s="3"/>
      <c r="TN659" s="3"/>
      <c r="TO659" s="3"/>
      <c r="TP659" s="3"/>
      <c r="TQ659" s="3"/>
      <c r="TR659" s="3"/>
      <c r="TS659" s="3"/>
      <c r="TT659" s="3"/>
      <c r="TU659" s="3"/>
      <c r="TV659" s="3"/>
      <c r="TW659" s="3"/>
      <c r="TX659" s="3"/>
      <c r="TY659" s="3"/>
      <c r="TZ659" s="3"/>
      <c r="UA659" s="3"/>
      <c r="UB659" s="3"/>
      <c r="UC659" s="3"/>
      <c r="UD659" s="3"/>
      <c r="UE659" s="3"/>
      <c r="UF659" s="3"/>
      <c r="UG659" s="3"/>
      <c r="UH659" s="3"/>
      <c r="UI659" s="3"/>
      <c r="UJ659" s="3"/>
      <c r="UK659" s="3"/>
      <c r="UL659" s="3"/>
      <c r="UM659" s="3"/>
      <c r="UN659" s="3"/>
      <c r="UO659" s="3"/>
      <c r="UP659" s="3"/>
      <c r="UQ659" s="3"/>
      <c r="UR659" s="3"/>
      <c r="US659" s="3"/>
      <c r="UT659" s="3"/>
      <c r="UU659" s="3"/>
      <c r="UV659" s="3"/>
      <c r="UW659" s="3"/>
      <c r="UX659" s="3"/>
      <c r="UY659" s="3"/>
      <c r="UZ659" s="3"/>
      <c r="VA659" s="3"/>
      <c r="VB659" s="3"/>
      <c r="VC659" s="3"/>
      <c r="VD659" s="3"/>
      <c r="VE659" s="3"/>
      <c r="VF659" s="3"/>
      <c r="VG659" s="3"/>
      <c r="VH659" s="3"/>
      <c r="VI659" s="3"/>
      <c r="VJ659" s="3"/>
      <c r="VK659" s="3"/>
      <c r="VL659" s="3"/>
      <c r="VM659" s="3"/>
      <c r="VN659" s="3"/>
      <c r="VO659" s="3"/>
      <c r="VP659" s="3"/>
      <c r="VQ659" s="3"/>
      <c r="VR659" s="3"/>
      <c r="VS659" s="3"/>
      <c r="VT659" s="3"/>
      <c r="VU659" s="3"/>
      <c r="VV659" s="3"/>
      <c r="VW659" s="3"/>
      <c r="VX659" s="3"/>
      <c r="VY659" s="3"/>
      <c r="VZ659" s="3"/>
      <c r="WA659" s="3"/>
      <c r="WB659" s="3"/>
      <c r="WC659" s="3"/>
    </row>
    <row r="660" spans="1:601" ht="16" x14ac:dyDescent="0.45">
      <c r="A660" s="6"/>
      <c r="B660" s="6"/>
      <c r="C660" s="6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36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3"/>
      <c r="NJ660" s="3"/>
      <c r="NK660" s="3"/>
      <c r="NL660" s="3"/>
      <c r="NM660" s="3"/>
      <c r="NN660" s="3"/>
      <c r="NO660" s="3"/>
      <c r="NP660" s="3"/>
      <c r="NQ660" s="3"/>
      <c r="NR660" s="3"/>
      <c r="NS660" s="3"/>
      <c r="NT660" s="3"/>
      <c r="NU660" s="3"/>
      <c r="NV660" s="3"/>
      <c r="NW660" s="3"/>
      <c r="NX660" s="3"/>
      <c r="NY660" s="3"/>
      <c r="NZ660" s="3"/>
      <c r="OA660" s="3"/>
      <c r="OB660" s="3"/>
      <c r="OC660" s="3"/>
      <c r="OD660" s="3"/>
      <c r="OE660" s="3"/>
      <c r="OF660" s="3"/>
      <c r="OG660" s="3"/>
      <c r="OH660" s="3"/>
      <c r="OI660" s="3"/>
      <c r="OJ660" s="3"/>
      <c r="OK660" s="3"/>
      <c r="OL660" s="3"/>
      <c r="OM660" s="3"/>
      <c r="ON660" s="3"/>
      <c r="OO660" s="3"/>
      <c r="OP660" s="3"/>
      <c r="OQ660" s="3"/>
      <c r="OR660" s="3"/>
      <c r="OS660" s="3"/>
      <c r="OT660" s="3"/>
      <c r="OU660" s="3"/>
      <c r="OV660" s="3"/>
      <c r="OW660" s="3"/>
      <c r="OX660" s="3"/>
      <c r="OY660" s="3"/>
      <c r="OZ660" s="3"/>
      <c r="PA660" s="3"/>
      <c r="PB660" s="3"/>
      <c r="PC660" s="3"/>
      <c r="PD660" s="3"/>
      <c r="PE660" s="3"/>
      <c r="PF660" s="3"/>
      <c r="PG660" s="3"/>
      <c r="PH660" s="3"/>
      <c r="PI660" s="3"/>
      <c r="PJ660" s="3"/>
      <c r="PK660" s="3"/>
      <c r="PL660" s="3"/>
      <c r="PM660" s="3"/>
      <c r="PN660" s="3"/>
      <c r="PO660" s="3"/>
      <c r="PP660" s="3"/>
      <c r="PQ660" s="3"/>
      <c r="PR660" s="3"/>
      <c r="PS660" s="3"/>
      <c r="PT660" s="3"/>
      <c r="PU660" s="3"/>
      <c r="PV660" s="3"/>
      <c r="PW660" s="3"/>
      <c r="PX660" s="3"/>
      <c r="PY660" s="3"/>
      <c r="PZ660" s="3"/>
      <c r="QA660" s="3"/>
      <c r="QB660" s="3"/>
      <c r="QC660" s="3"/>
      <c r="QD660" s="3"/>
      <c r="QE660" s="3"/>
      <c r="QF660" s="3"/>
      <c r="QG660" s="3"/>
      <c r="QH660" s="3"/>
      <c r="QI660" s="3"/>
      <c r="QJ660" s="3"/>
      <c r="QK660" s="3"/>
      <c r="QL660" s="3"/>
      <c r="QM660" s="3"/>
      <c r="QN660" s="3"/>
      <c r="QO660" s="3"/>
      <c r="QP660" s="3"/>
      <c r="QQ660" s="3"/>
      <c r="QR660" s="3"/>
      <c r="QS660" s="3"/>
      <c r="QT660" s="3"/>
      <c r="QU660" s="3"/>
      <c r="QV660" s="3"/>
      <c r="QW660" s="3"/>
      <c r="QX660" s="3"/>
      <c r="QY660" s="3"/>
      <c r="QZ660" s="3"/>
      <c r="RA660" s="3"/>
      <c r="RB660" s="3"/>
      <c r="RC660" s="3"/>
      <c r="RD660" s="3"/>
      <c r="RE660" s="3"/>
      <c r="RF660" s="3"/>
      <c r="RG660" s="3"/>
      <c r="RH660" s="3"/>
      <c r="RI660" s="3"/>
      <c r="RJ660" s="3"/>
      <c r="RK660" s="3"/>
      <c r="RL660" s="3"/>
      <c r="RM660" s="3"/>
      <c r="RN660" s="3"/>
      <c r="RO660" s="3"/>
      <c r="RP660" s="3"/>
      <c r="RQ660" s="3"/>
      <c r="RR660" s="3"/>
      <c r="RS660" s="3"/>
      <c r="RT660" s="3"/>
      <c r="RU660" s="3"/>
      <c r="RV660" s="3"/>
      <c r="RW660" s="3"/>
      <c r="RX660" s="3"/>
      <c r="RY660" s="3"/>
      <c r="RZ660" s="3"/>
      <c r="SA660" s="3"/>
      <c r="SB660" s="3"/>
      <c r="SC660" s="3"/>
      <c r="SD660" s="3"/>
      <c r="SE660" s="3"/>
      <c r="SF660" s="3"/>
      <c r="SG660" s="3"/>
      <c r="SH660" s="3"/>
      <c r="SI660" s="3"/>
      <c r="SJ660" s="3"/>
      <c r="SK660" s="3"/>
      <c r="SL660" s="3"/>
      <c r="SM660" s="3"/>
      <c r="SN660" s="3"/>
      <c r="SO660" s="3"/>
      <c r="SP660" s="3"/>
      <c r="SQ660" s="3"/>
      <c r="SR660" s="3"/>
      <c r="SS660" s="3"/>
      <c r="ST660" s="3"/>
      <c r="SU660" s="3"/>
      <c r="SV660" s="3"/>
      <c r="SW660" s="3"/>
      <c r="SX660" s="3"/>
      <c r="SY660" s="3"/>
      <c r="SZ660" s="3"/>
      <c r="TA660" s="3"/>
      <c r="TB660" s="3"/>
      <c r="TC660" s="3"/>
      <c r="TD660" s="3"/>
      <c r="TE660" s="3"/>
      <c r="TF660" s="3"/>
      <c r="TG660" s="3"/>
      <c r="TH660" s="3"/>
      <c r="TI660" s="3"/>
      <c r="TJ660" s="3"/>
      <c r="TK660" s="3"/>
      <c r="TL660" s="3"/>
      <c r="TM660" s="3"/>
      <c r="TN660" s="3"/>
      <c r="TO660" s="3"/>
      <c r="TP660" s="3"/>
      <c r="TQ660" s="3"/>
      <c r="TR660" s="3"/>
      <c r="TS660" s="3"/>
      <c r="TT660" s="3"/>
      <c r="TU660" s="3"/>
      <c r="TV660" s="3"/>
      <c r="TW660" s="3"/>
      <c r="TX660" s="3"/>
      <c r="TY660" s="3"/>
      <c r="TZ660" s="3"/>
      <c r="UA660" s="3"/>
      <c r="UB660" s="3"/>
      <c r="UC660" s="3"/>
      <c r="UD660" s="3"/>
      <c r="UE660" s="3"/>
      <c r="UF660" s="3"/>
      <c r="UG660" s="3"/>
      <c r="UH660" s="3"/>
      <c r="UI660" s="3"/>
      <c r="UJ660" s="3"/>
      <c r="UK660" s="3"/>
      <c r="UL660" s="3"/>
      <c r="UM660" s="3"/>
      <c r="UN660" s="3"/>
      <c r="UO660" s="3"/>
      <c r="UP660" s="3"/>
      <c r="UQ660" s="3"/>
      <c r="UR660" s="3"/>
      <c r="US660" s="3"/>
      <c r="UT660" s="3"/>
      <c r="UU660" s="3"/>
      <c r="UV660" s="3"/>
      <c r="UW660" s="3"/>
      <c r="UX660" s="3"/>
      <c r="UY660" s="3"/>
      <c r="UZ660" s="3"/>
      <c r="VA660" s="3"/>
      <c r="VB660" s="3"/>
      <c r="VC660" s="3"/>
      <c r="VD660" s="3"/>
      <c r="VE660" s="3"/>
      <c r="VF660" s="3"/>
      <c r="VG660" s="3"/>
      <c r="VH660" s="3"/>
      <c r="VI660" s="3"/>
      <c r="VJ660" s="3"/>
      <c r="VK660" s="3"/>
      <c r="VL660" s="3"/>
      <c r="VM660" s="3"/>
      <c r="VN660" s="3"/>
      <c r="VO660" s="3"/>
      <c r="VP660" s="3"/>
      <c r="VQ660" s="3"/>
      <c r="VR660" s="3"/>
      <c r="VS660" s="3"/>
      <c r="VT660" s="3"/>
      <c r="VU660" s="3"/>
      <c r="VV660" s="3"/>
      <c r="VW660" s="3"/>
      <c r="VX660" s="3"/>
      <c r="VY660" s="3"/>
      <c r="VZ660" s="3"/>
      <c r="WA660" s="3"/>
      <c r="WB660" s="3"/>
      <c r="WC660" s="3"/>
    </row>
    <row r="661" spans="1:601" ht="16" x14ac:dyDescent="0.45">
      <c r="A661" s="6"/>
      <c r="B661" s="6"/>
      <c r="C661" s="6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36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  <c r="VR661" s="3"/>
      <c r="VS661" s="3"/>
      <c r="VT661" s="3"/>
      <c r="VU661" s="3"/>
      <c r="VV661" s="3"/>
      <c r="VW661" s="3"/>
      <c r="VX661" s="3"/>
      <c r="VY661" s="3"/>
      <c r="VZ661" s="3"/>
      <c r="WA661" s="3"/>
      <c r="WB661" s="3"/>
      <c r="WC661" s="3"/>
    </row>
    <row r="662" spans="1:601" ht="16" x14ac:dyDescent="0.45">
      <c r="A662" s="6"/>
      <c r="B662" s="6"/>
      <c r="C662" s="6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36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3"/>
      <c r="NJ662" s="3"/>
      <c r="NK662" s="3"/>
      <c r="NL662" s="3"/>
      <c r="NM662" s="3"/>
      <c r="NN662" s="3"/>
      <c r="NO662" s="3"/>
      <c r="NP662" s="3"/>
      <c r="NQ662" s="3"/>
      <c r="NR662" s="3"/>
      <c r="NS662" s="3"/>
      <c r="NT662" s="3"/>
      <c r="NU662" s="3"/>
      <c r="NV662" s="3"/>
      <c r="NW662" s="3"/>
      <c r="NX662" s="3"/>
      <c r="NY662" s="3"/>
      <c r="NZ662" s="3"/>
      <c r="OA662" s="3"/>
      <c r="OB662" s="3"/>
      <c r="OC662" s="3"/>
      <c r="OD662" s="3"/>
      <c r="OE662" s="3"/>
      <c r="OF662" s="3"/>
      <c r="OG662" s="3"/>
      <c r="OH662" s="3"/>
      <c r="OI662" s="3"/>
      <c r="OJ662" s="3"/>
      <c r="OK662" s="3"/>
      <c r="OL662" s="3"/>
      <c r="OM662" s="3"/>
      <c r="ON662" s="3"/>
      <c r="OO662" s="3"/>
      <c r="OP662" s="3"/>
      <c r="OQ662" s="3"/>
      <c r="OR662" s="3"/>
      <c r="OS662" s="3"/>
      <c r="OT662" s="3"/>
      <c r="OU662" s="3"/>
      <c r="OV662" s="3"/>
      <c r="OW662" s="3"/>
      <c r="OX662" s="3"/>
      <c r="OY662" s="3"/>
      <c r="OZ662" s="3"/>
      <c r="PA662" s="3"/>
      <c r="PB662" s="3"/>
      <c r="PC662" s="3"/>
      <c r="PD662" s="3"/>
      <c r="PE662" s="3"/>
      <c r="PF662" s="3"/>
      <c r="PG662" s="3"/>
      <c r="PH662" s="3"/>
      <c r="PI662" s="3"/>
      <c r="PJ662" s="3"/>
      <c r="PK662" s="3"/>
      <c r="PL662" s="3"/>
      <c r="PM662" s="3"/>
      <c r="PN662" s="3"/>
      <c r="PO662" s="3"/>
      <c r="PP662" s="3"/>
      <c r="PQ662" s="3"/>
      <c r="PR662" s="3"/>
      <c r="PS662" s="3"/>
      <c r="PT662" s="3"/>
      <c r="PU662" s="3"/>
      <c r="PV662" s="3"/>
      <c r="PW662" s="3"/>
      <c r="PX662" s="3"/>
      <c r="PY662" s="3"/>
      <c r="PZ662" s="3"/>
      <c r="QA662" s="3"/>
      <c r="QB662" s="3"/>
      <c r="QC662" s="3"/>
      <c r="QD662" s="3"/>
      <c r="QE662" s="3"/>
      <c r="QF662" s="3"/>
      <c r="QG662" s="3"/>
      <c r="QH662" s="3"/>
      <c r="QI662" s="3"/>
      <c r="QJ662" s="3"/>
      <c r="QK662" s="3"/>
      <c r="QL662" s="3"/>
      <c r="QM662" s="3"/>
      <c r="QN662" s="3"/>
      <c r="QO662" s="3"/>
      <c r="QP662" s="3"/>
      <c r="QQ662" s="3"/>
      <c r="QR662" s="3"/>
      <c r="QS662" s="3"/>
      <c r="QT662" s="3"/>
      <c r="QU662" s="3"/>
      <c r="QV662" s="3"/>
      <c r="QW662" s="3"/>
      <c r="QX662" s="3"/>
      <c r="QY662" s="3"/>
      <c r="QZ662" s="3"/>
      <c r="RA662" s="3"/>
      <c r="RB662" s="3"/>
      <c r="RC662" s="3"/>
      <c r="RD662" s="3"/>
      <c r="RE662" s="3"/>
      <c r="RF662" s="3"/>
      <c r="RG662" s="3"/>
      <c r="RH662" s="3"/>
      <c r="RI662" s="3"/>
      <c r="RJ662" s="3"/>
      <c r="RK662" s="3"/>
      <c r="RL662" s="3"/>
      <c r="RM662" s="3"/>
      <c r="RN662" s="3"/>
      <c r="RO662" s="3"/>
      <c r="RP662" s="3"/>
      <c r="RQ662" s="3"/>
      <c r="RR662" s="3"/>
      <c r="RS662" s="3"/>
      <c r="RT662" s="3"/>
      <c r="RU662" s="3"/>
      <c r="RV662" s="3"/>
      <c r="RW662" s="3"/>
      <c r="RX662" s="3"/>
      <c r="RY662" s="3"/>
      <c r="RZ662" s="3"/>
      <c r="SA662" s="3"/>
      <c r="SB662" s="3"/>
      <c r="SC662" s="3"/>
      <c r="SD662" s="3"/>
      <c r="SE662" s="3"/>
      <c r="SF662" s="3"/>
      <c r="SG662" s="3"/>
      <c r="SH662" s="3"/>
      <c r="SI662" s="3"/>
      <c r="SJ662" s="3"/>
      <c r="SK662" s="3"/>
      <c r="SL662" s="3"/>
      <c r="SM662" s="3"/>
      <c r="SN662" s="3"/>
      <c r="SO662" s="3"/>
      <c r="SP662" s="3"/>
      <c r="SQ662" s="3"/>
      <c r="SR662" s="3"/>
      <c r="SS662" s="3"/>
      <c r="ST662" s="3"/>
      <c r="SU662" s="3"/>
      <c r="SV662" s="3"/>
      <c r="SW662" s="3"/>
      <c r="SX662" s="3"/>
      <c r="SY662" s="3"/>
      <c r="SZ662" s="3"/>
      <c r="TA662" s="3"/>
      <c r="TB662" s="3"/>
      <c r="TC662" s="3"/>
      <c r="TD662" s="3"/>
      <c r="TE662" s="3"/>
      <c r="TF662" s="3"/>
      <c r="TG662" s="3"/>
      <c r="TH662" s="3"/>
      <c r="TI662" s="3"/>
      <c r="TJ662" s="3"/>
      <c r="TK662" s="3"/>
      <c r="TL662" s="3"/>
      <c r="TM662" s="3"/>
      <c r="TN662" s="3"/>
      <c r="TO662" s="3"/>
      <c r="TP662" s="3"/>
      <c r="TQ662" s="3"/>
      <c r="TR662" s="3"/>
      <c r="TS662" s="3"/>
      <c r="TT662" s="3"/>
      <c r="TU662" s="3"/>
      <c r="TV662" s="3"/>
      <c r="TW662" s="3"/>
      <c r="TX662" s="3"/>
      <c r="TY662" s="3"/>
      <c r="TZ662" s="3"/>
      <c r="UA662" s="3"/>
      <c r="UB662" s="3"/>
      <c r="UC662" s="3"/>
      <c r="UD662" s="3"/>
      <c r="UE662" s="3"/>
      <c r="UF662" s="3"/>
      <c r="UG662" s="3"/>
      <c r="UH662" s="3"/>
      <c r="UI662" s="3"/>
      <c r="UJ662" s="3"/>
      <c r="UK662" s="3"/>
      <c r="UL662" s="3"/>
      <c r="UM662" s="3"/>
      <c r="UN662" s="3"/>
      <c r="UO662" s="3"/>
      <c r="UP662" s="3"/>
      <c r="UQ662" s="3"/>
      <c r="UR662" s="3"/>
      <c r="US662" s="3"/>
      <c r="UT662" s="3"/>
      <c r="UU662" s="3"/>
      <c r="UV662" s="3"/>
      <c r="UW662" s="3"/>
      <c r="UX662" s="3"/>
      <c r="UY662" s="3"/>
      <c r="UZ662" s="3"/>
      <c r="VA662" s="3"/>
      <c r="VB662" s="3"/>
      <c r="VC662" s="3"/>
      <c r="VD662" s="3"/>
      <c r="VE662" s="3"/>
      <c r="VF662" s="3"/>
      <c r="VG662" s="3"/>
      <c r="VH662" s="3"/>
      <c r="VI662" s="3"/>
      <c r="VJ662" s="3"/>
      <c r="VK662" s="3"/>
      <c r="VL662" s="3"/>
      <c r="VM662" s="3"/>
      <c r="VN662" s="3"/>
      <c r="VO662" s="3"/>
      <c r="VP662" s="3"/>
      <c r="VQ662" s="3"/>
      <c r="VR662" s="3"/>
      <c r="VS662" s="3"/>
      <c r="VT662" s="3"/>
      <c r="VU662" s="3"/>
      <c r="VV662" s="3"/>
      <c r="VW662" s="3"/>
      <c r="VX662" s="3"/>
      <c r="VY662" s="3"/>
      <c r="VZ662" s="3"/>
      <c r="WA662" s="3"/>
      <c r="WB662" s="3"/>
      <c r="WC662" s="3"/>
    </row>
    <row r="663" spans="1:601" ht="16" x14ac:dyDescent="0.45">
      <c r="A663" s="6"/>
      <c r="B663" s="6"/>
      <c r="C663" s="6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36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3"/>
      <c r="NJ663" s="3"/>
      <c r="NK663" s="3"/>
      <c r="NL663" s="3"/>
      <c r="NM663" s="3"/>
      <c r="NN663" s="3"/>
      <c r="NO663" s="3"/>
      <c r="NP663" s="3"/>
      <c r="NQ663" s="3"/>
      <c r="NR663" s="3"/>
      <c r="NS663" s="3"/>
      <c r="NT663" s="3"/>
      <c r="NU663" s="3"/>
      <c r="NV663" s="3"/>
      <c r="NW663" s="3"/>
      <c r="NX663" s="3"/>
      <c r="NY663" s="3"/>
      <c r="NZ663" s="3"/>
      <c r="OA663" s="3"/>
      <c r="OB663" s="3"/>
      <c r="OC663" s="3"/>
      <c r="OD663" s="3"/>
      <c r="OE663" s="3"/>
      <c r="OF663" s="3"/>
      <c r="OG663" s="3"/>
      <c r="OH663" s="3"/>
      <c r="OI663" s="3"/>
      <c r="OJ663" s="3"/>
      <c r="OK663" s="3"/>
      <c r="OL663" s="3"/>
      <c r="OM663" s="3"/>
      <c r="ON663" s="3"/>
      <c r="OO663" s="3"/>
      <c r="OP663" s="3"/>
      <c r="OQ663" s="3"/>
      <c r="OR663" s="3"/>
      <c r="OS663" s="3"/>
      <c r="OT663" s="3"/>
      <c r="OU663" s="3"/>
      <c r="OV663" s="3"/>
      <c r="OW663" s="3"/>
      <c r="OX663" s="3"/>
      <c r="OY663" s="3"/>
      <c r="OZ663" s="3"/>
      <c r="PA663" s="3"/>
      <c r="PB663" s="3"/>
      <c r="PC663" s="3"/>
      <c r="PD663" s="3"/>
      <c r="PE663" s="3"/>
      <c r="PF663" s="3"/>
      <c r="PG663" s="3"/>
      <c r="PH663" s="3"/>
      <c r="PI663" s="3"/>
      <c r="PJ663" s="3"/>
      <c r="PK663" s="3"/>
      <c r="PL663" s="3"/>
      <c r="PM663" s="3"/>
      <c r="PN663" s="3"/>
      <c r="PO663" s="3"/>
      <c r="PP663" s="3"/>
      <c r="PQ663" s="3"/>
      <c r="PR663" s="3"/>
      <c r="PS663" s="3"/>
      <c r="PT663" s="3"/>
      <c r="PU663" s="3"/>
      <c r="PV663" s="3"/>
      <c r="PW663" s="3"/>
      <c r="PX663" s="3"/>
      <c r="PY663" s="3"/>
      <c r="PZ663" s="3"/>
      <c r="QA663" s="3"/>
      <c r="QB663" s="3"/>
      <c r="QC663" s="3"/>
      <c r="QD663" s="3"/>
      <c r="QE663" s="3"/>
      <c r="QF663" s="3"/>
      <c r="QG663" s="3"/>
      <c r="QH663" s="3"/>
      <c r="QI663" s="3"/>
      <c r="QJ663" s="3"/>
      <c r="QK663" s="3"/>
      <c r="QL663" s="3"/>
      <c r="QM663" s="3"/>
      <c r="QN663" s="3"/>
      <c r="QO663" s="3"/>
      <c r="QP663" s="3"/>
      <c r="QQ663" s="3"/>
      <c r="QR663" s="3"/>
      <c r="QS663" s="3"/>
      <c r="QT663" s="3"/>
      <c r="QU663" s="3"/>
      <c r="QV663" s="3"/>
      <c r="QW663" s="3"/>
      <c r="QX663" s="3"/>
      <c r="QY663" s="3"/>
      <c r="QZ663" s="3"/>
      <c r="RA663" s="3"/>
      <c r="RB663" s="3"/>
      <c r="RC663" s="3"/>
      <c r="RD663" s="3"/>
      <c r="RE663" s="3"/>
      <c r="RF663" s="3"/>
      <c r="RG663" s="3"/>
      <c r="RH663" s="3"/>
      <c r="RI663" s="3"/>
      <c r="RJ663" s="3"/>
      <c r="RK663" s="3"/>
      <c r="RL663" s="3"/>
      <c r="RM663" s="3"/>
      <c r="RN663" s="3"/>
      <c r="RO663" s="3"/>
      <c r="RP663" s="3"/>
      <c r="RQ663" s="3"/>
      <c r="RR663" s="3"/>
      <c r="RS663" s="3"/>
      <c r="RT663" s="3"/>
      <c r="RU663" s="3"/>
      <c r="RV663" s="3"/>
      <c r="RW663" s="3"/>
      <c r="RX663" s="3"/>
      <c r="RY663" s="3"/>
      <c r="RZ663" s="3"/>
      <c r="SA663" s="3"/>
      <c r="SB663" s="3"/>
      <c r="SC663" s="3"/>
      <c r="SD663" s="3"/>
      <c r="SE663" s="3"/>
      <c r="SF663" s="3"/>
      <c r="SG663" s="3"/>
      <c r="SH663" s="3"/>
      <c r="SI663" s="3"/>
      <c r="SJ663" s="3"/>
      <c r="SK663" s="3"/>
      <c r="SL663" s="3"/>
      <c r="SM663" s="3"/>
      <c r="SN663" s="3"/>
      <c r="SO663" s="3"/>
      <c r="SP663" s="3"/>
      <c r="SQ663" s="3"/>
      <c r="SR663" s="3"/>
      <c r="SS663" s="3"/>
      <c r="ST663" s="3"/>
      <c r="SU663" s="3"/>
      <c r="SV663" s="3"/>
      <c r="SW663" s="3"/>
      <c r="SX663" s="3"/>
      <c r="SY663" s="3"/>
      <c r="SZ663" s="3"/>
      <c r="TA663" s="3"/>
      <c r="TB663" s="3"/>
      <c r="TC663" s="3"/>
      <c r="TD663" s="3"/>
      <c r="TE663" s="3"/>
      <c r="TF663" s="3"/>
      <c r="TG663" s="3"/>
      <c r="TH663" s="3"/>
      <c r="TI663" s="3"/>
      <c r="TJ663" s="3"/>
      <c r="TK663" s="3"/>
      <c r="TL663" s="3"/>
      <c r="TM663" s="3"/>
      <c r="TN663" s="3"/>
      <c r="TO663" s="3"/>
      <c r="TP663" s="3"/>
      <c r="TQ663" s="3"/>
      <c r="TR663" s="3"/>
      <c r="TS663" s="3"/>
      <c r="TT663" s="3"/>
      <c r="TU663" s="3"/>
      <c r="TV663" s="3"/>
      <c r="TW663" s="3"/>
      <c r="TX663" s="3"/>
      <c r="TY663" s="3"/>
      <c r="TZ663" s="3"/>
      <c r="UA663" s="3"/>
      <c r="UB663" s="3"/>
      <c r="UC663" s="3"/>
      <c r="UD663" s="3"/>
      <c r="UE663" s="3"/>
      <c r="UF663" s="3"/>
      <c r="UG663" s="3"/>
      <c r="UH663" s="3"/>
      <c r="UI663" s="3"/>
      <c r="UJ663" s="3"/>
      <c r="UK663" s="3"/>
      <c r="UL663" s="3"/>
      <c r="UM663" s="3"/>
      <c r="UN663" s="3"/>
      <c r="UO663" s="3"/>
      <c r="UP663" s="3"/>
      <c r="UQ663" s="3"/>
      <c r="UR663" s="3"/>
      <c r="US663" s="3"/>
      <c r="UT663" s="3"/>
      <c r="UU663" s="3"/>
      <c r="UV663" s="3"/>
      <c r="UW663" s="3"/>
      <c r="UX663" s="3"/>
      <c r="UY663" s="3"/>
      <c r="UZ663" s="3"/>
      <c r="VA663" s="3"/>
      <c r="VB663" s="3"/>
      <c r="VC663" s="3"/>
      <c r="VD663" s="3"/>
      <c r="VE663" s="3"/>
      <c r="VF663" s="3"/>
      <c r="VG663" s="3"/>
      <c r="VH663" s="3"/>
      <c r="VI663" s="3"/>
      <c r="VJ663" s="3"/>
      <c r="VK663" s="3"/>
      <c r="VL663" s="3"/>
      <c r="VM663" s="3"/>
      <c r="VN663" s="3"/>
      <c r="VO663" s="3"/>
      <c r="VP663" s="3"/>
      <c r="VQ663" s="3"/>
      <c r="VR663" s="3"/>
      <c r="VS663" s="3"/>
      <c r="VT663" s="3"/>
      <c r="VU663" s="3"/>
      <c r="VV663" s="3"/>
      <c r="VW663" s="3"/>
      <c r="VX663" s="3"/>
      <c r="VY663" s="3"/>
      <c r="VZ663" s="3"/>
      <c r="WA663" s="3"/>
      <c r="WB663" s="3"/>
      <c r="WC663" s="3"/>
    </row>
    <row r="664" spans="1:601" ht="16" x14ac:dyDescent="0.45">
      <c r="A664" s="6"/>
      <c r="B664" s="6"/>
      <c r="C664" s="6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36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3"/>
      <c r="NJ664" s="3"/>
      <c r="NK664" s="3"/>
      <c r="NL664" s="3"/>
      <c r="NM664" s="3"/>
      <c r="NN664" s="3"/>
      <c r="NO664" s="3"/>
      <c r="NP664" s="3"/>
      <c r="NQ664" s="3"/>
      <c r="NR664" s="3"/>
      <c r="NS664" s="3"/>
      <c r="NT664" s="3"/>
      <c r="NU664" s="3"/>
      <c r="NV664" s="3"/>
      <c r="NW664" s="3"/>
      <c r="NX664" s="3"/>
      <c r="NY664" s="3"/>
      <c r="NZ664" s="3"/>
      <c r="OA664" s="3"/>
      <c r="OB664" s="3"/>
      <c r="OC664" s="3"/>
      <c r="OD664" s="3"/>
      <c r="OE664" s="3"/>
      <c r="OF664" s="3"/>
      <c r="OG664" s="3"/>
      <c r="OH664" s="3"/>
      <c r="OI664" s="3"/>
      <c r="OJ664" s="3"/>
      <c r="OK664" s="3"/>
      <c r="OL664" s="3"/>
      <c r="OM664" s="3"/>
      <c r="ON664" s="3"/>
      <c r="OO664" s="3"/>
      <c r="OP664" s="3"/>
      <c r="OQ664" s="3"/>
      <c r="OR664" s="3"/>
      <c r="OS664" s="3"/>
      <c r="OT664" s="3"/>
      <c r="OU664" s="3"/>
      <c r="OV664" s="3"/>
      <c r="OW664" s="3"/>
      <c r="OX664" s="3"/>
      <c r="OY664" s="3"/>
      <c r="OZ664" s="3"/>
      <c r="PA664" s="3"/>
      <c r="PB664" s="3"/>
      <c r="PC664" s="3"/>
      <c r="PD664" s="3"/>
      <c r="PE664" s="3"/>
      <c r="PF664" s="3"/>
      <c r="PG664" s="3"/>
      <c r="PH664" s="3"/>
      <c r="PI664" s="3"/>
      <c r="PJ664" s="3"/>
      <c r="PK664" s="3"/>
      <c r="PL664" s="3"/>
      <c r="PM664" s="3"/>
      <c r="PN664" s="3"/>
      <c r="PO664" s="3"/>
      <c r="PP664" s="3"/>
      <c r="PQ664" s="3"/>
      <c r="PR664" s="3"/>
      <c r="PS664" s="3"/>
      <c r="PT664" s="3"/>
      <c r="PU664" s="3"/>
      <c r="PV664" s="3"/>
      <c r="PW664" s="3"/>
      <c r="PX664" s="3"/>
      <c r="PY664" s="3"/>
      <c r="PZ664" s="3"/>
      <c r="QA664" s="3"/>
      <c r="QB664" s="3"/>
      <c r="QC664" s="3"/>
      <c r="QD664" s="3"/>
      <c r="QE664" s="3"/>
      <c r="QF664" s="3"/>
      <c r="QG664" s="3"/>
      <c r="QH664" s="3"/>
      <c r="QI664" s="3"/>
      <c r="QJ664" s="3"/>
      <c r="QK664" s="3"/>
      <c r="QL664" s="3"/>
      <c r="QM664" s="3"/>
      <c r="QN664" s="3"/>
      <c r="QO664" s="3"/>
      <c r="QP664" s="3"/>
      <c r="QQ664" s="3"/>
      <c r="QR664" s="3"/>
      <c r="QS664" s="3"/>
      <c r="QT664" s="3"/>
      <c r="QU664" s="3"/>
      <c r="QV664" s="3"/>
      <c r="QW664" s="3"/>
      <c r="QX664" s="3"/>
      <c r="QY664" s="3"/>
      <c r="QZ664" s="3"/>
      <c r="RA664" s="3"/>
      <c r="RB664" s="3"/>
      <c r="RC664" s="3"/>
      <c r="RD664" s="3"/>
      <c r="RE664" s="3"/>
      <c r="RF664" s="3"/>
      <c r="RG664" s="3"/>
      <c r="RH664" s="3"/>
      <c r="RI664" s="3"/>
      <c r="RJ664" s="3"/>
      <c r="RK664" s="3"/>
      <c r="RL664" s="3"/>
      <c r="RM664" s="3"/>
      <c r="RN664" s="3"/>
      <c r="RO664" s="3"/>
      <c r="RP664" s="3"/>
      <c r="RQ664" s="3"/>
      <c r="RR664" s="3"/>
      <c r="RS664" s="3"/>
      <c r="RT664" s="3"/>
      <c r="RU664" s="3"/>
      <c r="RV664" s="3"/>
      <c r="RW664" s="3"/>
      <c r="RX664" s="3"/>
      <c r="RY664" s="3"/>
      <c r="RZ664" s="3"/>
      <c r="SA664" s="3"/>
      <c r="SB664" s="3"/>
      <c r="SC664" s="3"/>
      <c r="SD664" s="3"/>
      <c r="SE664" s="3"/>
      <c r="SF664" s="3"/>
      <c r="SG664" s="3"/>
      <c r="SH664" s="3"/>
      <c r="SI664" s="3"/>
      <c r="SJ664" s="3"/>
      <c r="SK664" s="3"/>
      <c r="SL664" s="3"/>
      <c r="SM664" s="3"/>
      <c r="SN664" s="3"/>
      <c r="SO664" s="3"/>
      <c r="SP664" s="3"/>
      <c r="SQ664" s="3"/>
      <c r="SR664" s="3"/>
      <c r="SS664" s="3"/>
      <c r="ST664" s="3"/>
      <c r="SU664" s="3"/>
      <c r="SV664" s="3"/>
      <c r="SW664" s="3"/>
      <c r="SX664" s="3"/>
      <c r="SY664" s="3"/>
      <c r="SZ664" s="3"/>
      <c r="TA664" s="3"/>
      <c r="TB664" s="3"/>
      <c r="TC664" s="3"/>
      <c r="TD664" s="3"/>
      <c r="TE664" s="3"/>
      <c r="TF664" s="3"/>
      <c r="TG664" s="3"/>
      <c r="TH664" s="3"/>
      <c r="TI664" s="3"/>
      <c r="TJ664" s="3"/>
      <c r="TK664" s="3"/>
      <c r="TL664" s="3"/>
      <c r="TM664" s="3"/>
      <c r="TN664" s="3"/>
      <c r="TO664" s="3"/>
      <c r="TP664" s="3"/>
      <c r="TQ664" s="3"/>
      <c r="TR664" s="3"/>
      <c r="TS664" s="3"/>
      <c r="TT664" s="3"/>
      <c r="TU664" s="3"/>
      <c r="TV664" s="3"/>
      <c r="TW664" s="3"/>
      <c r="TX664" s="3"/>
      <c r="TY664" s="3"/>
      <c r="TZ664" s="3"/>
      <c r="UA664" s="3"/>
      <c r="UB664" s="3"/>
      <c r="UC664" s="3"/>
      <c r="UD664" s="3"/>
      <c r="UE664" s="3"/>
      <c r="UF664" s="3"/>
      <c r="UG664" s="3"/>
      <c r="UH664" s="3"/>
      <c r="UI664" s="3"/>
      <c r="UJ664" s="3"/>
      <c r="UK664" s="3"/>
      <c r="UL664" s="3"/>
      <c r="UM664" s="3"/>
      <c r="UN664" s="3"/>
      <c r="UO664" s="3"/>
      <c r="UP664" s="3"/>
      <c r="UQ664" s="3"/>
      <c r="UR664" s="3"/>
      <c r="US664" s="3"/>
      <c r="UT664" s="3"/>
      <c r="UU664" s="3"/>
      <c r="UV664" s="3"/>
      <c r="UW664" s="3"/>
      <c r="UX664" s="3"/>
      <c r="UY664" s="3"/>
      <c r="UZ664" s="3"/>
      <c r="VA664" s="3"/>
      <c r="VB664" s="3"/>
      <c r="VC664" s="3"/>
      <c r="VD664" s="3"/>
      <c r="VE664" s="3"/>
      <c r="VF664" s="3"/>
      <c r="VG664" s="3"/>
      <c r="VH664" s="3"/>
      <c r="VI664" s="3"/>
      <c r="VJ664" s="3"/>
      <c r="VK664" s="3"/>
      <c r="VL664" s="3"/>
      <c r="VM664" s="3"/>
      <c r="VN664" s="3"/>
      <c r="VO664" s="3"/>
      <c r="VP664" s="3"/>
      <c r="VQ664" s="3"/>
      <c r="VR664" s="3"/>
      <c r="VS664" s="3"/>
      <c r="VT664" s="3"/>
      <c r="VU664" s="3"/>
      <c r="VV664" s="3"/>
      <c r="VW664" s="3"/>
      <c r="VX664" s="3"/>
      <c r="VY664" s="3"/>
      <c r="VZ664" s="3"/>
      <c r="WA664" s="3"/>
      <c r="WB664" s="3"/>
      <c r="WC664" s="3"/>
    </row>
    <row r="665" spans="1:601" ht="16" x14ac:dyDescent="0.45">
      <c r="A665" s="6"/>
      <c r="B665" s="6"/>
      <c r="C665" s="6"/>
      <c r="D665" s="6"/>
      <c r="E665" s="7"/>
      <c r="F665" s="7"/>
      <c r="G665" s="7"/>
      <c r="H665" s="7"/>
      <c r="I665" s="7"/>
      <c r="J665" s="7"/>
      <c r="K665" s="7"/>
      <c r="L665" s="7"/>
      <c r="M665" s="7"/>
      <c r="N665" s="36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3"/>
      <c r="NJ665" s="3"/>
      <c r="NK665" s="3"/>
      <c r="NL665" s="3"/>
      <c r="NM665" s="3"/>
      <c r="NN665" s="3"/>
      <c r="NO665" s="3"/>
      <c r="NP665" s="3"/>
      <c r="NQ665" s="3"/>
      <c r="NR665" s="3"/>
      <c r="NS665" s="3"/>
      <c r="NT665" s="3"/>
      <c r="NU665" s="3"/>
      <c r="NV665" s="3"/>
      <c r="NW665" s="3"/>
      <c r="NX665" s="3"/>
      <c r="NY665" s="3"/>
      <c r="NZ665" s="3"/>
      <c r="OA665" s="3"/>
      <c r="OB665" s="3"/>
      <c r="OC665" s="3"/>
      <c r="OD665" s="3"/>
      <c r="OE665" s="3"/>
      <c r="OF665" s="3"/>
      <c r="OG665" s="3"/>
      <c r="OH665" s="3"/>
      <c r="OI665" s="3"/>
      <c r="OJ665" s="3"/>
      <c r="OK665" s="3"/>
      <c r="OL665" s="3"/>
      <c r="OM665" s="3"/>
      <c r="ON665" s="3"/>
      <c r="OO665" s="3"/>
      <c r="OP665" s="3"/>
      <c r="OQ665" s="3"/>
      <c r="OR665" s="3"/>
      <c r="OS665" s="3"/>
      <c r="OT665" s="3"/>
      <c r="OU665" s="3"/>
      <c r="OV665" s="3"/>
      <c r="OW665" s="3"/>
      <c r="OX665" s="3"/>
      <c r="OY665" s="3"/>
      <c r="OZ665" s="3"/>
      <c r="PA665" s="3"/>
      <c r="PB665" s="3"/>
      <c r="PC665" s="3"/>
      <c r="PD665" s="3"/>
      <c r="PE665" s="3"/>
      <c r="PF665" s="3"/>
      <c r="PG665" s="3"/>
      <c r="PH665" s="3"/>
      <c r="PI665" s="3"/>
      <c r="PJ665" s="3"/>
      <c r="PK665" s="3"/>
      <c r="PL665" s="3"/>
      <c r="PM665" s="3"/>
      <c r="PN665" s="3"/>
      <c r="PO665" s="3"/>
      <c r="PP665" s="3"/>
      <c r="PQ665" s="3"/>
      <c r="PR665" s="3"/>
      <c r="PS665" s="3"/>
      <c r="PT665" s="3"/>
      <c r="PU665" s="3"/>
      <c r="PV665" s="3"/>
      <c r="PW665" s="3"/>
      <c r="PX665" s="3"/>
      <c r="PY665" s="3"/>
      <c r="PZ665" s="3"/>
      <c r="QA665" s="3"/>
      <c r="QB665" s="3"/>
      <c r="QC665" s="3"/>
      <c r="QD665" s="3"/>
      <c r="QE665" s="3"/>
      <c r="QF665" s="3"/>
      <c r="QG665" s="3"/>
      <c r="QH665" s="3"/>
      <c r="QI665" s="3"/>
      <c r="QJ665" s="3"/>
      <c r="QK665" s="3"/>
      <c r="QL665" s="3"/>
      <c r="QM665" s="3"/>
      <c r="QN665" s="3"/>
      <c r="QO665" s="3"/>
      <c r="QP665" s="3"/>
      <c r="QQ665" s="3"/>
      <c r="QR665" s="3"/>
      <c r="QS665" s="3"/>
      <c r="QT665" s="3"/>
      <c r="QU665" s="3"/>
      <c r="QV665" s="3"/>
      <c r="QW665" s="3"/>
      <c r="QX665" s="3"/>
      <c r="QY665" s="3"/>
      <c r="QZ665" s="3"/>
      <c r="RA665" s="3"/>
      <c r="RB665" s="3"/>
      <c r="RC665" s="3"/>
      <c r="RD665" s="3"/>
      <c r="RE665" s="3"/>
      <c r="RF665" s="3"/>
      <c r="RG665" s="3"/>
      <c r="RH665" s="3"/>
      <c r="RI665" s="3"/>
      <c r="RJ665" s="3"/>
      <c r="RK665" s="3"/>
      <c r="RL665" s="3"/>
      <c r="RM665" s="3"/>
      <c r="RN665" s="3"/>
      <c r="RO665" s="3"/>
      <c r="RP665" s="3"/>
      <c r="RQ665" s="3"/>
      <c r="RR665" s="3"/>
      <c r="RS665" s="3"/>
      <c r="RT665" s="3"/>
      <c r="RU665" s="3"/>
      <c r="RV665" s="3"/>
      <c r="RW665" s="3"/>
      <c r="RX665" s="3"/>
      <c r="RY665" s="3"/>
      <c r="RZ665" s="3"/>
      <c r="SA665" s="3"/>
      <c r="SB665" s="3"/>
      <c r="SC665" s="3"/>
      <c r="SD665" s="3"/>
      <c r="SE665" s="3"/>
      <c r="SF665" s="3"/>
      <c r="SG665" s="3"/>
      <c r="SH665" s="3"/>
      <c r="SI665" s="3"/>
      <c r="SJ665" s="3"/>
      <c r="SK665" s="3"/>
      <c r="SL665" s="3"/>
      <c r="SM665" s="3"/>
      <c r="SN665" s="3"/>
      <c r="SO665" s="3"/>
      <c r="SP665" s="3"/>
      <c r="SQ665" s="3"/>
      <c r="SR665" s="3"/>
      <c r="SS665" s="3"/>
      <c r="ST665" s="3"/>
      <c r="SU665" s="3"/>
      <c r="SV665" s="3"/>
      <c r="SW665" s="3"/>
      <c r="SX665" s="3"/>
      <c r="SY665" s="3"/>
      <c r="SZ665" s="3"/>
      <c r="TA665" s="3"/>
      <c r="TB665" s="3"/>
      <c r="TC665" s="3"/>
      <c r="TD665" s="3"/>
      <c r="TE665" s="3"/>
      <c r="TF665" s="3"/>
      <c r="TG665" s="3"/>
      <c r="TH665" s="3"/>
      <c r="TI665" s="3"/>
      <c r="TJ665" s="3"/>
      <c r="TK665" s="3"/>
      <c r="TL665" s="3"/>
      <c r="TM665" s="3"/>
      <c r="TN665" s="3"/>
      <c r="TO665" s="3"/>
      <c r="TP665" s="3"/>
      <c r="TQ665" s="3"/>
      <c r="TR665" s="3"/>
      <c r="TS665" s="3"/>
      <c r="TT665" s="3"/>
      <c r="TU665" s="3"/>
      <c r="TV665" s="3"/>
      <c r="TW665" s="3"/>
      <c r="TX665" s="3"/>
      <c r="TY665" s="3"/>
      <c r="TZ665" s="3"/>
      <c r="UA665" s="3"/>
      <c r="UB665" s="3"/>
      <c r="UC665" s="3"/>
      <c r="UD665" s="3"/>
      <c r="UE665" s="3"/>
      <c r="UF665" s="3"/>
      <c r="UG665" s="3"/>
      <c r="UH665" s="3"/>
      <c r="UI665" s="3"/>
      <c r="UJ665" s="3"/>
      <c r="UK665" s="3"/>
      <c r="UL665" s="3"/>
      <c r="UM665" s="3"/>
      <c r="UN665" s="3"/>
      <c r="UO665" s="3"/>
      <c r="UP665" s="3"/>
      <c r="UQ665" s="3"/>
      <c r="UR665" s="3"/>
      <c r="US665" s="3"/>
      <c r="UT665" s="3"/>
      <c r="UU665" s="3"/>
      <c r="UV665" s="3"/>
      <c r="UW665" s="3"/>
      <c r="UX665" s="3"/>
      <c r="UY665" s="3"/>
      <c r="UZ665" s="3"/>
      <c r="VA665" s="3"/>
      <c r="VB665" s="3"/>
      <c r="VC665" s="3"/>
      <c r="VD665" s="3"/>
      <c r="VE665" s="3"/>
      <c r="VF665" s="3"/>
      <c r="VG665" s="3"/>
      <c r="VH665" s="3"/>
      <c r="VI665" s="3"/>
      <c r="VJ665" s="3"/>
      <c r="VK665" s="3"/>
      <c r="VL665" s="3"/>
      <c r="VM665" s="3"/>
      <c r="VN665" s="3"/>
      <c r="VO665" s="3"/>
      <c r="VP665" s="3"/>
      <c r="VQ665" s="3"/>
      <c r="VR665" s="3"/>
      <c r="VS665" s="3"/>
      <c r="VT665" s="3"/>
      <c r="VU665" s="3"/>
      <c r="VV665" s="3"/>
      <c r="VW665" s="3"/>
      <c r="VX665" s="3"/>
      <c r="VY665" s="3"/>
      <c r="VZ665" s="3"/>
      <c r="WA665" s="3"/>
      <c r="WB665" s="3"/>
      <c r="WC665" s="3"/>
    </row>
    <row r="666" spans="1:601" ht="16" x14ac:dyDescent="0.45">
      <c r="A666" s="6"/>
      <c r="B666" s="6"/>
      <c r="C666" s="6"/>
      <c r="D666" s="6"/>
      <c r="E666" s="7"/>
      <c r="F666" s="7"/>
      <c r="G666" s="7"/>
      <c r="H666" s="7"/>
      <c r="I666" s="7"/>
      <c r="J666" s="7"/>
      <c r="K666" s="7"/>
      <c r="L666" s="7"/>
      <c r="M666" s="7"/>
      <c r="N666" s="36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3"/>
      <c r="NJ666" s="3"/>
      <c r="NK666" s="3"/>
      <c r="NL666" s="3"/>
      <c r="NM666" s="3"/>
      <c r="NN666" s="3"/>
      <c r="NO666" s="3"/>
      <c r="NP666" s="3"/>
      <c r="NQ666" s="3"/>
      <c r="NR666" s="3"/>
      <c r="NS666" s="3"/>
      <c r="NT666" s="3"/>
      <c r="NU666" s="3"/>
      <c r="NV666" s="3"/>
      <c r="NW666" s="3"/>
      <c r="NX666" s="3"/>
      <c r="NY666" s="3"/>
      <c r="NZ666" s="3"/>
      <c r="OA666" s="3"/>
      <c r="OB666" s="3"/>
      <c r="OC666" s="3"/>
      <c r="OD666" s="3"/>
      <c r="OE666" s="3"/>
      <c r="OF666" s="3"/>
      <c r="OG666" s="3"/>
      <c r="OH666" s="3"/>
      <c r="OI666" s="3"/>
      <c r="OJ666" s="3"/>
      <c r="OK666" s="3"/>
      <c r="OL666" s="3"/>
      <c r="OM666" s="3"/>
      <c r="ON666" s="3"/>
      <c r="OO666" s="3"/>
      <c r="OP666" s="3"/>
      <c r="OQ666" s="3"/>
      <c r="OR666" s="3"/>
      <c r="OS666" s="3"/>
      <c r="OT666" s="3"/>
      <c r="OU666" s="3"/>
      <c r="OV666" s="3"/>
      <c r="OW666" s="3"/>
      <c r="OX666" s="3"/>
      <c r="OY666" s="3"/>
      <c r="OZ666" s="3"/>
      <c r="PA666" s="3"/>
      <c r="PB666" s="3"/>
      <c r="PC666" s="3"/>
      <c r="PD666" s="3"/>
      <c r="PE666" s="3"/>
      <c r="PF666" s="3"/>
      <c r="PG666" s="3"/>
      <c r="PH666" s="3"/>
      <c r="PI666" s="3"/>
      <c r="PJ666" s="3"/>
      <c r="PK666" s="3"/>
      <c r="PL666" s="3"/>
      <c r="PM666" s="3"/>
      <c r="PN666" s="3"/>
      <c r="PO666" s="3"/>
      <c r="PP666" s="3"/>
      <c r="PQ666" s="3"/>
      <c r="PR666" s="3"/>
      <c r="PS666" s="3"/>
      <c r="PT666" s="3"/>
      <c r="PU666" s="3"/>
      <c r="PV666" s="3"/>
      <c r="PW666" s="3"/>
      <c r="PX666" s="3"/>
      <c r="PY666" s="3"/>
      <c r="PZ666" s="3"/>
      <c r="QA666" s="3"/>
      <c r="QB666" s="3"/>
      <c r="QC666" s="3"/>
      <c r="QD666" s="3"/>
      <c r="QE666" s="3"/>
      <c r="QF666" s="3"/>
      <c r="QG666" s="3"/>
      <c r="QH666" s="3"/>
      <c r="QI666" s="3"/>
      <c r="QJ666" s="3"/>
      <c r="QK666" s="3"/>
      <c r="QL666" s="3"/>
      <c r="QM666" s="3"/>
      <c r="QN666" s="3"/>
      <c r="QO666" s="3"/>
      <c r="QP666" s="3"/>
      <c r="QQ666" s="3"/>
      <c r="QR666" s="3"/>
      <c r="QS666" s="3"/>
      <c r="QT666" s="3"/>
      <c r="QU666" s="3"/>
      <c r="QV666" s="3"/>
      <c r="QW666" s="3"/>
      <c r="QX666" s="3"/>
      <c r="QY666" s="3"/>
      <c r="QZ666" s="3"/>
      <c r="RA666" s="3"/>
      <c r="RB666" s="3"/>
      <c r="RC666" s="3"/>
      <c r="RD666" s="3"/>
      <c r="RE666" s="3"/>
      <c r="RF666" s="3"/>
      <c r="RG666" s="3"/>
      <c r="RH666" s="3"/>
      <c r="RI666" s="3"/>
      <c r="RJ666" s="3"/>
      <c r="RK666" s="3"/>
      <c r="RL666" s="3"/>
      <c r="RM666" s="3"/>
      <c r="RN666" s="3"/>
      <c r="RO666" s="3"/>
      <c r="RP666" s="3"/>
      <c r="RQ666" s="3"/>
      <c r="RR666" s="3"/>
      <c r="RS666" s="3"/>
      <c r="RT666" s="3"/>
      <c r="RU666" s="3"/>
      <c r="RV666" s="3"/>
      <c r="RW666" s="3"/>
      <c r="RX666" s="3"/>
      <c r="RY666" s="3"/>
      <c r="RZ666" s="3"/>
      <c r="SA666" s="3"/>
      <c r="SB666" s="3"/>
      <c r="SC666" s="3"/>
      <c r="SD666" s="3"/>
      <c r="SE666" s="3"/>
      <c r="SF666" s="3"/>
      <c r="SG666" s="3"/>
      <c r="SH666" s="3"/>
      <c r="SI666" s="3"/>
      <c r="SJ666" s="3"/>
      <c r="SK666" s="3"/>
      <c r="SL666" s="3"/>
      <c r="SM666" s="3"/>
      <c r="SN666" s="3"/>
      <c r="SO666" s="3"/>
      <c r="SP666" s="3"/>
      <c r="SQ666" s="3"/>
      <c r="SR666" s="3"/>
      <c r="SS666" s="3"/>
      <c r="ST666" s="3"/>
      <c r="SU666" s="3"/>
      <c r="SV666" s="3"/>
      <c r="SW666" s="3"/>
      <c r="SX666" s="3"/>
      <c r="SY666" s="3"/>
      <c r="SZ666" s="3"/>
      <c r="TA666" s="3"/>
      <c r="TB666" s="3"/>
      <c r="TC666" s="3"/>
      <c r="TD666" s="3"/>
      <c r="TE666" s="3"/>
      <c r="TF666" s="3"/>
      <c r="TG666" s="3"/>
      <c r="TH666" s="3"/>
      <c r="TI666" s="3"/>
      <c r="TJ666" s="3"/>
      <c r="TK666" s="3"/>
      <c r="TL666" s="3"/>
      <c r="TM666" s="3"/>
      <c r="TN666" s="3"/>
      <c r="TO666" s="3"/>
      <c r="TP666" s="3"/>
      <c r="TQ666" s="3"/>
      <c r="TR666" s="3"/>
      <c r="TS666" s="3"/>
      <c r="TT666" s="3"/>
      <c r="TU666" s="3"/>
      <c r="TV666" s="3"/>
      <c r="TW666" s="3"/>
      <c r="TX666" s="3"/>
      <c r="TY666" s="3"/>
      <c r="TZ666" s="3"/>
      <c r="UA666" s="3"/>
      <c r="UB666" s="3"/>
      <c r="UC666" s="3"/>
      <c r="UD666" s="3"/>
      <c r="UE666" s="3"/>
      <c r="UF666" s="3"/>
      <c r="UG666" s="3"/>
      <c r="UH666" s="3"/>
      <c r="UI666" s="3"/>
      <c r="UJ666" s="3"/>
      <c r="UK666" s="3"/>
      <c r="UL666" s="3"/>
      <c r="UM666" s="3"/>
      <c r="UN666" s="3"/>
      <c r="UO666" s="3"/>
      <c r="UP666" s="3"/>
      <c r="UQ666" s="3"/>
      <c r="UR666" s="3"/>
      <c r="US666" s="3"/>
      <c r="UT666" s="3"/>
      <c r="UU666" s="3"/>
      <c r="UV666" s="3"/>
      <c r="UW666" s="3"/>
      <c r="UX666" s="3"/>
      <c r="UY666" s="3"/>
      <c r="UZ666" s="3"/>
      <c r="VA666" s="3"/>
      <c r="VB666" s="3"/>
      <c r="VC666" s="3"/>
      <c r="VD666" s="3"/>
      <c r="VE666" s="3"/>
      <c r="VF666" s="3"/>
      <c r="VG666" s="3"/>
      <c r="VH666" s="3"/>
      <c r="VI666" s="3"/>
      <c r="VJ666" s="3"/>
      <c r="VK666" s="3"/>
      <c r="VL666" s="3"/>
      <c r="VM666" s="3"/>
      <c r="VN666" s="3"/>
      <c r="VO666" s="3"/>
      <c r="VP666" s="3"/>
      <c r="VQ666" s="3"/>
      <c r="VR666" s="3"/>
      <c r="VS666" s="3"/>
      <c r="VT666" s="3"/>
      <c r="VU666" s="3"/>
      <c r="VV666" s="3"/>
      <c r="VW666" s="3"/>
      <c r="VX666" s="3"/>
      <c r="VY666" s="3"/>
      <c r="VZ666" s="3"/>
      <c r="WA666" s="3"/>
      <c r="WB666" s="3"/>
      <c r="WC666" s="3"/>
    </row>
    <row r="667" spans="1:601" ht="16" x14ac:dyDescent="0.45">
      <c r="A667" s="6"/>
      <c r="B667" s="6"/>
      <c r="C667" s="6"/>
      <c r="D667" s="6"/>
      <c r="E667" s="7"/>
      <c r="F667" s="7"/>
      <c r="G667" s="7"/>
      <c r="H667" s="7"/>
      <c r="I667" s="7"/>
      <c r="J667" s="7"/>
      <c r="K667" s="7"/>
      <c r="L667" s="7"/>
      <c r="M667" s="7"/>
      <c r="N667" s="36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3"/>
      <c r="NJ667" s="3"/>
      <c r="NK667" s="3"/>
      <c r="NL667" s="3"/>
      <c r="NM667" s="3"/>
      <c r="NN667" s="3"/>
      <c r="NO667" s="3"/>
      <c r="NP667" s="3"/>
      <c r="NQ667" s="3"/>
      <c r="NR667" s="3"/>
      <c r="NS667" s="3"/>
      <c r="NT667" s="3"/>
      <c r="NU667" s="3"/>
      <c r="NV667" s="3"/>
      <c r="NW667" s="3"/>
      <c r="NX667" s="3"/>
      <c r="NY667" s="3"/>
      <c r="NZ667" s="3"/>
      <c r="OA667" s="3"/>
      <c r="OB667" s="3"/>
      <c r="OC667" s="3"/>
      <c r="OD667" s="3"/>
      <c r="OE667" s="3"/>
      <c r="OF667" s="3"/>
      <c r="OG667" s="3"/>
      <c r="OH667" s="3"/>
      <c r="OI667" s="3"/>
      <c r="OJ667" s="3"/>
      <c r="OK667" s="3"/>
      <c r="OL667" s="3"/>
      <c r="OM667" s="3"/>
      <c r="ON667" s="3"/>
      <c r="OO667" s="3"/>
      <c r="OP667" s="3"/>
      <c r="OQ667" s="3"/>
      <c r="OR667" s="3"/>
      <c r="OS667" s="3"/>
      <c r="OT667" s="3"/>
      <c r="OU667" s="3"/>
      <c r="OV667" s="3"/>
      <c r="OW667" s="3"/>
      <c r="OX667" s="3"/>
      <c r="OY667" s="3"/>
      <c r="OZ667" s="3"/>
      <c r="PA667" s="3"/>
      <c r="PB667" s="3"/>
      <c r="PC667" s="3"/>
      <c r="PD667" s="3"/>
      <c r="PE667" s="3"/>
      <c r="PF667" s="3"/>
      <c r="PG667" s="3"/>
      <c r="PH667" s="3"/>
      <c r="PI667" s="3"/>
      <c r="PJ667" s="3"/>
      <c r="PK667" s="3"/>
      <c r="PL667" s="3"/>
      <c r="PM667" s="3"/>
      <c r="PN667" s="3"/>
      <c r="PO667" s="3"/>
      <c r="PP667" s="3"/>
      <c r="PQ667" s="3"/>
      <c r="PR667" s="3"/>
      <c r="PS667" s="3"/>
      <c r="PT667" s="3"/>
      <c r="PU667" s="3"/>
      <c r="PV667" s="3"/>
      <c r="PW667" s="3"/>
      <c r="PX667" s="3"/>
      <c r="PY667" s="3"/>
      <c r="PZ667" s="3"/>
      <c r="QA667" s="3"/>
      <c r="QB667" s="3"/>
      <c r="QC667" s="3"/>
      <c r="QD667" s="3"/>
      <c r="QE667" s="3"/>
      <c r="QF667" s="3"/>
      <c r="QG667" s="3"/>
      <c r="QH667" s="3"/>
      <c r="QI667" s="3"/>
      <c r="QJ667" s="3"/>
      <c r="QK667" s="3"/>
      <c r="QL667" s="3"/>
      <c r="QM667" s="3"/>
      <c r="QN667" s="3"/>
      <c r="QO667" s="3"/>
      <c r="QP667" s="3"/>
      <c r="QQ667" s="3"/>
      <c r="QR667" s="3"/>
      <c r="QS667" s="3"/>
      <c r="QT667" s="3"/>
      <c r="QU667" s="3"/>
      <c r="QV667" s="3"/>
      <c r="QW667" s="3"/>
      <c r="QX667" s="3"/>
      <c r="QY667" s="3"/>
      <c r="QZ667" s="3"/>
      <c r="RA667" s="3"/>
      <c r="RB667" s="3"/>
      <c r="RC667" s="3"/>
      <c r="RD667" s="3"/>
      <c r="RE667" s="3"/>
      <c r="RF667" s="3"/>
      <c r="RG667" s="3"/>
      <c r="RH667" s="3"/>
      <c r="RI667" s="3"/>
      <c r="RJ667" s="3"/>
      <c r="RK667" s="3"/>
      <c r="RL667" s="3"/>
      <c r="RM667" s="3"/>
      <c r="RN667" s="3"/>
      <c r="RO667" s="3"/>
      <c r="RP667" s="3"/>
      <c r="RQ667" s="3"/>
      <c r="RR667" s="3"/>
      <c r="RS667" s="3"/>
      <c r="RT667" s="3"/>
      <c r="RU667" s="3"/>
      <c r="RV667" s="3"/>
      <c r="RW667" s="3"/>
      <c r="RX667" s="3"/>
      <c r="RY667" s="3"/>
      <c r="RZ667" s="3"/>
      <c r="SA667" s="3"/>
      <c r="SB667" s="3"/>
      <c r="SC667" s="3"/>
      <c r="SD667" s="3"/>
      <c r="SE667" s="3"/>
      <c r="SF667" s="3"/>
      <c r="SG667" s="3"/>
      <c r="SH667" s="3"/>
      <c r="SI667" s="3"/>
      <c r="SJ667" s="3"/>
      <c r="SK667" s="3"/>
      <c r="SL667" s="3"/>
      <c r="SM667" s="3"/>
      <c r="SN667" s="3"/>
      <c r="SO667" s="3"/>
      <c r="SP667" s="3"/>
      <c r="SQ667" s="3"/>
      <c r="SR667" s="3"/>
      <c r="SS667" s="3"/>
      <c r="ST667" s="3"/>
      <c r="SU667" s="3"/>
      <c r="SV667" s="3"/>
      <c r="SW667" s="3"/>
      <c r="SX667" s="3"/>
      <c r="SY667" s="3"/>
      <c r="SZ667" s="3"/>
      <c r="TA667" s="3"/>
      <c r="TB667" s="3"/>
      <c r="TC667" s="3"/>
      <c r="TD667" s="3"/>
      <c r="TE667" s="3"/>
      <c r="TF667" s="3"/>
      <c r="TG667" s="3"/>
      <c r="TH667" s="3"/>
      <c r="TI667" s="3"/>
      <c r="TJ667" s="3"/>
      <c r="TK667" s="3"/>
      <c r="TL667" s="3"/>
      <c r="TM667" s="3"/>
      <c r="TN667" s="3"/>
      <c r="TO667" s="3"/>
      <c r="TP667" s="3"/>
      <c r="TQ667" s="3"/>
      <c r="TR667" s="3"/>
      <c r="TS667" s="3"/>
      <c r="TT667" s="3"/>
      <c r="TU667" s="3"/>
      <c r="TV667" s="3"/>
      <c r="TW667" s="3"/>
      <c r="TX667" s="3"/>
      <c r="TY667" s="3"/>
      <c r="TZ667" s="3"/>
      <c r="UA667" s="3"/>
      <c r="UB667" s="3"/>
      <c r="UC667" s="3"/>
      <c r="UD667" s="3"/>
      <c r="UE667" s="3"/>
      <c r="UF667" s="3"/>
      <c r="UG667" s="3"/>
      <c r="UH667" s="3"/>
      <c r="UI667" s="3"/>
      <c r="UJ667" s="3"/>
      <c r="UK667" s="3"/>
      <c r="UL667" s="3"/>
      <c r="UM667" s="3"/>
      <c r="UN667" s="3"/>
      <c r="UO667" s="3"/>
      <c r="UP667" s="3"/>
      <c r="UQ667" s="3"/>
      <c r="UR667" s="3"/>
      <c r="US667" s="3"/>
      <c r="UT667" s="3"/>
      <c r="UU667" s="3"/>
      <c r="UV667" s="3"/>
      <c r="UW667" s="3"/>
      <c r="UX667" s="3"/>
      <c r="UY667" s="3"/>
      <c r="UZ667" s="3"/>
      <c r="VA667" s="3"/>
      <c r="VB667" s="3"/>
      <c r="VC667" s="3"/>
      <c r="VD667" s="3"/>
      <c r="VE667" s="3"/>
      <c r="VF667" s="3"/>
      <c r="VG667" s="3"/>
      <c r="VH667" s="3"/>
      <c r="VI667" s="3"/>
      <c r="VJ667" s="3"/>
      <c r="VK667" s="3"/>
      <c r="VL667" s="3"/>
      <c r="VM667" s="3"/>
      <c r="VN667" s="3"/>
      <c r="VO667" s="3"/>
      <c r="VP667" s="3"/>
      <c r="VQ667" s="3"/>
      <c r="VR667" s="3"/>
      <c r="VS667" s="3"/>
      <c r="VT667" s="3"/>
      <c r="VU667" s="3"/>
      <c r="VV667" s="3"/>
      <c r="VW667" s="3"/>
      <c r="VX667" s="3"/>
      <c r="VY667" s="3"/>
      <c r="VZ667" s="3"/>
      <c r="WA667" s="3"/>
      <c r="WB667" s="3"/>
      <c r="WC667" s="3"/>
    </row>
    <row r="668" spans="1:601" ht="16" x14ac:dyDescent="0.45">
      <c r="A668" s="6"/>
      <c r="B668" s="6"/>
      <c r="C668" s="6"/>
      <c r="D668" s="6"/>
      <c r="E668" s="7"/>
      <c r="F668" s="7"/>
      <c r="G668" s="7"/>
      <c r="H668" s="7"/>
      <c r="I668" s="7"/>
      <c r="J668" s="7"/>
      <c r="K668" s="7"/>
      <c r="L668" s="7"/>
      <c r="M668" s="7"/>
      <c r="N668" s="36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3"/>
      <c r="NJ668" s="3"/>
      <c r="NK668" s="3"/>
      <c r="NL668" s="3"/>
      <c r="NM668" s="3"/>
      <c r="NN668" s="3"/>
      <c r="NO668" s="3"/>
      <c r="NP668" s="3"/>
      <c r="NQ668" s="3"/>
      <c r="NR668" s="3"/>
      <c r="NS668" s="3"/>
      <c r="NT668" s="3"/>
      <c r="NU668" s="3"/>
      <c r="NV668" s="3"/>
      <c r="NW668" s="3"/>
      <c r="NX668" s="3"/>
      <c r="NY668" s="3"/>
      <c r="NZ668" s="3"/>
      <c r="OA668" s="3"/>
      <c r="OB668" s="3"/>
      <c r="OC668" s="3"/>
      <c r="OD668" s="3"/>
      <c r="OE668" s="3"/>
      <c r="OF668" s="3"/>
      <c r="OG668" s="3"/>
      <c r="OH668" s="3"/>
      <c r="OI668" s="3"/>
      <c r="OJ668" s="3"/>
      <c r="OK668" s="3"/>
      <c r="OL668" s="3"/>
      <c r="OM668" s="3"/>
      <c r="ON668" s="3"/>
      <c r="OO668" s="3"/>
      <c r="OP668" s="3"/>
      <c r="OQ668" s="3"/>
      <c r="OR668" s="3"/>
      <c r="OS668" s="3"/>
      <c r="OT668" s="3"/>
      <c r="OU668" s="3"/>
      <c r="OV668" s="3"/>
      <c r="OW668" s="3"/>
      <c r="OX668" s="3"/>
      <c r="OY668" s="3"/>
      <c r="OZ668" s="3"/>
      <c r="PA668" s="3"/>
      <c r="PB668" s="3"/>
      <c r="PC668" s="3"/>
      <c r="PD668" s="3"/>
      <c r="PE668" s="3"/>
      <c r="PF668" s="3"/>
      <c r="PG668" s="3"/>
      <c r="PH668" s="3"/>
      <c r="PI668" s="3"/>
      <c r="PJ668" s="3"/>
      <c r="PK668" s="3"/>
      <c r="PL668" s="3"/>
      <c r="PM668" s="3"/>
      <c r="PN668" s="3"/>
      <c r="PO668" s="3"/>
      <c r="PP668" s="3"/>
      <c r="PQ668" s="3"/>
      <c r="PR668" s="3"/>
      <c r="PS668" s="3"/>
      <c r="PT668" s="3"/>
      <c r="PU668" s="3"/>
      <c r="PV668" s="3"/>
      <c r="PW668" s="3"/>
      <c r="PX668" s="3"/>
      <c r="PY668" s="3"/>
      <c r="PZ668" s="3"/>
      <c r="QA668" s="3"/>
      <c r="QB668" s="3"/>
      <c r="QC668" s="3"/>
      <c r="QD668" s="3"/>
      <c r="QE668" s="3"/>
      <c r="QF668" s="3"/>
      <c r="QG668" s="3"/>
      <c r="QH668" s="3"/>
      <c r="QI668" s="3"/>
      <c r="QJ668" s="3"/>
      <c r="QK668" s="3"/>
      <c r="QL668" s="3"/>
      <c r="QM668" s="3"/>
      <c r="QN668" s="3"/>
      <c r="QO668" s="3"/>
      <c r="QP668" s="3"/>
      <c r="QQ668" s="3"/>
      <c r="QR668" s="3"/>
      <c r="QS668" s="3"/>
      <c r="QT668" s="3"/>
      <c r="QU668" s="3"/>
      <c r="QV668" s="3"/>
      <c r="QW668" s="3"/>
      <c r="QX668" s="3"/>
      <c r="QY668" s="3"/>
      <c r="QZ668" s="3"/>
      <c r="RA668" s="3"/>
      <c r="RB668" s="3"/>
      <c r="RC668" s="3"/>
      <c r="RD668" s="3"/>
      <c r="RE668" s="3"/>
      <c r="RF668" s="3"/>
      <c r="RG668" s="3"/>
      <c r="RH668" s="3"/>
      <c r="RI668" s="3"/>
      <c r="RJ668" s="3"/>
      <c r="RK668" s="3"/>
      <c r="RL668" s="3"/>
      <c r="RM668" s="3"/>
      <c r="RN668" s="3"/>
      <c r="RO668" s="3"/>
      <c r="RP668" s="3"/>
      <c r="RQ668" s="3"/>
      <c r="RR668" s="3"/>
      <c r="RS668" s="3"/>
      <c r="RT668" s="3"/>
      <c r="RU668" s="3"/>
      <c r="RV668" s="3"/>
      <c r="RW668" s="3"/>
      <c r="RX668" s="3"/>
      <c r="RY668" s="3"/>
      <c r="RZ668" s="3"/>
      <c r="SA668" s="3"/>
      <c r="SB668" s="3"/>
      <c r="SC668" s="3"/>
      <c r="SD668" s="3"/>
      <c r="SE668" s="3"/>
      <c r="SF668" s="3"/>
      <c r="SG668" s="3"/>
      <c r="SH668" s="3"/>
      <c r="SI668" s="3"/>
      <c r="SJ668" s="3"/>
      <c r="SK668" s="3"/>
      <c r="SL668" s="3"/>
      <c r="SM668" s="3"/>
      <c r="SN668" s="3"/>
      <c r="SO668" s="3"/>
      <c r="SP668" s="3"/>
      <c r="SQ668" s="3"/>
      <c r="SR668" s="3"/>
      <c r="SS668" s="3"/>
      <c r="ST668" s="3"/>
      <c r="SU668" s="3"/>
      <c r="SV668" s="3"/>
      <c r="SW668" s="3"/>
      <c r="SX668" s="3"/>
      <c r="SY668" s="3"/>
      <c r="SZ668" s="3"/>
      <c r="TA668" s="3"/>
      <c r="TB668" s="3"/>
      <c r="TC668" s="3"/>
      <c r="TD668" s="3"/>
      <c r="TE668" s="3"/>
      <c r="TF668" s="3"/>
      <c r="TG668" s="3"/>
      <c r="TH668" s="3"/>
      <c r="TI668" s="3"/>
      <c r="TJ668" s="3"/>
      <c r="TK668" s="3"/>
      <c r="TL668" s="3"/>
      <c r="TM668" s="3"/>
      <c r="TN668" s="3"/>
      <c r="TO668" s="3"/>
      <c r="TP668" s="3"/>
      <c r="TQ668" s="3"/>
      <c r="TR668" s="3"/>
      <c r="TS668" s="3"/>
      <c r="TT668" s="3"/>
      <c r="TU668" s="3"/>
      <c r="TV668" s="3"/>
      <c r="TW668" s="3"/>
      <c r="TX668" s="3"/>
      <c r="TY668" s="3"/>
      <c r="TZ668" s="3"/>
      <c r="UA668" s="3"/>
      <c r="UB668" s="3"/>
      <c r="UC668" s="3"/>
      <c r="UD668" s="3"/>
      <c r="UE668" s="3"/>
      <c r="UF668" s="3"/>
      <c r="UG668" s="3"/>
      <c r="UH668" s="3"/>
      <c r="UI668" s="3"/>
      <c r="UJ668" s="3"/>
      <c r="UK668" s="3"/>
      <c r="UL668" s="3"/>
      <c r="UM668" s="3"/>
      <c r="UN668" s="3"/>
      <c r="UO668" s="3"/>
      <c r="UP668" s="3"/>
      <c r="UQ668" s="3"/>
      <c r="UR668" s="3"/>
      <c r="US668" s="3"/>
      <c r="UT668" s="3"/>
      <c r="UU668" s="3"/>
      <c r="UV668" s="3"/>
      <c r="UW668" s="3"/>
      <c r="UX668" s="3"/>
      <c r="UY668" s="3"/>
      <c r="UZ668" s="3"/>
      <c r="VA668" s="3"/>
      <c r="VB668" s="3"/>
      <c r="VC668" s="3"/>
      <c r="VD668" s="3"/>
      <c r="VE668" s="3"/>
      <c r="VF668" s="3"/>
      <c r="VG668" s="3"/>
      <c r="VH668" s="3"/>
      <c r="VI668" s="3"/>
      <c r="VJ668" s="3"/>
      <c r="VK668" s="3"/>
      <c r="VL668" s="3"/>
      <c r="VM668" s="3"/>
      <c r="VN668" s="3"/>
      <c r="VO668" s="3"/>
      <c r="VP668" s="3"/>
      <c r="VQ668" s="3"/>
      <c r="VR668" s="3"/>
      <c r="VS668" s="3"/>
      <c r="VT668" s="3"/>
      <c r="VU668" s="3"/>
      <c r="VV668" s="3"/>
      <c r="VW668" s="3"/>
      <c r="VX668" s="3"/>
      <c r="VY668" s="3"/>
      <c r="VZ668" s="3"/>
      <c r="WA668" s="3"/>
      <c r="WB668" s="3"/>
      <c r="WC668" s="3"/>
    </row>
    <row r="669" spans="1:601" ht="16" x14ac:dyDescent="0.45">
      <c r="A669" s="6"/>
      <c r="B669" s="6"/>
      <c r="C669" s="6"/>
      <c r="D669" s="6"/>
      <c r="E669" s="7"/>
      <c r="F669" s="7"/>
      <c r="G669" s="7"/>
      <c r="H669" s="7"/>
      <c r="I669" s="7"/>
      <c r="J669" s="7"/>
      <c r="K669" s="7"/>
      <c r="L669" s="7"/>
      <c r="M669" s="7"/>
      <c r="N669" s="36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/>
      <c r="LP669" s="3"/>
      <c r="LQ669" s="3"/>
      <c r="LR669" s="3"/>
      <c r="LS669" s="3"/>
      <c r="LT669" s="3"/>
      <c r="LU669" s="3"/>
      <c r="LV669" s="3"/>
      <c r="LW669" s="3"/>
      <c r="LX669" s="3"/>
      <c r="LY669" s="3"/>
      <c r="LZ669" s="3"/>
      <c r="MA669" s="3"/>
      <c r="MB669" s="3"/>
      <c r="MC669" s="3"/>
      <c r="MD669" s="3"/>
      <c r="ME669" s="3"/>
      <c r="MF669" s="3"/>
      <c r="MG669" s="3"/>
      <c r="MH669" s="3"/>
      <c r="MI669" s="3"/>
      <c r="MJ669" s="3"/>
      <c r="MK669" s="3"/>
      <c r="ML669" s="3"/>
      <c r="MM669" s="3"/>
      <c r="MN669" s="3"/>
      <c r="MO669" s="3"/>
      <c r="MP669" s="3"/>
      <c r="MQ669" s="3"/>
      <c r="MR669" s="3"/>
      <c r="MS669" s="3"/>
      <c r="MT669" s="3"/>
      <c r="MU669" s="3"/>
      <c r="MV669" s="3"/>
      <c r="MW669" s="3"/>
      <c r="MX669" s="3"/>
      <c r="MY669" s="3"/>
      <c r="MZ669" s="3"/>
      <c r="NA669" s="3"/>
      <c r="NB669" s="3"/>
      <c r="NC669" s="3"/>
      <c r="ND669" s="3"/>
      <c r="NE669" s="3"/>
      <c r="NF669" s="3"/>
      <c r="NG669" s="3"/>
      <c r="NH669" s="3"/>
      <c r="NI669" s="3"/>
      <c r="NJ669" s="3"/>
      <c r="NK669" s="3"/>
      <c r="NL669" s="3"/>
      <c r="NM669" s="3"/>
      <c r="NN669" s="3"/>
      <c r="NO669" s="3"/>
      <c r="NP669" s="3"/>
      <c r="NQ669" s="3"/>
      <c r="NR669" s="3"/>
      <c r="NS669" s="3"/>
      <c r="NT669" s="3"/>
      <c r="NU669" s="3"/>
      <c r="NV669" s="3"/>
      <c r="NW669" s="3"/>
      <c r="NX669" s="3"/>
      <c r="NY669" s="3"/>
      <c r="NZ669" s="3"/>
      <c r="OA669" s="3"/>
      <c r="OB669" s="3"/>
      <c r="OC669" s="3"/>
      <c r="OD669" s="3"/>
      <c r="OE669" s="3"/>
      <c r="OF669" s="3"/>
      <c r="OG669" s="3"/>
      <c r="OH669" s="3"/>
      <c r="OI669" s="3"/>
      <c r="OJ669" s="3"/>
      <c r="OK669" s="3"/>
      <c r="OL669" s="3"/>
      <c r="OM669" s="3"/>
      <c r="ON669" s="3"/>
      <c r="OO669" s="3"/>
      <c r="OP669" s="3"/>
      <c r="OQ669" s="3"/>
      <c r="OR669" s="3"/>
      <c r="OS669" s="3"/>
      <c r="OT669" s="3"/>
      <c r="OU669" s="3"/>
      <c r="OV669" s="3"/>
      <c r="OW669" s="3"/>
      <c r="OX669" s="3"/>
      <c r="OY669" s="3"/>
      <c r="OZ669" s="3"/>
      <c r="PA669" s="3"/>
      <c r="PB669" s="3"/>
      <c r="PC669" s="3"/>
      <c r="PD669" s="3"/>
      <c r="PE669" s="3"/>
      <c r="PF669" s="3"/>
      <c r="PG669" s="3"/>
      <c r="PH669" s="3"/>
      <c r="PI669" s="3"/>
      <c r="PJ669" s="3"/>
      <c r="PK669" s="3"/>
      <c r="PL669" s="3"/>
      <c r="PM669" s="3"/>
      <c r="PN669" s="3"/>
      <c r="PO669" s="3"/>
      <c r="PP669" s="3"/>
      <c r="PQ669" s="3"/>
      <c r="PR669" s="3"/>
      <c r="PS669" s="3"/>
      <c r="PT669" s="3"/>
      <c r="PU669" s="3"/>
      <c r="PV669" s="3"/>
      <c r="PW669" s="3"/>
      <c r="PX669" s="3"/>
      <c r="PY669" s="3"/>
      <c r="PZ669" s="3"/>
      <c r="QA669" s="3"/>
      <c r="QB669" s="3"/>
      <c r="QC669" s="3"/>
      <c r="QD669" s="3"/>
      <c r="QE669" s="3"/>
      <c r="QF669" s="3"/>
      <c r="QG669" s="3"/>
      <c r="QH669" s="3"/>
      <c r="QI669" s="3"/>
      <c r="QJ669" s="3"/>
      <c r="QK669" s="3"/>
      <c r="QL669" s="3"/>
      <c r="QM669" s="3"/>
      <c r="QN669" s="3"/>
      <c r="QO669" s="3"/>
      <c r="QP669" s="3"/>
      <c r="QQ669" s="3"/>
      <c r="QR669" s="3"/>
      <c r="QS669" s="3"/>
      <c r="QT669" s="3"/>
      <c r="QU669" s="3"/>
      <c r="QV669" s="3"/>
      <c r="QW669" s="3"/>
      <c r="QX669" s="3"/>
      <c r="QY669" s="3"/>
      <c r="QZ669" s="3"/>
      <c r="RA669" s="3"/>
      <c r="RB669" s="3"/>
      <c r="RC669" s="3"/>
      <c r="RD669" s="3"/>
      <c r="RE669" s="3"/>
      <c r="RF669" s="3"/>
      <c r="RG669" s="3"/>
      <c r="RH669" s="3"/>
      <c r="RI669" s="3"/>
      <c r="RJ669" s="3"/>
      <c r="RK669" s="3"/>
      <c r="RL669" s="3"/>
      <c r="RM669" s="3"/>
      <c r="RN669" s="3"/>
      <c r="RO669" s="3"/>
      <c r="RP669" s="3"/>
      <c r="RQ669" s="3"/>
      <c r="RR669" s="3"/>
      <c r="RS669" s="3"/>
      <c r="RT669" s="3"/>
      <c r="RU669" s="3"/>
      <c r="RV669" s="3"/>
      <c r="RW669" s="3"/>
      <c r="RX669" s="3"/>
      <c r="RY669" s="3"/>
      <c r="RZ669" s="3"/>
      <c r="SA669" s="3"/>
      <c r="SB669" s="3"/>
      <c r="SC669" s="3"/>
      <c r="SD669" s="3"/>
      <c r="SE669" s="3"/>
      <c r="SF669" s="3"/>
      <c r="SG669" s="3"/>
      <c r="SH669" s="3"/>
      <c r="SI669" s="3"/>
      <c r="SJ669" s="3"/>
      <c r="SK669" s="3"/>
      <c r="SL669" s="3"/>
      <c r="SM669" s="3"/>
      <c r="SN669" s="3"/>
      <c r="SO669" s="3"/>
      <c r="SP669" s="3"/>
      <c r="SQ669" s="3"/>
      <c r="SR669" s="3"/>
      <c r="SS669" s="3"/>
      <c r="ST669" s="3"/>
      <c r="SU669" s="3"/>
      <c r="SV669" s="3"/>
      <c r="SW669" s="3"/>
      <c r="SX669" s="3"/>
      <c r="SY669" s="3"/>
      <c r="SZ669" s="3"/>
      <c r="TA669" s="3"/>
      <c r="TB669" s="3"/>
      <c r="TC669" s="3"/>
      <c r="TD669" s="3"/>
      <c r="TE669" s="3"/>
      <c r="TF669" s="3"/>
      <c r="TG669" s="3"/>
      <c r="TH669" s="3"/>
      <c r="TI669" s="3"/>
      <c r="TJ669" s="3"/>
      <c r="TK669" s="3"/>
      <c r="TL669" s="3"/>
      <c r="TM669" s="3"/>
      <c r="TN669" s="3"/>
      <c r="TO669" s="3"/>
      <c r="TP669" s="3"/>
      <c r="TQ669" s="3"/>
      <c r="TR669" s="3"/>
      <c r="TS669" s="3"/>
      <c r="TT669" s="3"/>
      <c r="TU669" s="3"/>
      <c r="TV669" s="3"/>
      <c r="TW669" s="3"/>
      <c r="TX669" s="3"/>
      <c r="TY669" s="3"/>
      <c r="TZ669" s="3"/>
      <c r="UA669" s="3"/>
      <c r="UB669" s="3"/>
      <c r="UC669" s="3"/>
      <c r="UD669" s="3"/>
      <c r="UE669" s="3"/>
      <c r="UF669" s="3"/>
      <c r="UG669" s="3"/>
      <c r="UH669" s="3"/>
      <c r="UI669" s="3"/>
      <c r="UJ669" s="3"/>
      <c r="UK669" s="3"/>
      <c r="UL669" s="3"/>
      <c r="UM669" s="3"/>
      <c r="UN669" s="3"/>
      <c r="UO669" s="3"/>
      <c r="UP669" s="3"/>
      <c r="UQ669" s="3"/>
      <c r="UR669" s="3"/>
      <c r="US669" s="3"/>
      <c r="UT669" s="3"/>
      <c r="UU669" s="3"/>
      <c r="UV669" s="3"/>
      <c r="UW669" s="3"/>
      <c r="UX669" s="3"/>
      <c r="UY669" s="3"/>
      <c r="UZ669" s="3"/>
      <c r="VA669" s="3"/>
      <c r="VB669" s="3"/>
      <c r="VC669" s="3"/>
      <c r="VD669" s="3"/>
      <c r="VE669" s="3"/>
      <c r="VF669" s="3"/>
      <c r="VG669" s="3"/>
      <c r="VH669" s="3"/>
      <c r="VI669" s="3"/>
      <c r="VJ669" s="3"/>
      <c r="VK669" s="3"/>
      <c r="VL669" s="3"/>
      <c r="VM669" s="3"/>
      <c r="VN669" s="3"/>
      <c r="VO669" s="3"/>
      <c r="VP669" s="3"/>
      <c r="VQ669" s="3"/>
      <c r="VR669" s="3"/>
      <c r="VS669" s="3"/>
      <c r="VT669" s="3"/>
      <c r="VU669" s="3"/>
      <c r="VV669" s="3"/>
      <c r="VW669" s="3"/>
      <c r="VX669" s="3"/>
      <c r="VY669" s="3"/>
      <c r="VZ669" s="3"/>
      <c r="WA669" s="3"/>
      <c r="WB669" s="3"/>
      <c r="WC669" s="3"/>
    </row>
    <row r="670" spans="1:601" ht="16" x14ac:dyDescent="0.45">
      <c r="A670" s="6"/>
      <c r="B670" s="6"/>
      <c r="C670" s="6"/>
      <c r="D670" s="6"/>
      <c r="E670" s="7"/>
      <c r="F670" s="7"/>
      <c r="G670" s="7"/>
      <c r="H670" s="7"/>
      <c r="I670" s="7"/>
      <c r="J670" s="7"/>
      <c r="K670" s="7"/>
      <c r="L670" s="7"/>
      <c r="M670" s="7"/>
      <c r="N670" s="36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/>
      <c r="LF670" s="3"/>
      <c r="LG670" s="3"/>
      <c r="LH670" s="3"/>
      <c r="LI670" s="3"/>
      <c r="LJ670" s="3"/>
      <c r="LK670" s="3"/>
      <c r="LL670" s="3"/>
      <c r="LM670" s="3"/>
      <c r="LN670" s="3"/>
      <c r="LO670" s="3"/>
      <c r="LP670" s="3"/>
      <c r="LQ670" s="3"/>
      <c r="LR670" s="3"/>
      <c r="LS670" s="3"/>
      <c r="LT670" s="3"/>
      <c r="LU670" s="3"/>
      <c r="LV670" s="3"/>
      <c r="LW670" s="3"/>
      <c r="LX670" s="3"/>
      <c r="LY670" s="3"/>
      <c r="LZ670" s="3"/>
      <c r="MA670" s="3"/>
      <c r="MB670" s="3"/>
      <c r="MC670" s="3"/>
      <c r="MD670" s="3"/>
      <c r="ME670" s="3"/>
      <c r="MF670" s="3"/>
      <c r="MG670" s="3"/>
      <c r="MH670" s="3"/>
      <c r="MI670" s="3"/>
      <c r="MJ670" s="3"/>
      <c r="MK670" s="3"/>
      <c r="ML670" s="3"/>
      <c r="MM670" s="3"/>
      <c r="MN670" s="3"/>
      <c r="MO670" s="3"/>
      <c r="MP670" s="3"/>
      <c r="MQ670" s="3"/>
      <c r="MR670" s="3"/>
      <c r="MS670" s="3"/>
      <c r="MT670" s="3"/>
      <c r="MU670" s="3"/>
      <c r="MV670" s="3"/>
      <c r="MW670" s="3"/>
      <c r="MX670" s="3"/>
      <c r="MY670" s="3"/>
      <c r="MZ670" s="3"/>
      <c r="NA670" s="3"/>
      <c r="NB670" s="3"/>
      <c r="NC670" s="3"/>
      <c r="ND670" s="3"/>
      <c r="NE670" s="3"/>
      <c r="NF670" s="3"/>
      <c r="NG670" s="3"/>
      <c r="NH670" s="3"/>
      <c r="NI670" s="3"/>
      <c r="NJ670" s="3"/>
      <c r="NK670" s="3"/>
      <c r="NL670" s="3"/>
      <c r="NM670" s="3"/>
      <c r="NN670" s="3"/>
      <c r="NO670" s="3"/>
      <c r="NP670" s="3"/>
      <c r="NQ670" s="3"/>
      <c r="NR670" s="3"/>
      <c r="NS670" s="3"/>
      <c r="NT670" s="3"/>
      <c r="NU670" s="3"/>
      <c r="NV670" s="3"/>
      <c r="NW670" s="3"/>
      <c r="NX670" s="3"/>
      <c r="NY670" s="3"/>
      <c r="NZ670" s="3"/>
      <c r="OA670" s="3"/>
      <c r="OB670" s="3"/>
      <c r="OC670" s="3"/>
      <c r="OD670" s="3"/>
      <c r="OE670" s="3"/>
      <c r="OF670" s="3"/>
      <c r="OG670" s="3"/>
      <c r="OH670" s="3"/>
      <c r="OI670" s="3"/>
      <c r="OJ670" s="3"/>
      <c r="OK670" s="3"/>
      <c r="OL670" s="3"/>
      <c r="OM670" s="3"/>
      <c r="ON670" s="3"/>
      <c r="OO670" s="3"/>
      <c r="OP670" s="3"/>
      <c r="OQ670" s="3"/>
      <c r="OR670" s="3"/>
      <c r="OS670" s="3"/>
      <c r="OT670" s="3"/>
      <c r="OU670" s="3"/>
      <c r="OV670" s="3"/>
      <c r="OW670" s="3"/>
      <c r="OX670" s="3"/>
      <c r="OY670" s="3"/>
      <c r="OZ670" s="3"/>
      <c r="PA670" s="3"/>
      <c r="PB670" s="3"/>
      <c r="PC670" s="3"/>
      <c r="PD670" s="3"/>
      <c r="PE670" s="3"/>
      <c r="PF670" s="3"/>
      <c r="PG670" s="3"/>
      <c r="PH670" s="3"/>
      <c r="PI670" s="3"/>
      <c r="PJ670" s="3"/>
      <c r="PK670" s="3"/>
      <c r="PL670" s="3"/>
      <c r="PM670" s="3"/>
      <c r="PN670" s="3"/>
      <c r="PO670" s="3"/>
      <c r="PP670" s="3"/>
      <c r="PQ670" s="3"/>
      <c r="PR670" s="3"/>
      <c r="PS670" s="3"/>
      <c r="PT670" s="3"/>
      <c r="PU670" s="3"/>
      <c r="PV670" s="3"/>
      <c r="PW670" s="3"/>
      <c r="PX670" s="3"/>
      <c r="PY670" s="3"/>
      <c r="PZ670" s="3"/>
      <c r="QA670" s="3"/>
      <c r="QB670" s="3"/>
      <c r="QC670" s="3"/>
      <c r="QD670" s="3"/>
      <c r="QE670" s="3"/>
      <c r="QF670" s="3"/>
      <c r="QG670" s="3"/>
      <c r="QH670" s="3"/>
      <c r="QI670" s="3"/>
      <c r="QJ670" s="3"/>
      <c r="QK670" s="3"/>
      <c r="QL670" s="3"/>
      <c r="QM670" s="3"/>
      <c r="QN670" s="3"/>
      <c r="QO670" s="3"/>
      <c r="QP670" s="3"/>
      <c r="QQ670" s="3"/>
      <c r="QR670" s="3"/>
      <c r="QS670" s="3"/>
      <c r="QT670" s="3"/>
      <c r="QU670" s="3"/>
      <c r="QV670" s="3"/>
      <c r="QW670" s="3"/>
      <c r="QX670" s="3"/>
      <c r="QY670" s="3"/>
      <c r="QZ670" s="3"/>
      <c r="RA670" s="3"/>
      <c r="RB670" s="3"/>
      <c r="RC670" s="3"/>
      <c r="RD670" s="3"/>
      <c r="RE670" s="3"/>
      <c r="RF670" s="3"/>
      <c r="RG670" s="3"/>
      <c r="RH670" s="3"/>
      <c r="RI670" s="3"/>
      <c r="RJ670" s="3"/>
      <c r="RK670" s="3"/>
      <c r="RL670" s="3"/>
      <c r="RM670" s="3"/>
      <c r="RN670" s="3"/>
      <c r="RO670" s="3"/>
      <c r="RP670" s="3"/>
      <c r="RQ670" s="3"/>
      <c r="RR670" s="3"/>
      <c r="RS670" s="3"/>
      <c r="RT670" s="3"/>
      <c r="RU670" s="3"/>
      <c r="RV670" s="3"/>
      <c r="RW670" s="3"/>
      <c r="RX670" s="3"/>
      <c r="RY670" s="3"/>
      <c r="RZ670" s="3"/>
      <c r="SA670" s="3"/>
      <c r="SB670" s="3"/>
      <c r="SC670" s="3"/>
      <c r="SD670" s="3"/>
      <c r="SE670" s="3"/>
      <c r="SF670" s="3"/>
      <c r="SG670" s="3"/>
      <c r="SH670" s="3"/>
      <c r="SI670" s="3"/>
      <c r="SJ670" s="3"/>
      <c r="SK670" s="3"/>
      <c r="SL670" s="3"/>
      <c r="SM670" s="3"/>
      <c r="SN670" s="3"/>
      <c r="SO670" s="3"/>
      <c r="SP670" s="3"/>
      <c r="SQ670" s="3"/>
      <c r="SR670" s="3"/>
      <c r="SS670" s="3"/>
      <c r="ST670" s="3"/>
      <c r="SU670" s="3"/>
      <c r="SV670" s="3"/>
      <c r="SW670" s="3"/>
      <c r="SX670" s="3"/>
      <c r="SY670" s="3"/>
      <c r="SZ670" s="3"/>
      <c r="TA670" s="3"/>
      <c r="TB670" s="3"/>
      <c r="TC670" s="3"/>
      <c r="TD670" s="3"/>
      <c r="TE670" s="3"/>
      <c r="TF670" s="3"/>
      <c r="TG670" s="3"/>
      <c r="TH670" s="3"/>
      <c r="TI670" s="3"/>
      <c r="TJ670" s="3"/>
      <c r="TK670" s="3"/>
      <c r="TL670" s="3"/>
      <c r="TM670" s="3"/>
      <c r="TN670" s="3"/>
      <c r="TO670" s="3"/>
      <c r="TP670" s="3"/>
      <c r="TQ670" s="3"/>
      <c r="TR670" s="3"/>
      <c r="TS670" s="3"/>
      <c r="TT670" s="3"/>
      <c r="TU670" s="3"/>
      <c r="TV670" s="3"/>
      <c r="TW670" s="3"/>
      <c r="TX670" s="3"/>
      <c r="TY670" s="3"/>
      <c r="TZ670" s="3"/>
      <c r="UA670" s="3"/>
      <c r="UB670" s="3"/>
      <c r="UC670" s="3"/>
      <c r="UD670" s="3"/>
      <c r="UE670" s="3"/>
      <c r="UF670" s="3"/>
      <c r="UG670" s="3"/>
      <c r="UH670" s="3"/>
      <c r="UI670" s="3"/>
      <c r="UJ670" s="3"/>
      <c r="UK670" s="3"/>
      <c r="UL670" s="3"/>
      <c r="UM670" s="3"/>
      <c r="UN670" s="3"/>
      <c r="UO670" s="3"/>
      <c r="UP670" s="3"/>
      <c r="UQ670" s="3"/>
      <c r="UR670" s="3"/>
      <c r="US670" s="3"/>
      <c r="UT670" s="3"/>
      <c r="UU670" s="3"/>
      <c r="UV670" s="3"/>
      <c r="UW670" s="3"/>
      <c r="UX670" s="3"/>
      <c r="UY670" s="3"/>
      <c r="UZ670" s="3"/>
      <c r="VA670" s="3"/>
      <c r="VB670" s="3"/>
      <c r="VC670" s="3"/>
      <c r="VD670" s="3"/>
      <c r="VE670" s="3"/>
      <c r="VF670" s="3"/>
      <c r="VG670" s="3"/>
      <c r="VH670" s="3"/>
      <c r="VI670" s="3"/>
      <c r="VJ670" s="3"/>
      <c r="VK670" s="3"/>
      <c r="VL670" s="3"/>
      <c r="VM670" s="3"/>
      <c r="VN670" s="3"/>
      <c r="VO670" s="3"/>
      <c r="VP670" s="3"/>
      <c r="VQ670" s="3"/>
      <c r="VR670" s="3"/>
      <c r="VS670" s="3"/>
      <c r="VT670" s="3"/>
      <c r="VU670" s="3"/>
      <c r="VV670" s="3"/>
      <c r="VW670" s="3"/>
      <c r="VX670" s="3"/>
      <c r="VY670" s="3"/>
      <c r="VZ670" s="3"/>
      <c r="WA670" s="3"/>
      <c r="WB670" s="3"/>
      <c r="WC670" s="3"/>
    </row>
    <row r="671" spans="1:601" ht="16" x14ac:dyDescent="0.45">
      <c r="A671" s="6"/>
      <c r="B671" s="6"/>
      <c r="C671" s="6"/>
      <c r="D671" s="6"/>
      <c r="E671" s="7"/>
      <c r="F671" s="7"/>
      <c r="G671" s="7"/>
      <c r="H671" s="7"/>
      <c r="I671" s="7"/>
      <c r="J671" s="7"/>
      <c r="K671" s="7"/>
      <c r="L671" s="7"/>
      <c r="M671" s="7"/>
      <c r="N671" s="36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3"/>
      <c r="NJ671" s="3"/>
      <c r="NK671" s="3"/>
      <c r="NL671" s="3"/>
      <c r="NM671" s="3"/>
      <c r="NN671" s="3"/>
      <c r="NO671" s="3"/>
      <c r="NP671" s="3"/>
      <c r="NQ671" s="3"/>
      <c r="NR671" s="3"/>
      <c r="NS671" s="3"/>
      <c r="NT671" s="3"/>
      <c r="NU671" s="3"/>
      <c r="NV671" s="3"/>
      <c r="NW671" s="3"/>
      <c r="NX671" s="3"/>
      <c r="NY671" s="3"/>
      <c r="NZ671" s="3"/>
      <c r="OA671" s="3"/>
      <c r="OB671" s="3"/>
      <c r="OC671" s="3"/>
      <c r="OD671" s="3"/>
      <c r="OE671" s="3"/>
      <c r="OF671" s="3"/>
      <c r="OG671" s="3"/>
      <c r="OH671" s="3"/>
      <c r="OI671" s="3"/>
      <c r="OJ671" s="3"/>
      <c r="OK671" s="3"/>
      <c r="OL671" s="3"/>
      <c r="OM671" s="3"/>
      <c r="ON671" s="3"/>
      <c r="OO671" s="3"/>
      <c r="OP671" s="3"/>
      <c r="OQ671" s="3"/>
      <c r="OR671" s="3"/>
      <c r="OS671" s="3"/>
      <c r="OT671" s="3"/>
      <c r="OU671" s="3"/>
      <c r="OV671" s="3"/>
      <c r="OW671" s="3"/>
      <c r="OX671" s="3"/>
      <c r="OY671" s="3"/>
      <c r="OZ671" s="3"/>
      <c r="PA671" s="3"/>
      <c r="PB671" s="3"/>
      <c r="PC671" s="3"/>
      <c r="PD671" s="3"/>
      <c r="PE671" s="3"/>
      <c r="PF671" s="3"/>
      <c r="PG671" s="3"/>
      <c r="PH671" s="3"/>
      <c r="PI671" s="3"/>
      <c r="PJ671" s="3"/>
      <c r="PK671" s="3"/>
      <c r="PL671" s="3"/>
      <c r="PM671" s="3"/>
      <c r="PN671" s="3"/>
      <c r="PO671" s="3"/>
      <c r="PP671" s="3"/>
      <c r="PQ671" s="3"/>
      <c r="PR671" s="3"/>
      <c r="PS671" s="3"/>
      <c r="PT671" s="3"/>
      <c r="PU671" s="3"/>
      <c r="PV671" s="3"/>
      <c r="PW671" s="3"/>
      <c r="PX671" s="3"/>
      <c r="PY671" s="3"/>
      <c r="PZ671" s="3"/>
      <c r="QA671" s="3"/>
      <c r="QB671" s="3"/>
      <c r="QC671" s="3"/>
      <c r="QD671" s="3"/>
      <c r="QE671" s="3"/>
      <c r="QF671" s="3"/>
      <c r="QG671" s="3"/>
      <c r="QH671" s="3"/>
      <c r="QI671" s="3"/>
      <c r="QJ671" s="3"/>
      <c r="QK671" s="3"/>
      <c r="QL671" s="3"/>
      <c r="QM671" s="3"/>
      <c r="QN671" s="3"/>
      <c r="QO671" s="3"/>
      <c r="QP671" s="3"/>
      <c r="QQ671" s="3"/>
      <c r="QR671" s="3"/>
      <c r="QS671" s="3"/>
      <c r="QT671" s="3"/>
      <c r="QU671" s="3"/>
      <c r="QV671" s="3"/>
      <c r="QW671" s="3"/>
      <c r="QX671" s="3"/>
      <c r="QY671" s="3"/>
      <c r="QZ671" s="3"/>
      <c r="RA671" s="3"/>
      <c r="RB671" s="3"/>
      <c r="RC671" s="3"/>
      <c r="RD671" s="3"/>
      <c r="RE671" s="3"/>
      <c r="RF671" s="3"/>
      <c r="RG671" s="3"/>
      <c r="RH671" s="3"/>
      <c r="RI671" s="3"/>
      <c r="RJ671" s="3"/>
      <c r="RK671" s="3"/>
      <c r="RL671" s="3"/>
      <c r="RM671" s="3"/>
      <c r="RN671" s="3"/>
      <c r="RO671" s="3"/>
      <c r="RP671" s="3"/>
      <c r="RQ671" s="3"/>
      <c r="RR671" s="3"/>
      <c r="RS671" s="3"/>
      <c r="RT671" s="3"/>
      <c r="RU671" s="3"/>
      <c r="RV671" s="3"/>
      <c r="RW671" s="3"/>
      <c r="RX671" s="3"/>
      <c r="RY671" s="3"/>
      <c r="RZ671" s="3"/>
      <c r="SA671" s="3"/>
      <c r="SB671" s="3"/>
      <c r="SC671" s="3"/>
      <c r="SD671" s="3"/>
      <c r="SE671" s="3"/>
      <c r="SF671" s="3"/>
      <c r="SG671" s="3"/>
      <c r="SH671" s="3"/>
      <c r="SI671" s="3"/>
      <c r="SJ671" s="3"/>
      <c r="SK671" s="3"/>
      <c r="SL671" s="3"/>
      <c r="SM671" s="3"/>
      <c r="SN671" s="3"/>
      <c r="SO671" s="3"/>
      <c r="SP671" s="3"/>
      <c r="SQ671" s="3"/>
      <c r="SR671" s="3"/>
      <c r="SS671" s="3"/>
      <c r="ST671" s="3"/>
      <c r="SU671" s="3"/>
      <c r="SV671" s="3"/>
      <c r="SW671" s="3"/>
      <c r="SX671" s="3"/>
      <c r="SY671" s="3"/>
      <c r="SZ671" s="3"/>
      <c r="TA671" s="3"/>
      <c r="TB671" s="3"/>
      <c r="TC671" s="3"/>
      <c r="TD671" s="3"/>
      <c r="TE671" s="3"/>
      <c r="TF671" s="3"/>
      <c r="TG671" s="3"/>
      <c r="TH671" s="3"/>
      <c r="TI671" s="3"/>
      <c r="TJ671" s="3"/>
      <c r="TK671" s="3"/>
      <c r="TL671" s="3"/>
      <c r="TM671" s="3"/>
      <c r="TN671" s="3"/>
      <c r="TO671" s="3"/>
      <c r="TP671" s="3"/>
      <c r="TQ671" s="3"/>
      <c r="TR671" s="3"/>
      <c r="TS671" s="3"/>
      <c r="TT671" s="3"/>
      <c r="TU671" s="3"/>
      <c r="TV671" s="3"/>
      <c r="TW671" s="3"/>
      <c r="TX671" s="3"/>
      <c r="TY671" s="3"/>
      <c r="TZ671" s="3"/>
      <c r="UA671" s="3"/>
      <c r="UB671" s="3"/>
      <c r="UC671" s="3"/>
      <c r="UD671" s="3"/>
      <c r="UE671" s="3"/>
      <c r="UF671" s="3"/>
      <c r="UG671" s="3"/>
      <c r="UH671" s="3"/>
      <c r="UI671" s="3"/>
      <c r="UJ671" s="3"/>
      <c r="UK671" s="3"/>
      <c r="UL671" s="3"/>
      <c r="UM671" s="3"/>
      <c r="UN671" s="3"/>
      <c r="UO671" s="3"/>
      <c r="UP671" s="3"/>
      <c r="UQ671" s="3"/>
      <c r="UR671" s="3"/>
      <c r="US671" s="3"/>
      <c r="UT671" s="3"/>
      <c r="UU671" s="3"/>
      <c r="UV671" s="3"/>
      <c r="UW671" s="3"/>
      <c r="UX671" s="3"/>
      <c r="UY671" s="3"/>
      <c r="UZ671" s="3"/>
      <c r="VA671" s="3"/>
      <c r="VB671" s="3"/>
      <c r="VC671" s="3"/>
      <c r="VD671" s="3"/>
      <c r="VE671" s="3"/>
      <c r="VF671" s="3"/>
      <c r="VG671" s="3"/>
      <c r="VH671" s="3"/>
      <c r="VI671" s="3"/>
      <c r="VJ671" s="3"/>
      <c r="VK671" s="3"/>
      <c r="VL671" s="3"/>
      <c r="VM671" s="3"/>
      <c r="VN671" s="3"/>
      <c r="VO671" s="3"/>
      <c r="VP671" s="3"/>
      <c r="VQ671" s="3"/>
      <c r="VR671" s="3"/>
      <c r="VS671" s="3"/>
      <c r="VT671" s="3"/>
      <c r="VU671" s="3"/>
      <c r="VV671" s="3"/>
      <c r="VW671" s="3"/>
      <c r="VX671" s="3"/>
      <c r="VY671" s="3"/>
      <c r="VZ671" s="3"/>
      <c r="WA671" s="3"/>
      <c r="WB671" s="3"/>
      <c r="WC671" s="3"/>
    </row>
    <row r="672" spans="1:601" ht="16" x14ac:dyDescent="0.45">
      <c r="A672" s="6"/>
      <c r="B672" s="6"/>
      <c r="C672" s="6"/>
      <c r="D672" s="6"/>
      <c r="E672" s="7"/>
      <c r="F672" s="7"/>
      <c r="G672" s="7"/>
      <c r="H672" s="7"/>
      <c r="I672" s="7"/>
      <c r="J672" s="7"/>
      <c r="K672" s="7"/>
      <c r="L672" s="7"/>
      <c r="M672" s="7"/>
      <c r="N672" s="36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3"/>
      <c r="NJ672" s="3"/>
      <c r="NK672" s="3"/>
      <c r="NL672" s="3"/>
      <c r="NM672" s="3"/>
      <c r="NN672" s="3"/>
      <c r="NO672" s="3"/>
      <c r="NP672" s="3"/>
      <c r="NQ672" s="3"/>
      <c r="NR672" s="3"/>
      <c r="NS672" s="3"/>
      <c r="NT672" s="3"/>
      <c r="NU672" s="3"/>
      <c r="NV672" s="3"/>
      <c r="NW672" s="3"/>
      <c r="NX672" s="3"/>
      <c r="NY672" s="3"/>
      <c r="NZ672" s="3"/>
      <c r="OA672" s="3"/>
      <c r="OB672" s="3"/>
      <c r="OC672" s="3"/>
      <c r="OD672" s="3"/>
      <c r="OE672" s="3"/>
      <c r="OF672" s="3"/>
      <c r="OG672" s="3"/>
      <c r="OH672" s="3"/>
      <c r="OI672" s="3"/>
      <c r="OJ672" s="3"/>
      <c r="OK672" s="3"/>
      <c r="OL672" s="3"/>
      <c r="OM672" s="3"/>
      <c r="ON672" s="3"/>
      <c r="OO672" s="3"/>
      <c r="OP672" s="3"/>
      <c r="OQ672" s="3"/>
      <c r="OR672" s="3"/>
      <c r="OS672" s="3"/>
      <c r="OT672" s="3"/>
      <c r="OU672" s="3"/>
      <c r="OV672" s="3"/>
      <c r="OW672" s="3"/>
      <c r="OX672" s="3"/>
      <c r="OY672" s="3"/>
      <c r="OZ672" s="3"/>
      <c r="PA672" s="3"/>
      <c r="PB672" s="3"/>
      <c r="PC672" s="3"/>
      <c r="PD672" s="3"/>
      <c r="PE672" s="3"/>
      <c r="PF672" s="3"/>
      <c r="PG672" s="3"/>
      <c r="PH672" s="3"/>
      <c r="PI672" s="3"/>
      <c r="PJ672" s="3"/>
      <c r="PK672" s="3"/>
      <c r="PL672" s="3"/>
      <c r="PM672" s="3"/>
      <c r="PN672" s="3"/>
      <c r="PO672" s="3"/>
      <c r="PP672" s="3"/>
      <c r="PQ672" s="3"/>
      <c r="PR672" s="3"/>
      <c r="PS672" s="3"/>
      <c r="PT672" s="3"/>
      <c r="PU672" s="3"/>
      <c r="PV672" s="3"/>
      <c r="PW672" s="3"/>
      <c r="PX672" s="3"/>
      <c r="PY672" s="3"/>
      <c r="PZ672" s="3"/>
      <c r="QA672" s="3"/>
      <c r="QB672" s="3"/>
      <c r="QC672" s="3"/>
      <c r="QD672" s="3"/>
      <c r="QE672" s="3"/>
      <c r="QF672" s="3"/>
      <c r="QG672" s="3"/>
      <c r="QH672" s="3"/>
      <c r="QI672" s="3"/>
      <c r="QJ672" s="3"/>
      <c r="QK672" s="3"/>
      <c r="QL672" s="3"/>
      <c r="QM672" s="3"/>
      <c r="QN672" s="3"/>
      <c r="QO672" s="3"/>
      <c r="QP672" s="3"/>
      <c r="QQ672" s="3"/>
      <c r="QR672" s="3"/>
      <c r="QS672" s="3"/>
      <c r="QT672" s="3"/>
      <c r="QU672" s="3"/>
      <c r="QV672" s="3"/>
      <c r="QW672" s="3"/>
      <c r="QX672" s="3"/>
      <c r="QY672" s="3"/>
      <c r="QZ672" s="3"/>
      <c r="RA672" s="3"/>
      <c r="RB672" s="3"/>
      <c r="RC672" s="3"/>
      <c r="RD672" s="3"/>
      <c r="RE672" s="3"/>
      <c r="RF672" s="3"/>
      <c r="RG672" s="3"/>
      <c r="RH672" s="3"/>
      <c r="RI672" s="3"/>
      <c r="RJ672" s="3"/>
      <c r="RK672" s="3"/>
      <c r="RL672" s="3"/>
      <c r="RM672" s="3"/>
      <c r="RN672" s="3"/>
      <c r="RO672" s="3"/>
      <c r="RP672" s="3"/>
      <c r="RQ672" s="3"/>
      <c r="RR672" s="3"/>
      <c r="RS672" s="3"/>
      <c r="RT672" s="3"/>
      <c r="RU672" s="3"/>
      <c r="RV672" s="3"/>
      <c r="RW672" s="3"/>
      <c r="RX672" s="3"/>
      <c r="RY672" s="3"/>
      <c r="RZ672" s="3"/>
      <c r="SA672" s="3"/>
      <c r="SB672" s="3"/>
      <c r="SC672" s="3"/>
      <c r="SD672" s="3"/>
      <c r="SE672" s="3"/>
      <c r="SF672" s="3"/>
      <c r="SG672" s="3"/>
      <c r="SH672" s="3"/>
      <c r="SI672" s="3"/>
      <c r="SJ672" s="3"/>
      <c r="SK672" s="3"/>
      <c r="SL672" s="3"/>
      <c r="SM672" s="3"/>
      <c r="SN672" s="3"/>
      <c r="SO672" s="3"/>
      <c r="SP672" s="3"/>
      <c r="SQ672" s="3"/>
      <c r="SR672" s="3"/>
      <c r="SS672" s="3"/>
      <c r="ST672" s="3"/>
      <c r="SU672" s="3"/>
      <c r="SV672" s="3"/>
      <c r="SW672" s="3"/>
      <c r="SX672" s="3"/>
      <c r="SY672" s="3"/>
      <c r="SZ672" s="3"/>
      <c r="TA672" s="3"/>
      <c r="TB672" s="3"/>
      <c r="TC672" s="3"/>
      <c r="TD672" s="3"/>
      <c r="TE672" s="3"/>
      <c r="TF672" s="3"/>
      <c r="TG672" s="3"/>
      <c r="TH672" s="3"/>
      <c r="TI672" s="3"/>
      <c r="TJ672" s="3"/>
      <c r="TK672" s="3"/>
      <c r="TL672" s="3"/>
      <c r="TM672" s="3"/>
      <c r="TN672" s="3"/>
      <c r="TO672" s="3"/>
      <c r="TP672" s="3"/>
      <c r="TQ672" s="3"/>
      <c r="TR672" s="3"/>
      <c r="TS672" s="3"/>
      <c r="TT672" s="3"/>
      <c r="TU672" s="3"/>
      <c r="TV672" s="3"/>
      <c r="TW672" s="3"/>
      <c r="TX672" s="3"/>
      <c r="TY672" s="3"/>
      <c r="TZ672" s="3"/>
      <c r="UA672" s="3"/>
      <c r="UB672" s="3"/>
      <c r="UC672" s="3"/>
      <c r="UD672" s="3"/>
      <c r="UE672" s="3"/>
      <c r="UF672" s="3"/>
      <c r="UG672" s="3"/>
      <c r="UH672" s="3"/>
      <c r="UI672" s="3"/>
      <c r="UJ672" s="3"/>
      <c r="UK672" s="3"/>
      <c r="UL672" s="3"/>
      <c r="UM672" s="3"/>
      <c r="UN672" s="3"/>
      <c r="UO672" s="3"/>
      <c r="UP672" s="3"/>
      <c r="UQ672" s="3"/>
      <c r="UR672" s="3"/>
      <c r="US672" s="3"/>
      <c r="UT672" s="3"/>
      <c r="UU672" s="3"/>
      <c r="UV672" s="3"/>
      <c r="UW672" s="3"/>
      <c r="UX672" s="3"/>
      <c r="UY672" s="3"/>
      <c r="UZ672" s="3"/>
      <c r="VA672" s="3"/>
      <c r="VB672" s="3"/>
      <c r="VC672" s="3"/>
      <c r="VD672" s="3"/>
      <c r="VE672" s="3"/>
      <c r="VF672" s="3"/>
      <c r="VG672" s="3"/>
      <c r="VH672" s="3"/>
      <c r="VI672" s="3"/>
      <c r="VJ672" s="3"/>
      <c r="VK672" s="3"/>
      <c r="VL672" s="3"/>
      <c r="VM672" s="3"/>
      <c r="VN672" s="3"/>
      <c r="VO672" s="3"/>
      <c r="VP672" s="3"/>
      <c r="VQ672" s="3"/>
      <c r="VR672" s="3"/>
      <c r="VS672" s="3"/>
      <c r="VT672" s="3"/>
      <c r="VU672" s="3"/>
      <c r="VV672" s="3"/>
      <c r="VW672" s="3"/>
      <c r="VX672" s="3"/>
      <c r="VY672" s="3"/>
      <c r="VZ672" s="3"/>
      <c r="WA672" s="3"/>
      <c r="WB672" s="3"/>
      <c r="WC672" s="3"/>
    </row>
    <row r="673" spans="1:601" ht="16" x14ac:dyDescent="0.45">
      <c r="A673" s="6"/>
      <c r="B673" s="6"/>
      <c r="C673" s="6"/>
      <c r="D673" s="6"/>
      <c r="E673" s="7"/>
      <c r="F673" s="7"/>
      <c r="G673" s="7"/>
      <c r="H673" s="7"/>
      <c r="I673" s="7"/>
      <c r="J673" s="7"/>
      <c r="K673" s="7"/>
      <c r="L673" s="7"/>
      <c r="M673" s="7"/>
      <c r="N673" s="36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/>
      <c r="LP673" s="3"/>
      <c r="LQ673" s="3"/>
      <c r="LR673" s="3"/>
      <c r="LS673" s="3"/>
      <c r="LT673" s="3"/>
      <c r="LU673" s="3"/>
      <c r="LV673" s="3"/>
      <c r="LW673" s="3"/>
      <c r="LX673" s="3"/>
      <c r="LY673" s="3"/>
      <c r="LZ673" s="3"/>
      <c r="MA673" s="3"/>
      <c r="MB673" s="3"/>
      <c r="MC673" s="3"/>
      <c r="MD673" s="3"/>
      <c r="ME673" s="3"/>
      <c r="MF673" s="3"/>
      <c r="MG673" s="3"/>
      <c r="MH673" s="3"/>
      <c r="MI673" s="3"/>
      <c r="MJ673" s="3"/>
      <c r="MK673" s="3"/>
      <c r="ML673" s="3"/>
      <c r="MM673" s="3"/>
      <c r="MN673" s="3"/>
      <c r="MO673" s="3"/>
      <c r="MP673" s="3"/>
      <c r="MQ673" s="3"/>
      <c r="MR673" s="3"/>
      <c r="MS673" s="3"/>
      <c r="MT673" s="3"/>
      <c r="MU673" s="3"/>
      <c r="MV673" s="3"/>
      <c r="MW673" s="3"/>
      <c r="MX673" s="3"/>
      <c r="MY673" s="3"/>
      <c r="MZ673" s="3"/>
      <c r="NA673" s="3"/>
      <c r="NB673" s="3"/>
      <c r="NC673" s="3"/>
      <c r="ND673" s="3"/>
      <c r="NE673" s="3"/>
      <c r="NF673" s="3"/>
      <c r="NG673" s="3"/>
      <c r="NH673" s="3"/>
      <c r="NI673" s="3"/>
      <c r="NJ673" s="3"/>
      <c r="NK673" s="3"/>
      <c r="NL673" s="3"/>
      <c r="NM673" s="3"/>
      <c r="NN673" s="3"/>
      <c r="NO673" s="3"/>
      <c r="NP673" s="3"/>
      <c r="NQ673" s="3"/>
      <c r="NR673" s="3"/>
      <c r="NS673" s="3"/>
      <c r="NT673" s="3"/>
      <c r="NU673" s="3"/>
      <c r="NV673" s="3"/>
      <c r="NW673" s="3"/>
      <c r="NX673" s="3"/>
      <c r="NY673" s="3"/>
      <c r="NZ673" s="3"/>
      <c r="OA673" s="3"/>
      <c r="OB673" s="3"/>
      <c r="OC673" s="3"/>
      <c r="OD673" s="3"/>
      <c r="OE673" s="3"/>
      <c r="OF673" s="3"/>
      <c r="OG673" s="3"/>
      <c r="OH673" s="3"/>
      <c r="OI673" s="3"/>
      <c r="OJ673" s="3"/>
      <c r="OK673" s="3"/>
      <c r="OL673" s="3"/>
      <c r="OM673" s="3"/>
      <c r="ON673" s="3"/>
      <c r="OO673" s="3"/>
      <c r="OP673" s="3"/>
      <c r="OQ673" s="3"/>
      <c r="OR673" s="3"/>
      <c r="OS673" s="3"/>
      <c r="OT673" s="3"/>
      <c r="OU673" s="3"/>
      <c r="OV673" s="3"/>
      <c r="OW673" s="3"/>
      <c r="OX673" s="3"/>
      <c r="OY673" s="3"/>
      <c r="OZ673" s="3"/>
      <c r="PA673" s="3"/>
      <c r="PB673" s="3"/>
      <c r="PC673" s="3"/>
      <c r="PD673" s="3"/>
      <c r="PE673" s="3"/>
      <c r="PF673" s="3"/>
      <c r="PG673" s="3"/>
      <c r="PH673" s="3"/>
      <c r="PI673" s="3"/>
      <c r="PJ673" s="3"/>
      <c r="PK673" s="3"/>
      <c r="PL673" s="3"/>
      <c r="PM673" s="3"/>
      <c r="PN673" s="3"/>
      <c r="PO673" s="3"/>
      <c r="PP673" s="3"/>
      <c r="PQ673" s="3"/>
      <c r="PR673" s="3"/>
      <c r="PS673" s="3"/>
      <c r="PT673" s="3"/>
      <c r="PU673" s="3"/>
      <c r="PV673" s="3"/>
      <c r="PW673" s="3"/>
      <c r="PX673" s="3"/>
      <c r="PY673" s="3"/>
      <c r="PZ673" s="3"/>
      <c r="QA673" s="3"/>
      <c r="QB673" s="3"/>
      <c r="QC673" s="3"/>
      <c r="QD673" s="3"/>
      <c r="QE673" s="3"/>
      <c r="QF673" s="3"/>
      <c r="QG673" s="3"/>
      <c r="QH673" s="3"/>
      <c r="QI673" s="3"/>
      <c r="QJ673" s="3"/>
      <c r="QK673" s="3"/>
      <c r="QL673" s="3"/>
      <c r="QM673" s="3"/>
      <c r="QN673" s="3"/>
      <c r="QO673" s="3"/>
      <c r="QP673" s="3"/>
      <c r="QQ673" s="3"/>
      <c r="QR673" s="3"/>
      <c r="QS673" s="3"/>
      <c r="QT673" s="3"/>
      <c r="QU673" s="3"/>
      <c r="QV673" s="3"/>
      <c r="QW673" s="3"/>
      <c r="QX673" s="3"/>
      <c r="QY673" s="3"/>
      <c r="QZ673" s="3"/>
      <c r="RA673" s="3"/>
      <c r="RB673" s="3"/>
      <c r="RC673" s="3"/>
      <c r="RD673" s="3"/>
      <c r="RE673" s="3"/>
      <c r="RF673" s="3"/>
      <c r="RG673" s="3"/>
      <c r="RH673" s="3"/>
      <c r="RI673" s="3"/>
      <c r="RJ673" s="3"/>
      <c r="RK673" s="3"/>
      <c r="RL673" s="3"/>
      <c r="RM673" s="3"/>
      <c r="RN673" s="3"/>
      <c r="RO673" s="3"/>
      <c r="RP673" s="3"/>
      <c r="RQ673" s="3"/>
      <c r="RR673" s="3"/>
      <c r="RS673" s="3"/>
      <c r="RT673" s="3"/>
      <c r="RU673" s="3"/>
      <c r="RV673" s="3"/>
      <c r="RW673" s="3"/>
      <c r="RX673" s="3"/>
      <c r="RY673" s="3"/>
      <c r="RZ673" s="3"/>
      <c r="SA673" s="3"/>
      <c r="SB673" s="3"/>
      <c r="SC673" s="3"/>
      <c r="SD673" s="3"/>
      <c r="SE673" s="3"/>
      <c r="SF673" s="3"/>
      <c r="SG673" s="3"/>
      <c r="SH673" s="3"/>
      <c r="SI673" s="3"/>
      <c r="SJ673" s="3"/>
      <c r="SK673" s="3"/>
      <c r="SL673" s="3"/>
      <c r="SM673" s="3"/>
      <c r="SN673" s="3"/>
      <c r="SO673" s="3"/>
      <c r="SP673" s="3"/>
      <c r="SQ673" s="3"/>
      <c r="SR673" s="3"/>
      <c r="SS673" s="3"/>
      <c r="ST673" s="3"/>
      <c r="SU673" s="3"/>
      <c r="SV673" s="3"/>
      <c r="SW673" s="3"/>
      <c r="SX673" s="3"/>
      <c r="SY673" s="3"/>
      <c r="SZ673" s="3"/>
      <c r="TA673" s="3"/>
      <c r="TB673" s="3"/>
      <c r="TC673" s="3"/>
      <c r="TD673" s="3"/>
      <c r="TE673" s="3"/>
      <c r="TF673" s="3"/>
      <c r="TG673" s="3"/>
      <c r="TH673" s="3"/>
      <c r="TI673" s="3"/>
      <c r="TJ673" s="3"/>
      <c r="TK673" s="3"/>
      <c r="TL673" s="3"/>
      <c r="TM673" s="3"/>
      <c r="TN673" s="3"/>
      <c r="TO673" s="3"/>
      <c r="TP673" s="3"/>
      <c r="TQ673" s="3"/>
      <c r="TR673" s="3"/>
      <c r="TS673" s="3"/>
      <c r="TT673" s="3"/>
      <c r="TU673" s="3"/>
      <c r="TV673" s="3"/>
      <c r="TW673" s="3"/>
      <c r="TX673" s="3"/>
      <c r="TY673" s="3"/>
      <c r="TZ673" s="3"/>
      <c r="UA673" s="3"/>
      <c r="UB673" s="3"/>
      <c r="UC673" s="3"/>
      <c r="UD673" s="3"/>
      <c r="UE673" s="3"/>
      <c r="UF673" s="3"/>
      <c r="UG673" s="3"/>
      <c r="UH673" s="3"/>
      <c r="UI673" s="3"/>
      <c r="UJ673" s="3"/>
      <c r="UK673" s="3"/>
      <c r="UL673" s="3"/>
      <c r="UM673" s="3"/>
      <c r="UN673" s="3"/>
      <c r="UO673" s="3"/>
      <c r="UP673" s="3"/>
      <c r="UQ673" s="3"/>
      <c r="UR673" s="3"/>
      <c r="US673" s="3"/>
      <c r="UT673" s="3"/>
      <c r="UU673" s="3"/>
      <c r="UV673" s="3"/>
      <c r="UW673" s="3"/>
      <c r="UX673" s="3"/>
      <c r="UY673" s="3"/>
      <c r="UZ673" s="3"/>
      <c r="VA673" s="3"/>
      <c r="VB673" s="3"/>
      <c r="VC673" s="3"/>
      <c r="VD673" s="3"/>
      <c r="VE673" s="3"/>
      <c r="VF673" s="3"/>
      <c r="VG673" s="3"/>
      <c r="VH673" s="3"/>
      <c r="VI673" s="3"/>
      <c r="VJ673" s="3"/>
      <c r="VK673" s="3"/>
      <c r="VL673" s="3"/>
      <c r="VM673" s="3"/>
      <c r="VN673" s="3"/>
      <c r="VO673" s="3"/>
      <c r="VP673" s="3"/>
      <c r="VQ673" s="3"/>
      <c r="VR673" s="3"/>
      <c r="VS673" s="3"/>
      <c r="VT673" s="3"/>
      <c r="VU673" s="3"/>
      <c r="VV673" s="3"/>
      <c r="VW673" s="3"/>
      <c r="VX673" s="3"/>
      <c r="VY673" s="3"/>
      <c r="VZ673" s="3"/>
      <c r="WA673" s="3"/>
      <c r="WB673" s="3"/>
      <c r="WC673" s="3"/>
    </row>
    <row r="674" spans="1:601" ht="16" x14ac:dyDescent="0.45">
      <c r="A674" s="6"/>
      <c r="B674" s="6"/>
      <c r="C674" s="6"/>
      <c r="D674" s="6"/>
      <c r="E674" s="7"/>
      <c r="F674" s="7"/>
      <c r="G674" s="7"/>
      <c r="H674" s="7"/>
      <c r="I674" s="7"/>
      <c r="J674" s="7"/>
      <c r="K674" s="7"/>
      <c r="L674" s="7"/>
      <c r="M674" s="7"/>
      <c r="N674" s="36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3"/>
      <c r="NJ674" s="3"/>
      <c r="NK674" s="3"/>
      <c r="NL674" s="3"/>
      <c r="NM674" s="3"/>
      <c r="NN674" s="3"/>
      <c r="NO674" s="3"/>
      <c r="NP674" s="3"/>
      <c r="NQ674" s="3"/>
      <c r="NR674" s="3"/>
      <c r="NS674" s="3"/>
      <c r="NT674" s="3"/>
      <c r="NU674" s="3"/>
      <c r="NV674" s="3"/>
      <c r="NW674" s="3"/>
      <c r="NX674" s="3"/>
      <c r="NY674" s="3"/>
      <c r="NZ674" s="3"/>
      <c r="OA674" s="3"/>
      <c r="OB674" s="3"/>
      <c r="OC674" s="3"/>
      <c r="OD674" s="3"/>
      <c r="OE674" s="3"/>
      <c r="OF674" s="3"/>
      <c r="OG674" s="3"/>
      <c r="OH674" s="3"/>
      <c r="OI674" s="3"/>
      <c r="OJ674" s="3"/>
      <c r="OK674" s="3"/>
      <c r="OL674" s="3"/>
      <c r="OM674" s="3"/>
      <c r="ON674" s="3"/>
      <c r="OO674" s="3"/>
      <c r="OP674" s="3"/>
      <c r="OQ674" s="3"/>
      <c r="OR674" s="3"/>
      <c r="OS674" s="3"/>
      <c r="OT674" s="3"/>
      <c r="OU674" s="3"/>
      <c r="OV674" s="3"/>
      <c r="OW674" s="3"/>
      <c r="OX674" s="3"/>
      <c r="OY674" s="3"/>
      <c r="OZ674" s="3"/>
      <c r="PA674" s="3"/>
      <c r="PB674" s="3"/>
      <c r="PC674" s="3"/>
      <c r="PD674" s="3"/>
      <c r="PE674" s="3"/>
      <c r="PF674" s="3"/>
      <c r="PG674" s="3"/>
      <c r="PH674" s="3"/>
      <c r="PI674" s="3"/>
      <c r="PJ674" s="3"/>
      <c r="PK674" s="3"/>
      <c r="PL674" s="3"/>
      <c r="PM674" s="3"/>
      <c r="PN674" s="3"/>
      <c r="PO674" s="3"/>
      <c r="PP674" s="3"/>
      <c r="PQ674" s="3"/>
      <c r="PR674" s="3"/>
      <c r="PS674" s="3"/>
      <c r="PT674" s="3"/>
      <c r="PU674" s="3"/>
      <c r="PV674" s="3"/>
      <c r="PW674" s="3"/>
      <c r="PX674" s="3"/>
      <c r="PY674" s="3"/>
      <c r="PZ674" s="3"/>
      <c r="QA674" s="3"/>
      <c r="QB674" s="3"/>
      <c r="QC674" s="3"/>
      <c r="QD674" s="3"/>
      <c r="QE674" s="3"/>
      <c r="QF674" s="3"/>
      <c r="QG674" s="3"/>
      <c r="QH674" s="3"/>
      <c r="QI674" s="3"/>
      <c r="QJ674" s="3"/>
      <c r="QK674" s="3"/>
      <c r="QL674" s="3"/>
      <c r="QM674" s="3"/>
      <c r="QN674" s="3"/>
      <c r="QO674" s="3"/>
      <c r="QP674" s="3"/>
      <c r="QQ674" s="3"/>
      <c r="QR674" s="3"/>
      <c r="QS674" s="3"/>
      <c r="QT674" s="3"/>
      <c r="QU674" s="3"/>
      <c r="QV674" s="3"/>
      <c r="QW674" s="3"/>
      <c r="QX674" s="3"/>
      <c r="QY674" s="3"/>
      <c r="QZ674" s="3"/>
      <c r="RA674" s="3"/>
      <c r="RB674" s="3"/>
      <c r="RC674" s="3"/>
      <c r="RD674" s="3"/>
      <c r="RE674" s="3"/>
      <c r="RF674" s="3"/>
      <c r="RG674" s="3"/>
      <c r="RH674" s="3"/>
      <c r="RI674" s="3"/>
      <c r="RJ674" s="3"/>
      <c r="RK674" s="3"/>
      <c r="RL674" s="3"/>
      <c r="RM674" s="3"/>
      <c r="RN674" s="3"/>
      <c r="RO674" s="3"/>
      <c r="RP674" s="3"/>
      <c r="RQ674" s="3"/>
      <c r="RR674" s="3"/>
      <c r="RS674" s="3"/>
      <c r="RT674" s="3"/>
      <c r="RU674" s="3"/>
      <c r="RV674" s="3"/>
      <c r="RW674" s="3"/>
      <c r="RX674" s="3"/>
      <c r="RY674" s="3"/>
      <c r="RZ674" s="3"/>
      <c r="SA674" s="3"/>
      <c r="SB674" s="3"/>
      <c r="SC674" s="3"/>
      <c r="SD674" s="3"/>
      <c r="SE674" s="3"/>
      <c r="SF674" s="3"/>
      <c r="SG674" s="3"/>
      <c r="SH674" s="3"/>
      <c r="SI674" s="3"/>
      <c r="SJ674" s="3"/>
      <c r="SK674" s="3"/>
      <c r="SL674" s="3"/>
      <c r="SM674" s="3"/>
      <c r="SN674" s="3"/>
      <c r="SO674" s="3"/>
      <c r="SP674" s="3"/>
      <c r="SQ674" s="3"/>
      <c r="SR674" s="3"/>
      <c r="SS674" s="3"/>
      <c r="ST674" s="3"/>
      <c r="SU674" s="3"/>
      <c r="SV674" s="3"/>
      <c r="SW674" s="3"/>
      <c r="SX674" s="3"/>
      <c r="SY674" s="3"/>
      <c r="SZ674" s="3"/>
      <c r="TA674" s="3"/>
      <c r="TB674" s="3"/>
      <c r="TC674" s="3"/>
      <c r="TD674" s="3"/>
      <c r="TE674" s="3"/>
      <c r="TF674" s="3"/>
      <c r="TG674" s="3"/>
      <c r="TH674" s="3"/>
      <c r="TI674" s="3"/>
      <c r="TJ674" s="3"/>
      <c r="TK674" s="3"/>
      <c r="TL674" s="3"/>
      <c r="TM674" s="3"/>
      <c r="TN674" s="3"/>
      <c r="TO674" s="3"/>
      <c r="TP674" s="3"/>
      <c r="TQ674" s="3"/>
      <c r="TR674" s="3"/>
      <c r="TS674" s="3"/>
      <c r="TT674" s="3"/>
      <c r="TU674" s="3"/>
      <c r="TV674" s="3"/>
      <c r="TW674" s="3"/>
      <c r="TX674" s="3"/>
      <c r="TY674" s="3"/>
      <c r="TZ674" s="3"/>
      <c r="UA674" s="3"/>
      <c r="UB674" s="3"/>
      <c r="UC674" s="3"/>
      <c r="UD674" s="3"/>
      <c r="UE674" s="3"/>
      <c r="UF674" s="3"/>
      <c r="UG674" s="3"/>
      <c r="UH674" s="3"/>
      <c r="UI674" s="3"/>
      <c r="UJ674" s="3"/>
      <c r="UK674" s="3"/>
      <c r="UL674" s="3"/>
      <c r="UM674" s="3"/>
      <c r="UN674" s="3"/>
      <c r="UO674" s="3"/>
      <c r="UP674" s="3"/>
      <c r="UQ674" s="3"/>
      <c r="UR674" s="3"/>
      <c r="US674" s="3"/>
      <c r="UT674" s="3"/>
      <c r="UU674" s="3"/>
      <c r="UV674" s="3"/>
      <c r="UW674" s="3"/>
      <c r="UX674" s="3"/>
      <c r="UY674" s="3"/>
      <c r="UZ674" s="3"/>
      <c r="VA674" s="3"/>
      <c r="VB674" s="3"/>
      <c r="VC674" s="3"/>
      <c r="VD674" s="3"/>
      <c r="VE674" s="3"/>
      <c r="VF674" s="3"/>
      <c r="VG674" s="3"/>
      <c r="VH674" s="3"/>
      <c r="VI674" s="3"/>
      <c r="VJ674" s="3"/>
      <c r="VK674" s="3"/>
      <c r="VL674" s="3"/>
      <c r="VM674" s="3"/>
      <c r="VN674" s="3"/>
      <c r="VO674" s="3"/>
      <c r="VP674" s="3"/>
      <c r="VQ674" s="3"/>
      <c r="VR674" s="3"/>
      <c r="VS674" s="3"/>
      <c r="VT674" s="3"/>
      <c r="VU674" s="3"/>
      <c r="VV674" s="3"/>
      <c r="VW674" s="3"/>
      <c r="VX674" s="3"/>
      <c r="VY674" s="3"/>
      <c r="VZ674" s="3"/>
      <c r="WA674" s="3"/>
      <c r="WB674" s="3"/>
      <c r="WC674" s="3"/>
    </row>
    <row r="675" spans="1:601" ht="16" x14ac:dyDescent="0.45">
      <c r="A675" s="6"/>
      <c r="B675" s="6"/>
      <c r="C675" s="6"/>
      <c r="D675" s="6"/>
      <c r="E675" s="7"/>
      <c r="F675" s="7"/>
      <c r="G675" s="7"/>
      <c r="H675" s="7"/>
      <c r="I675" s="7"/>
      <c r="J675" s="7"/>
      <c r="K675" s="7"/>
      <c r="L675" s="7"/>
      <c r="M675" s="7"/>
      <c r="N675" s="36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3"/>
      <c r="NJ675" s="3"/>
      <c r="NK675" s="3"/>
      <c r="NL675" s="3"/>
      <c r="NM675" s="3"/>
      <c r="NN675" s="3"/>
      <c r="NO675" s="3"/>
      <c r="NP675" s="3"/>
      <c r="NQ675" s="3"/>
      <c r="NR675" s="3"/>
      <c r="NS675" s="3"/>
      <c r="NT675" s="3"/>
      <c r="NU675" s="3"/>
      <c r="NV675" s="3"/>
      <c r="NW675" s="3"/>
      <c r="NX675" s="3"/>
      <c r="NY675" s="3"/>
      <c r="NZ675" s="3"/>
      <c r="OA675" s="3"/>
      <c r="OB675" s="3"/>
      <c r="OC675" s="3"/>
      <c r="OD675" s="3"/>
      <c r="OE675" s="3"/>
      <c r="OF675" s="3"/>
      <c r="OG675" s="3"/>
      <c r="OH675" s="3"/>
      <c r="OI675" s="3"/>
      <c r="OJ675" s="3"/>
      <c r="OK675" s="3"/>
      <c r="OL675" s="3"/>
      <c r="OM675" s="3"/>
      <c r="ON675" s="3"/>
      <c r="OO675" s="3"/>
      <c r="OP675" s="3"/>
      <c r="OQ675" s="3"/>
      <c r="OR675" s="3"/>
      <c r="OS675" s="3"/>
      <c r="OT675" s="3"/>
      <c r="OU675" s="3"/>
      <c r="OV675" s="3"/>
      <c r="OW675" s="3"/>
      <c r="OX675" s="3"/>
      <c r="OY675" s="3"/>
      <c r="OZ675" s="3"/>
      <c r="PA675" s="3"/>
      <c r="PB675" s="3"/>
      <c r="PC675" s="3"/>
      <c r="PD675" s="3"/>
      <c r="PE675" s="3"/>
      <c r="PF675" s="3"/>
      <c r="PG675" s="3"/>
      <c r="PH675" s="3"/>
      <c r="PI675" s="3"/>
      <c r="PJ675" s="3"/>
      <c r="PK675" s="3"/>
      <c r="PL675" s="3"/>
      <c r="PM675" s="3"/>
      <c r="PN675" s="3"/>
      <c r="PO675" s="3"/>
      <c r="PP675" s="3"/>
      <c r="PQ675" s="3"/>
      <c r="PR675" s="3"/>
      <c r="PS675" s="3"/>
      <c r="PT675" s="3"/>
      <c r="PU675" s="3"/>
      <c r="PV675" s="3"/>
      <c r="PW675" s="3"/>
      <c r="PX675" s="3"/>
      <c r="PY675" s="3"/>
      <c r="PZ675" s="3"/>
      <c r="QA675" s="3"/>
      <c r="QB675" s="3"/>
      <c r="QC675" s="3"/>
      <c r="QD675" s="3"/>
      <c r="QE675" s="3"/>
      <c r="QF675" s="3"/>
      <c r="QG675" s="3"/>
      <c r="QH675" s="3"/>
      <c r="QI675" s="3"/>
      <c r="QJ675" s="3"/>
      <c r="QK675" s="3"/>
      <c r="QL675" s="3"/>
      <c r="QM675" s="3"/>
      <c r="QN675" s="3"/>
      <c r="QO675" s="3"/>
      <c r="QP675" s="3"/>
      <c r="QQ675" s="3"/>
      <c r="QR675" s="3"/>
      <c r="QS675" s="3"/>
      <c r="QT675" s="3"/>
      <c r="QU675" s="3"/>
      <c r="QV675" s="3"/>
      <c r="QW675" s="3"/>
      <c r="QX675" s="3"/>
      <c r="QY675" s="3"/>
      <c r="QZ675" s="3"/>
      <c r="RA675" s="3"/>
      <c r="RB675" s="3"/>
      <c r="RC675" s="3"/>
      <c r="RD675" s="3"/>
      <c r="RE675" s="3"/>
      <c r="RF675" s="3"/>
      <c r="RG675" s="3"/>
      <c r="RH675" s="3"/>
      <c r="RI675" s="3"/>
      <c r="RJ675" s="3"/>
      <c r="RK675" s="3"/>
      <c r="RL675" s="3"/>
      <c r="RM675" s="3"/>
      <c r="RN675" s="3"/>
      <c r="RO675" s="3"/>
      <c r="RP675" s="3"/>
      <c r="RQ675" s="3"/>
      <c r="RR675" s="3"/>
      <c r="RS675" s="3"/>
      <c r="RT675" s="3"/>
      <c r="RU675" s="3"/>
      <c r="RV675" s="3"/>
      <c r="RW675" s="3"/>
      <c r="RX675" s="3"/>
      <c r="RY675" s="3"/>
      <c r="RZ675" s="3"/>
      <c r="SA675" s="3"/>
      <c r="SB675" s="3"/>
      <c r="SC675" s="3"/>
      <c r="SD675" s="3"/>
      <c r="SE675" s="3"/>
      <c r="SF675" s="3"/>
      <c r="SG675" s="3"/>
      <c r="SH675" s="3"/>
      <c r="SI675" s="3"/>
      <c r="SJ675" s="3"/>
      <c r="SK675" s="3"/>
      <c r="SL675" s="3"/>
      <c r="SM675" s="3"/>
      <c r="SN675" s="3"/>
      <c r="SO675" s="3"/>
      <c r="SP675" s="3"/>
      <c r="SQ675" s="3"/>
      <c r="SR675" s="3"/>
      <c r="SS675" s="3"/>
      <c r="ST675" s="3"/>
      <c r="SU675" s="3"/>
      <c r="SV675" s="3"/>
      <c r="SW675" s="3"/>
      <c r="SX675" s="3"/>
      <c r="SY675" s="3"/>
      <c r="SZ675" s="3"/>
      <c r="TA675" s="3"/>
      <c r="TB675" s="3"/>
      <c r="TC675" s="3"/>
      <c r="TD675" s="3"/>
      <c r="TE675" s="3"/>
      <c r="TF675" s="3"/>
      <c r="TG675" s="3"/>
      <c r="TH675" s="3"/>
      <c r="TI675" s="3"/>
      <c r="TJ675" s="3"/>
      <c r="TK675" s="3"/>
      <c r="TL675" s="3"/>
      <c r="TM675" s="3"/>
      <c r="TN675" s="3"/>
      <c r="TO675" s="3"/>
      <c r="TP675" s="3"/>
      <c r="TQ675" s="3"/>
      <c r="TR675" s="3"/>
      <c r="TS675" s="3"/>
      <c r="TT675" s="3"/>
      <c r="TU675" s="3"/>
      <c r="TV675" s="3"/>
      <c r="TW675" s="3"/>
      <c r="TX675" s="3"/>
      <c r="TY675" s="3"/>
      <c r="TZ675" s="3"/>
      <c r="UA675" s="3"/>
      <c r="UB675" s="3"/>
      <c r="UC675" s="3"/>
      <c r="UD675" s="3"/>
      <c r="UE675" s="3"/>
      <c r="UF675" s="3"/>
      <c r="UG675" s="3"/>
      <c r="UH675" s="3"/>
      <c r="UI675" s="3"/>
      <c r="UJ675" s="3"/>
      <c r="UK675" s="3"/>
      <c r="UL675" s="3"/>
      <c r="UM675" s="3"/>
      <c r="UN675" s="3"/>
      <c r="UO675" s="3"/>
      <c r="UP675" s="3"/>
      <c r="UQ675" s="3"/>
      <c r="UR675" s="3"/>
      <c r="US675" s="3"/>
      <c r="UT675" s="3"/>
      <c r="UU675" s="3"/>
      <c r="UV675" s="3"/>
      <c r="UW675" s="3"/>
      <c r="UX675" s="3"/>
      <c r="UY675" s="3"/>
      <c r="UZ675" s="3"/>
      <c r="VA675" s="3"/>
      <c r="VB675" s="3"/>
      <c r="VC675" s="3"/>
      <c r="VD675" s="3"/>
      <c r="VE675" s="3"/>
      <c r="VF675" s="3"/>
      <c r="VG675" s="3"/>
      <c r="VH675" s="3"/>
      <c r="VI675" s="3"/>
      <c r="VJ675" s="3"/>
      <c r="VK675" s="3"/>
      <c r="VL675" s="3"/>
      <c r="VM675" s="3"/>
      <c r="VN675" s="3"/>
      <c r="VO675" s="3"/>
      <c r="VP675" s="3"/>
      <c r="VQ675" s="3"/>
      <c r="VR675" s="3"/>
      <c r="VS675" s="3"/>
      <c r="VT675" s="3"/>
      <c r="VU675" s="3"/>
      <c r="VV675" s="3"/>
      <c r="VW675" s="3"/>
      <c r="VX675" s="3"/>
      <c r="VY675" s="3"/>
      <c r="VZ675" s="3"/>
      <c r="WA675" s="3"/>
      <c r="WB675" s="3"/>
      <c r="WC675" s="3"/>
    </row>
    <row r="676" spans="1:601" ht="16" x14ac:dyDescent="0.45">
      <c r="A676" s="6"/>
      <c r="B676" s="6"/>
      <c r="C676" s="6"/>
      <c r="D676" s="6"/>
      <c r="E676" s="7"/>
      <c r="F676" s="7"/>
      <c r="G676" s="7"/>
      <c r="H676" s="7"/>
      <c r="I676" s="7"/>
      <c r="J676" s="7"/>
      <c r="K676" s="7"/>
      <c r="L676" s="7"/>
      <c r="M676" s="7"/>
      <c r="N676" s="36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3"/>
      <c r="NJ676" s="3"/>
      <c r="NK676" s="3"/>
      <c r="NL676" s="3"/>
      <c r="NM676" s="3"/>
      <c r="NN676" s="3"/>
      <c r="NO676" s="3"/>
      <c r="NP676" s="3"/>
      <c r="NQ676" s="3"/>
      <c r="NR676" s="3"/>
      <c r="NS676" s="3"/>
      <c r="NT676" s="3"/>
      <c r="NU676" s="3"/>
      <c r="NV676" s="3"/>
      <c r="NW676" s="3"/>
      <c r="NX676" s="3"/>
      <c r="NY676" s="3"/>
      <c r="NZ676" s="3"/>
      <c r="OA676" s="3"/>
      <c r="OB676" s="3"/>
      <c r="OC676" s="3"/>
      <c r="OD676" s="3"/>
      <c r="OE676" s="3"/>
      <c r="OF676" s="3"/>
      <c r="OG676" s="3"/>
      <c r="OH676" s="3"/>
      <c r="OI676" s="3"/>
      <c r="OJ676" s="3"/>
      <c r="OK676" s="3"/>
      <c r="OL676" s="3"/>
      <c r="OM676" s="3"/>
      <c r="ON676" s="3"/>
      <c r="OO676" s="3"/>
      <c r="OP676" s="3"/>
      <c r="OQ676" s="3"/>
      <c r="OR676" s="3"/>
      <c r="OS676" s="3"/>
      <c r="OT676" s="3"/>
      <c r="OU676" s="3"/>
      <c r="OV676" s="3"/>
      <c r="OW676" s="3"/>
      <c r="OX676" s="3"/>
      <c r="OY676" s="3"/>
      <c r="OZ676" s="3"/>
      <c r="PA676" s="3"/>
      <c r="PB676" s="3"/>
      <c r="PC676" s="3"/>
      <c r="PD676" s="3"/>
      <c r="PE676" s="3"/>
      <c r="PF676" s="3"/>
      <c r="PG676" s="3"/>
      <c r="PH676" s="3"/>
      <c r="PI676" s="3"/>
      <c r="PJ676" s="3"/>
      <c r="PK676" s="3"/>
      <c r="PL676" s="3"/>
      <c r="PM676" s="3"/>
      <c r="PN676" s="3"/>
      <c r="PO676" s="3"/>
      <c r="PP676" s="3"/>
      <c r="PQ676" s="3"/>
      <c r="PR676" s="3"/>
      <c r="PS676" s="3"/>
      <c r="PT676" s="3"/>
      <c r="PU676" s="3"/>
      <c r="PV676" s="3"/>
      <c r="PW676" s="3"/>
      <c r="PX676" s="3"/>
      <c r="PY676" s="3"/>
      <c r="PZ676" s="3"/>
      <c r="QA676" s="3"/>
      <c r="QB676" s="3"/>
      <c r="QC676" s="3"/>
      <c r="QD676" s="3"/>
      <c r="QE676" s="3"/>
      <c r="QF676" s="3"/>
      <c r="QG676" s="3"/>
      <c r="QH676" s="3"/>
      <c r="QI676" s="3"/>
      <c r="QJ676" s="3"/>
      <c r="QK676" s="3"/>
      <c r="QL676" s="3"/>
      <c r="QM676" s="3"/>
      <c r="QN676" s="3"/>
      <c r="QO676" s="3"/>
      <c r="QP676" s="3"/>
      <c r="QQ676" s="3"/>
      <c r="QR676" s="3"/>
      <c r="QS676" s="3"/>
      <c r="QT676" s="3"/>
      <c r="QU676" s="3"/>
      <c r="QV676" s="3"/>
      <c r="QW676" s="3"/>
      <c r="QX676" s="3"/>
      <c r="QY676" s="3"/>
      <c r="QZ676" s="3"/>
      <c r="RA676" s="3"/>
      <c r="RB676" s="3"/>
      <c r="RC676" s="3"/>
      <c r="RD676" s="3"/>
      <c r="RE676" s="3"/>
      <c r="RF676" s="3"/>
      <c r="RG676" s="3"/>
      <c r="RH676" s="3"/>
      <c r="RI676" s="3"/>
      <c r="RJ676" s="3"/>
      <c r="RK676" s="3"/>
      <c r="RL676" s="3"/>
      <c r="RM676" s="3"/>
      <c r="RN676" s="3"/>
      <c r="RO676" s="3"/>
      <c r="RP676" s="3"/>
      <c r="RQ676" s="3"/>
      <c r="RR676" s="3"/>
      <c r="RS676" s="3"/>
      <c r="RT676" s="3"/>
      <c r="RU676" s="3"/>
      <c r="RV676" s="3"/>
      <c r="RW676" s="3"/>
      <c r="RX676" s="3"/>
      <c r="RY676" s="3"/>
      <c r="RZ676" s="3"/>
      <c r="SA676" s="3"/>
      <c r="SB676" s="3"/>
      <c r="SC676" s="3"/>
      <c r="SD676" s="3"/>
      <c r="SE676" s="3"/>
      <c r="SF676" s="3"/>
      <c r="SG676" s="3"/>
      <c r="SH676" s="3"/>
      <c r="SI676" s="3"/>
      <c r="SJ676" s="3"/>
      <c r="SK676" s="3"/>
      <c r="SL676" s="3"/>
      <c r="SM676" s="3"/>
      <c r="SN676" s="3"/>
      <c r="SO676" s="3"/>
      <c r="SP676" s="3"/>
      <c r="SQ676" s="3"/>
      <c r="SR676" s="3"/>
      <c r="SS676" s="3"/>
      <c r="ST676" s="3"/>
      <c r="SU676" s="3"/>
      <c r="SV676" s="3"/>
      <c r="SW676" s="3"/>
      <c r="SX676" s="3"/>
      <c r="SY676" s="3"/>
      <c r="SZ676" s="3"/>
      <c r="TA676" s="3"/>
      <c r="TB676" s="3"/>
      <c r="TC676" s="3"/>
      <c r="TD676" s="3"/>
      <c r="TE676" s="3"/>
      <c r="TF676" s="3"/>
      <c r="TG676" s="3"/>
      <c r="TH676" s="3"/>
      <c r="TI676" s="3"/>
      <c r="TJ676" s="3"/>
      <c r="TK676" s="3"/>
      <c r="TL676" s="3"/>
      <c r="TM676" s="3"/>
      <c r="TN676" s="3"/>
      <c r="TO676" s="3"/>
      <c r="TP676" s="3"/>
      <c r="TQ676" s="3"/>
      <c r="TR676" s="3"/>
      <c r="TS676" s="3"/>
      <c r="TT676" s="3"/>
      <c r="TU676" s="3"/>
      <c r="TV676" s="3"/>
      <c r="TW676" s="3"/>
      <c r="TX676" s="3"/>
      <c r="TY676" s="3"/>
      <c r="TZ676" s="3"/>
      <c r="UA676" s="3"/>
      <c r="UB676" s="3"/>
      <c r="UC676" s="3"/>
      <c r="UD676" s="3"/>
      <c r="UE676" s="3"/>
      <c r="UF676" s="3"/>
      <c r="UG676" s="3"/>
      <c r="UH676" s="3"/>
      <c r="UI676" s="3"/>
      <c r="UJ676" s="3"/>
      <c r="UK676" s="3"/>
      <c r="UL676" s="3"/>
      <c r="UM676" s="3"/>
      <c r="UN676" s="3"/>
      <c r="UO676" s="3"/>
      <c r="UP676" s="3"/>
      <c r="UQ676" s="3"/>
      <c r="UR676" s="3"/>
      <c r="US676" s="3"/>
      <c r="UT676" s="3"/>
      <c r="UU676" s="3"/>
      <c r="UV676" s="3"/>
      <c r="UW676" s="3"/>
      <c r="UX676" s="3"/>
      <c r="UY676" s="3"/>
      <c r="UZ676" s="3"/>
      <c r="VA676" s="3"/>
      <c r="VB676" s="3"/>
      <c r="VC676" s="3"/>
      <c r="VD676" s="3"/>
      <c r="VE676" s="3"/>
      <c r="VF676" s="3"/>
      <c r="VG676" s="3"/>
      <c r="VH676" s="3"/>
      <c r="VI676" s="3"/>
      <c r="VJ676" s="3"/>
      <c r="VK676" s="3"/>
      <c r="VL676" s="3"/>
      <c r="VM676" s="3"/>
      <c r="VN676" s="3"/>
      <c r="VO676" s="3"/>
      <c r="VP676" s="3"/>
      <c r="VQ676" s="3"/>
      <c r="VR676" s="3"/>
      <c r="VS676" s="3"/>
      <c r="VT676" s="3"/>
      <c r="VU676" s="3"/>
      <c r="VV676" s="3"/>
      <c r="VW676" s="3"/>
      <c r="VX676" s="3"/>
      <c r="VY676" s="3"/>
      <c r="VZ676" s="3"/>
      <c r="WA676" s="3"/>
      <c r="WB676" s="3"/>
      <c r="WC676" s="3"/>
    </row>
    <row r="677" spans="1:601" ht="16" x14ac:dyDescent="0.45">
      <c r="A677" s="6"/>
      <c r="B677" s="6"/>
      <c r="C677" s="6"/>
      <c r="D677" s="6"/>
      <c r="E677" s="7"/>
      <c r="F677" s="7"/>
      <c r="G677" s="7"/>
      <c r="H677" s="7"/>
      <c r="I677" s="7"/>
      <c r="J677" s="7"/>
      <c r="K677" s="7"/>
      <c r="L677" s="7"/>
      <c r="M677" s="7"/>
      <c r="N677" s="36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3"/>
      <c r="NJ677" s="3"/>
      <c r="NK677" s="3"/>
      <c r="NL677" s="3"/>
      <c r="NM677" s="3"/>
      <c r="NN677" s="3"/>
      <c r="NO677" s="3"/>
      <c r="NP677" s="3"/>
      <c r="NQ677" s="3"/>
      <c r="NR677" s="3"/>
      <c r="NS677" s="3"/>
      <c r="NT677" s="3"/>
      <c r="NU677" s="3"/>
      <c r="NV677" s="3"/>
      <c r="NW677" s="3"/>
      <c r="NX677" s="3"/>
      <c r="NY677" s="3"/>
      <c r="NZ677" s="3"/>
      <c r="OA677" s="3"/>
      <c r="OB677" s="3"/>
      <c r="OC677" s="3"/>
      <c r="OD677" s="3"/>
      <c r="OE677" s="3"/>
      <c r="OF677" s="3"/>
      <c r="OG677" s="3"/>
      <c r="OH677" s="3"/>
      <c r="OI677" s="3"/>
      <c r="OJ677" s="3"/>
      <c r="OK677" s="3"/>
      <c r="OL677" s="3"/>
      <c r="OM677" s="3"/>
      <c r="ON677" s="3"/>
      <c r="OO677" s="3"/>
      <c r="OP677" s="3"/>
      <c r="OQ677" s="3"/>
      <c r="OR677" s="3"/>
      <c r="OS677" s="3"/>
      <c r="OT677" s="3"/>
      <c r="OU677" s="3"/>
      <c r="OV677" s="3"/>
      <c r="OW677" s="3"/>
      <c r="OX677" s="3"/>
      <c r="OY677" s="3"/>
      <c r="OZ677" s="3"/>
      <c r="PA677" s="3"/>
      <c r="PB677" s="3"/>
      <c r="PC677" s="3"/>
      <c r="PD677" s="3"/>
      <c r="PE677" s="3"/>
      <c r="PF677" s="3"/>
      <c r="PG677" s="3"/>
      <c r="PH677" s="3"/>
      <c r="PI677" s="3"/>
      <c r="PJ677" s="3"/>
      <c r="PK677" s="3"/>
      <c r="PL677" s="3"/>
      <c r="PM677" s="3"/>
      <c r="PN677" s="3"/>
      <c r="PO677" s="3"/>
      <c r="PP677" s="3"/>
      <c r="PQ677" s="3"/>
      <c r="PR677" s="3"/>
      <c r="PS677" s="3"/>
      <c r="PT677" s="3"/>
      <c r="PU677" s="3"/>
      <c r="PV677" s="3"/>
      <c r="PW677" s="3"/>
      <c r="PX677" s="3"/>
      <c r="PY677" s="3"/>
      <c r="PZ677" s="3"/>
      <c r="QA677" s="3"/>
      <c r="QB677" s="3"/>
      <c r="QC677" s="3"/>
      <c r="QD677" s="3"/>
      <c r="QE677" s="3"/>
      <c r="QF677" s="3"/>
      <c r="QG677" s="3"/>
      <c r="QH677" s="3"/>
      <c r="QI677" s="3"/>
      <c r="QJ677" s="3"/>
      <c r="QK677" s="3"/>
      <c r="QL677" s="3"/>
      <c r="QM677" s="3"/>
      <c r="QN677" s="3"/>
      <c r="QO677" s="3"/>
      <c r="QP677" s="3"/>
      <c r="QQ677" s="3"/>
      <c r="QR677" s="3"/>
      <c r="QS677" s="3"/>
      <c r="QT677" s="3"/>
      <c r="QU677" s="3"/>
      <c r="QV677" s="3"/>
      <c r="QW677" s="3"/>
      <c r="QX677" s="3"/>
      <c r="QY677" s="3"/>
      <c r="QZ677" s="3"/>
      <c r="RA677" s="3"/>
      <c r="RB677" s="3"/>
      <c r="RC677" s="3"/>
      <c r="RD677" s="3"/>
      <c r="RE677" s="3"/>
      <c r="RF677" s="3"/>
      <c r="RG677" s="3"/>
      <c r="RH677" s="3"/>
      <c r="RI677" s="3"/>
      <c r="RJ677" s="3"/>
      <c r="RK677" s="3"/>
      <c r="RL677" s="3"/>
      <c r="RM677" s="3"/>
      <c r="RN677" s="3"/>
      <c r="RO677" s="3"/>
      <c r="RP677" s="3"/>
      <c r="RQ677" s="3"/>
      <c r="RR677" s="3"/>
      <c r="RS677" s="3"/>
      <c r="RT677" s="3"/>
      <c r="RU677" s="3"/>
      <c r="RV677" s="3"/>
      <c r="RW677" s="3"/>
      <c r="RX677" s="3"/>
      <c r="RY677" s="3"/>
      <c r="RZ677" s="3"/>
      <c r="SA677" s="3"/>
      <c r="SB677" s="3"/>
      <c r="SC677" s="3"/>
      <c r="SD677" s="3"/>
      <c r="SE677" s="3"/>
      <c r="SF677" s="3"/>
      <c r="SG677" s="3"/>
      <c r="SH677" s="3"/>
      <c r="SI677" s="3"/>
      <c r="SJ677" s="3"/>
      <c r="SK677" s="3"/>
      <c r="SL677" s="3"/>
      <c r="SM677" s="3"/>
      <c r="SN677" s="3"/>
      <c r="SO677" s="3"/>
      <c r="SP677" s="3"/>
      <c r="SQ677" s="3"/>
      <c r="SR677" s="3"/>
      <c r="SS677" s="3"/>
      <c r="ST677" s="3"/>
      <c r="SU677" s="3"/>
      <c r="SV677" s="3"/>
      <c r="SW677" s="3"/>
      <c r="SX677" s="3"/>
      <c r="SY677" s="3"/>
      <c r="SZ677" s="3"/>
      <c r="TA677" s="3"/>
      <c r="TB677" s="3"/>
      <c r="TC677" s="3"/>
      <c r="TD677" s="3"/>
      <c r="TE677" s="3"/>
      <c r="TF677" s="3"/>
      <c r="TG677" s="3"/>
      <c r="TH677" s="3"/>
      <c r="TI677" s="3"/>
      <c r="TJ677" s="3"/>
      <c r="TK677" s="3"/>
      <c r="TL677" s="3"/>
      <c r="TM677" s="3"/>
      <c r="TN677" s="3"/>
      <c r="TO677" s="3"/>
      <c r="TP677" s="3"/>
      <c r="TQ677" s="3"/>
      <c r="TR677" s="3"/>
      <c r="TS677" s="3"/>
      <c r="TT677" s="3"/>
      <c r="TU677" s="3"/>
      <c r="TV677" s="3"/>
      <c r="TW677" s="3"/>
      <c r="TX677" s="3"/>
      <c r="TY677" s="3"/>
      <c r="TZ677" s="3"/>
      <c r="UA677" s="3"/>
      <c r="UB677" s="3"/>
      <c r="UC677" s="3"/>
      <c r="UD677" s="3"/>
      <c r="UE677" s="3"/>
      <c r="UF677" s="3"/>
      <c r="UG677" s="3"/>
      <c r="UH677" s="3"/>
      <c r="UI677" s="3"/>
      <c r="UJ677" s="3"/>
      <c r="UK677" s="3"/>
      <c r="UL677" s="3"/>
      <c r="UM677" s="3"/>
      <c r="UN677" s="3"/>
      <c r="UO677" s="3"/>
      <c r="UP677" s="3"/>
      <c r="UQ677" s="3"/>
      <c r="UR677" s="3"/>
      <c r="US677" s="3"/>
      <c r="UT677" s="3"/>
      <c r="UU677" s="3"/>
      <c r="UV677" s="3"/>
      <c r="UW677" s="3"/>
      <c r="UX677" s="3"/>
      <c r="UY677" s="3"/>
      <c r="UZ677" s="3"/>
      <c r="VA677" s="3"/>
      <c r="VB677" s="3"/>
      <c r="VC677" s="3"/>
      <c r="VD677" s="3"/>
      <c r="VE677" s="3"/>
      <c r="VF677" s="3"/>
      <c r="VG677" s="3"/>
      <c r="VH677" s="3"/>
      <c r="VI677" s="3"/>
      <c r="VJ677" s="3"/>
      <c r="VK677" s="3"/>
      <c r="VL677" s="3"/>
      <c r="VM677" s="3"/>
      <c r="VN677" s="3"/>
      <c r="VO677" s="3"/>
      <c r="VP677" s="3"/>
      <c r="VQ677" s="3"/>
      <c r="VR677" s="3"/>
      <c r="VS677" s="3"/>
      <c r="VT677" s="3"/>
      <c r="VU677" s="3"/>
      <c r="VV677" s="3"/>
      <c r="VW677" s="3"/>
      <c r="VX677" s="3"/>
      <c r="VY677" s="3"/>
      <c r="VZ677" s="3"/>
      <c r="WA677" s="3"/>
      <c r="WB677" s="3"/>
      <c r="WC677" s="3"/>
    </row>
    <row r="678" spans="1:601" ht="16" x14ac:dyDescent="0.45">
      <c r="A678" s="6"/>
      <c r="B678" s="6"/>
      <c r="C678" s="6"/>
      <c r="D678" s="6"/>
      <c r="E678" s="7"/>
      <c r="F678" s="7"/>
      <c r="G678" s="7"/>
      <c r="H678" s="7"/>
      <c r="I678" s="7"/>
      <c r="J678" s="7"/>
      <c r="K678" s="7"/>
      <c r="L678" s="7"/>
      <c r="M678" s="7"/>
      <c r="N678" s="36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3"/>
      <c r="NJ678" s="3"/>
      <c r="NK678" s="3"/>
      <c r="NL678" s="3"/>
      <c r="NM678" s="3"/>
      <c r="NN678" s="3"/>
      <c r="NO678" s="3"/>
      <c r="NP678" s="3"/>
      <c r="NQ678" s="3"/>
      <c r="NR678" s="3"/>
      <c r="NS678" s="3"/>
      <c r="NT678" s="3"/>
      <c r="NU678" s="3"/>
      <c r="NV678" s="3"/>
      <c r="NW678" s="3"/>
      <c r="NX678" s="3"/>
      <c r="NY678" s="3"/>
      <c r="NZ678" s="3"/>
      <c r="OA678" s="3"/>
      <c r="OB678" s="3"/>
      <c r="OC678" s="3"/>
      <c r="OD678" s="3"/>
      <c r="OE678" s="3"/>
      <c r="OF678" s="3"/>
      <c r="OG678" s="3"/>
      <c r="OH678" s="3"/>
      <c r="OI678" s="3"/>
      <c r="OJ678" s="3"/>
      <c r="OK678" s="3"/>
      <c r="OL678" s="3"/>
      <c r="OM678" s="3"/>
      <c r="ON678" s="3"/>
      <c r="OO678" s="3"/>
      <c r="OP678" s="3"/>
      <c r="OQ678" s="3"/>
      <c r="OR678" s="3"/>
      <c r="OS678" s="3"/>
      <c r="OT678" s="3"/>
      <c r="OU678" s="3"/>
      <c r="OV678" s="3"/>
      <c r="OW678" s="3"/>
      <c r="OX678" s="3"/>
      <c r="OY678" s="3"/>
      <c r="OZ678" s="3"/>
      <c r="PA678" s="3"/>
      <c r="PB678" s="3"/>
      <c r="PC678" s="3"/>
      <c r="PD678" s="3"/>
      <c r="PE678" s="3"/>
      <c r="PF678" s="3"/>
      <c r="PG678" s="3"/>
      <c r="PH678" s="3"/>
      <c r="PI678" s="3"/>
      <c r="PJ678" s="3"/>
      <c r="PK678" s="3"/>
      <c r="PL678" s="3"/>
      <c r="PM678" s="3"/>
      <c r="PN678" s="3"/>
      <c r="PO678" s="3"/>
      <c r="PP678" s="3"/>
      <c r="PQ678" s="3"/>
      <c r="PR678" s="3"/>
      <c r="PS678" s="3"/>
      <c r="PT678" s="3"/>
      <c r="PU678" s="3"/>
      <c r="PV678" s="3"/>
      <c r="PW678" s="3"/>
      <c r="PX678" s="3"/>
      <c r="PY678" s="3"/>
      <c r="PZ678" s="3"/>
      <c r="QA678" s="3"/>
      <c r="QB678" s="3"/>
      <c r="QC678" s="3"/>
      <c r="QD678" s="3"/>
      <c r="QE678" s="3"/>
      <c r="QF678" s="3"/>
      <c r="QG678" s="3"/>
      <c r="QH678" s="3"/>
      <c r="QI678" s="3"/>
      <c r="QJ678" s="3"/>
      <c r="QK678" s="3"/>
      <c r="QL678" s="3"/>
      <c r="QM678" s="3"/>
      <c r="QN678" s="3"/>
      <c r="QO678" s="3"/>
      <c r="QP678" s="3"/>
      <c r="QQ678" s="3"/>
      <c r="QR678" s="3"/>
      <c r="QS678" s="3"/>
      <c r="QT678" s="3"/>
      <c r="QU678" s="3"/>
      <c r="QV678" s="3"/>
      <c r="QW678" s="3"/>
      <c r="QX678" s="3"/>
      <c r="QY678" s="3"/>
      <c r="QZ678" s="3"/>
      <c r="RA678" s="3"/>
      <c r="RB678" s="3"/>
      <c r="RC678" s="3"/>
      <c r="RD678" s="3"/>
      <c r="RE678" s="3"/>
      <c r="RF678" s="3"/>
      <c r="RG678" s="3"/>
      <c r="RH678" s="3"/>
      <c r="RI678" s="3"/>
      <c r="RJ678" s="3"/>
      <c r="RK678" s="3"/>
      <c r="RL678" s="3"/>
      <c r="RM678" s="3"/>
      <c r="RN678" s="3"/>
      <c r="RO678" s="3"/>
      <c r="RP678" s="3"/>
      <c r="RQ678" s="3"/>
      <c r="RR678" s="3"/>
      <c r="RS678" s="3"/>
      <c r="RT678" s="3"/>
      <c r="RU678" s="3"/>
      <c r="RV678" s="3"/>
      <c r="RW678" s="3"/>
      <c r="RX678" s="3"/>
      <c r="RY678" s="3"/>
      <c r="RZ678" s="3"/>
      <c r="SA678" s="3"/>
      <c r="SB678" s="3"/>
      <c r="SC678" s="3"/>
      <c r="SD678" s="3"/>
      <c r="SE678" s="3"/>
      <c r="SF678" s="3"/>
      <c r="SG678" s="3"/>
      <c r="SH678" s="3"/>
      <c r="SI678" s="3"/>
      <c r="SJ678" s="3"/>
      <c r="SK678" s="3"/>
      <c r="SL678" s="3"/>
      <c r="SM678" s="3"/>
      <c r="SN678" s="3"/>
      <c r="SO678" s="3"/>
      <c r="SP678" s="3"/>
      <c r="SQ678" s="3"/>
      <c r="SR678" s="3"/>
      <c r="SS678" s="3"/>
      <c r="ST678" s="3"/>
      <c r="SU678" s="3"/>
      <c r="SV678" s="3"/>
      <c r="SW678" s="3"/>
      <c r="SX678" s="3"/>
      <c r="SY678" s="3"/>
      <c r="SZ678" s="3"/>
      <c r="TA678" s="3"/>
      <c r="TB678" s="3"/>
      <c r="TC678" s="3"/>
      <c r="TD678" s="3"/>
      <c r="TE678" s="3"/>
      <c r="TF678" s="3"/>
      <c r="TG678" s="3"/>
      <c r="TH678" s="3"/>
      <c r="TI678" s="3"/>
      <c r="TJ678" s="3"/>
      <c r="TK678" s="3"/>
      <c r="TL678" s="3"/>
      <c r="TM678" s="3"/>
      <c r="TN678" s="3"/>
      <c r="TO678" s="3"/>
      <c r="TP678" s="3"/>
      <c r="TQ678" s="3"/>
      <c r="TR678" s="3"/>
      <c r="TS678" s="3"/>
      <c r="TT678" s="3"/>
      <c r="TU678" s="3"/>
      <c r="TV678" s="3"/>
      <c r="TW678" s="3"/>
      <c r="TX678" s="3"/>
      <c r="TY678" s="3"/>
      <c r="TZ678" s="3"/>
      <c r="UA678" s="3"/>
      <c r="UB678" s="3"/>
      <c r="UC678" s="3"/>
      <c r="UD678" s="3"/>
      <c r="UE678" s="3"/>
      <c r="UF678" s="3"/>
      <c r="UG678" s="3"/>
      <c r="UH678" s="3"/>
      <c r="UI678" s="3"/>
      <c r="UJ678" s="3"/>
      <c r="UK678" s="3"/>
      <c r="UL678" s="3"/>
      <c r="UM678" s="3"/>
      <c r="UN678" s="3"/>
      <c r="UO678" s="3"/>
      <c r="UP678" s="3"/>
      <c r="UQ678" s="3"/>
      <c r="UR678" s="3"/>
      <c r="US678" s="3"/>
      <c r="UT678" s="3"/>
      <c r="UU678" s="3"/>
      <c r="UV678" s="3"/>
      <c r="UW678" s="3"/>
      <c r="UX678" s="3"/>
      <c r="UY678" s="3"/>
      <c r="UZ678" s="3"/>
      <c r="VA678" s="3"/>
      <c r="VB678" s="3"/>
      <c r="VC678" s="3"/>
      <c r="VD678" s="3"/>
      <c r="VE678" s="3"/>
      <c r="VF678" s="3"/>
      <c r="VG678" s="3"/>
      <c r="VH678" s="3"/>
      <c r="VI678" s="3"/>
      <c r="VJ678" s="3"/>
      <c r="VK678" s="3"/>
      <c r="VL678" s="3"/>
      <c r="VM678" s="3"/>
      <c r="VN678" s="3"/>
      <c r="VO678" s="3"/>
      <c r="VP678" s="3"/>
      <c r="VQ678" s="3"/>
      <c r="VR678" s="3"/>
      <c r="VS678" s="3"/>
      <c r="VT678" s="3"/>
      <c r="VU678" s="3"/>
      <c r="VV678" s="3"/>
      <c r="VW678" s="3"/>
      <c r="VX678" s="3"/>
      <c r="VY678" s="3"/>
      <c r="VZ678" s="3"/>
      <c r="WA678" s="3"/>
      <c r="WB678" s="3"/>
      <c r="WC678" s="3"/>
    </row>
    <row r="679" spans="1:601" ht="16" x14ac:dyDescent="0.45">
      <c r="A679" s="6"/>
      <c r="B679" s="6"/>
      <c r="C679" s="6"/>
      <c r="D679" s="6"/>
      <c r="E679" s="7"/>
      <c r="F679" s="7"/>
      <c r="G679" s="7"/>
      <c r="H679" s="7"/>
      <c r="I679" s="7"/>
      <c r="J679" s="7"/>
      <c r="K679" s="7"/>
      <c r="L679" s="7"/>
      <c r="M679" s="7"/>
      <c r="N679" s="36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3"/>
      <c r="NJ679" s="3"/>
      <c r="NK679" s="3"/>
      <c r="NL679" s="3"/>
      <c r="NM679" s="3"/>
      <c r="NN679" s="3"/>
      <c r="NO679" s="3"/>
      <c r="NP679" s="3"/>
      <c r="NQ679" s="3"/>
      <c r="NR679" s="3"/>
      <c r="NS679" s="3"/>
      <c r="NT679" s="3"/>
      <c r="NU679" s="3"/>
      <c r="NV679" s="3"/>
      <c r="NW679" s="3"/>
      <c r="NX679" s="3"/>
      <c r="NY679" s="3"/>
      <c r="NZ679" s="3"/>
      <c r="OA679" s="3"/>
      <c r="OB679" s="3"/>
      <c r="OC679" s="3"/>
      <c r="OD679" s="3"/>
      <c r="OE679" s="3"/>
      <c r="OF679" s="3"/>
      <c r="OG679" s="3"/>
      <c r="OH679" s="3"/>
      <c r="OI679" s="3"/>
      <c r="OJ679" s="3"/>
      <c r="OK679" s="3"/>
      <c r="OL679" s="3"/>
      <c r="OM679" s="3"/>
      <c r="ON679" s="3"/>
      <c r="OO679" s="3"/>
      <c r="OP679" s="3"/>
      <c r="OQ679" s="3"/>
      <c r="OR679" s="3"/>
      <c r="OS679" s="3"/>
      <c r="OT679" s="3"/>
      <c r="OU679" s="3"/>
      <c r="OV679" s="3"/>
      <c r="OW679" s="3"/>
      <c r="OX679" s="3"/>
      <c r="OY679" s="3"/>
      <c r="OZ679" s="3"/>
      <c r="PA679" s="3"/>
      <c r="PB679" s="3"/>
      <c r="PC679" s="3"/>
      <c r="PD679" s="3"/>
      <c r="PE679" s="3"/>
      <c r="PF679" s="3"/>
      <c r="PG679" s="3"/>
      <c r="PH679" s="3"/>
      <c r="PI679" s="3"/>
      <c r="PJ679" s="3"/>
      <c r="PK679" s="3"/>
      <c r="PL679" s="3"/>
      <c r="PM679" s="3"/>
      <c r="PN679" s="3"/>
      <c r="PO679" s="3"/>
      <c r="PP679" s="3"/>
      <c r="PQ679" s="3"/>
      <c r="PR679" s="3"/>
      <c r="PS679" s="3"/>
      <c r="PT679" s="3"/>
      <c r="PU679" s="3"/>
      <c r="PV679" s="3"/>
      <c r="PW679" s="3"/>
      <c r="PX679" s="3"/>
      <c r="PY679" s="3"/>
      <c r="PZ679" s="3"/>
      <c r="QA679" s="3"/>
      <c r="QB679" s="3"/>
      <c r="QC679" s="3"/>
      <c r="QD679" s="3"/>
      <c r="QE679" s="3"/>
      <c r="QF679" s="3"/>
      <c r="QG679" s="3"/>
      <c r="QH679" s="3"/>
      <c r="QI679" s="3"/>
      <c r="QJ679" s="3"/>
      <c r="QK679" s="3"/>
      <c r="QL679" s="3"/>
      <c r="QM679" s="3"/>
      <c r="QN679" s="3"/>
      <c r="QO679" s="3"/>
      <c r="QP679" s="3"/>
      <c r="QQ679" s="3"/>
      <c r="QR679" s="3"/>
      <c r="QS679" s="3"/>
      <c r="QT679" s="3"/>
      <c r="QU679" s="3"/>
      <c r="QV679" s="3"/>
      <c r="QW679" s="3"/>
      <c r="QX679" s="3"/>
      <c r="QY679" s="3"/>
      <c r="QZ679" s="3"/>
      <c r="RA679" s="3"/>
      <c r="RB679" s="3"/>
      <c r="RC679" s="3"/>
      <c r="RD679" s="3"/>
      <c r="RE679" s="3"/>
      <c r="RF679" s="3"/>
      <c r="RG679" s="3"/>
      <c r="RH679" s="3"/>
      <c r="RI679" s="3"/>
      <c r="RJ679" s="3"/>
      <c r="RK679" s="3"/>
      <c r="RL679" s="3"/>
      <c r="RM679" s="3"/>
      <c r="RN679" s="3"/>
      <c r="RO679" s="3"/>
      <c r="RP679" s="3"/>
      <c r="RQ679" s="3"/>
      <c r="RR679" s="3"/>
      <c r="RS679" s="3"/>
      <c r="RT679" s="3"/>
      <c r="RU679" s="3"/>
      <c r="RV679" s="3"/>
      <c r="RW679" s="3"/>
      <c r="RX679" s="3"/>
      <c r="RY679" s="3"/>
      <c r="RZ679" s="3"/>
      <c r="SA679" s="3"/>
      <c r="SB679" s="3"/>
      <c r="SC679" s="3"/>
      <c r="SD679" s="3"/>
      <c r="SE679" s="3"/>
      <c r="SF679" s="3"/>
      <c r="SG679" s="3"/>
      <c r="SH679" s="3"/>
      <c r="SI679" s="3"/>
      <c r="SJ679" s="3"/>
      <c r="SK679" s="3"/>
      <c r="SL679" s="3"/>
      <c r="SM679" s="3"/>
      <c r="SN679" s="3"/>
      <c r="SO679" s="3"/>
      <c r="SP679" s="3"/>
      <c r="SQ679" s="3"/>
      <c r="SR679" s="3"/>
      <c r="SS679" s="3"/>
      <c r="ST679" s="3"/>
      <c r="SU679" s="3"/>
      <c r="SV679" s="3"/>
      <c r="SW679" s="3"/>
      <c r="SX679" s="3"/>
      <c r="SY679" s="3"/>
      <c r="SZ679" s="3"/>
      <c r="TA679" s="3"/>
      <c r="TB679" s="3"/>
      <c r="TC679" s="3"/>
      <c r="TD679" s="3"/>
      <c r="TE679" s="3"/>
      <c r="TF679" s="3"/>
      <c r="TG679" s="3"/>
      <c r="TH679" s="3"/>
      <c r="TI679" s="3"/>
      <c r="TJ679" s="3"/>
      <c r="TK679" s="3"/>
      <c r="TL679" s="3"/>
      <c r="TM679" s="3"/>
      <c r="TN679" s="3"/>
      <c r="TO679" s="3"/>
      <c r="TP679" s="3"/>
      <c r="TQ679" s="3"/>
      <c r="TR679" s="3"/>
      <c r="TS679" s="3"/>
      <c r="TT679" s="3"/>
      <c r="TU679" s="3"/>
      <c r="TV679" s="3"/>
      <c r="TW679" s="3"/>
      <c r="TX679" s="3"/>
      <c r="TY679" s="3"/>
      <c r="TZ679" s="3"/>
      <c r="UA679" s="3"/>
      <c r="UB679" s="3"/>
      <c r="UC679" s="3"/>
      <c r="UD679" s="3"/>
      <c r="UE679" s="3"/>
      <c r="UF679" s="3"/>
      <c r="UG679" s="3"/>
      <c r="UH679" s="3"/>
      <c r="UI679" s="3"/>
      <c r="UJ679" s="3"/>
      <c r="UK679" s="3"/>
      <c r="UL679" s="3"/>
      <c r="UM679" s="3"/>
      <c r="UN679" s="3"/>
      <c r="UO679" s="3"/>
      <c r="UP679" s="3"/>
      <c r="UQ679" s="3"/>
      <c r="UR679" s="3"/>
      <c r="US679" s="3"/>
      <c r="UT679" s="3"/>
      <c r="UU679" s="3"/>
      <c r="UV679" s="3"/>
      <c r="UW679" s="3"/>
      <c r="UX679" s="3"/>
      <c r="UY679" s="3"/>
      <c r="UZ679" s="3"/>
      <c r="VA679" s="3"/>
      <c r="VB679" s="3"/>
      <c r="VC679" s="3"/>
      <c r="VD679" s="3"/>
      <c r="VE679" s="3"/>
      <c r="VF679" s="3"/>
      <c r="VG679" s="3"/>
      <c r="VH679" s="3"/>
      <c r="VI679" s="3"/>
      <c r="VJ679" s="3"/>
      <c r="VK679" s="3"/>
      <c r="VL679" s="3"/>
      <c r="VM679" s="3"/>
      <c r="VN679" s="3"/>
      <c r="VO679" s="3"/>
      <c r="VP679" s="3"/>
      <c r="VQ679" s="3"/>
      <c r="VR679" s="3"/>
      <c r="VS679" s="3"/>
      <c r="VT679" s="3"/>
      <c r="VU679" s="3"/>
      <c r="VV679" s="3"/>
      <c r="VW679" s="3"/>
      <c r="VX679" s="3"/>
      <c r="VY679" s="3"/>
      <c r="VZ679" s="3"/>
      <c r="WA679" s="3"/>
      <c r="WB679" s="3"/>
      <c r="WC679" s="3"/>
    </row>
    <row r="680" spans="1:601" ht="16" x14ac:dyDescent="0.45">
      <c r="A680" s="6"/>
      <c r="B680" s="6"/>
      <c r="C680" s="6"/>
      <c r="D680" s="6"/>
      <c r="E680" s="7"/>
      <c r="F680" s="7"/>
      <c r="G680" s="7"/>
      <c r="H680" s="7"/>
      <c r="I680" s="7"/>
      <c r="J680" s="7"/>
      <c r="K680" s="7"/>
      <c r="L680" s="7"/>
      <c r="M680" s="7"/>
      <c r="N680" s="36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3"/>
      <c r="NJ680" s="3"/>
      <c r="NK680" s="3"/>
      <c r="NL680" s="3"/>
      <c r="NM680" s="3"/>
      <c r="NN680" s="3"/>
      <c r="NO680" s="3"/>
      <c r="NP680" s="3"/>
      <c r="NQ680" s="3"/>
      <c r="NR680" s="3"/>
      <c r="NS680" s="3"/>
      <c r="NT680" s="3"/>
      <c r="NU680" s="3"/>
      <c r="NV680" s="3"/>
      <c r="NW680" s="3"/>
      <c r="NX680" s="3"/>
      <c r="NY680" s="3"/>
      <c r="NZ680" s="3"/>
      <c r="OA680" s="3"/>
      <c r="OB680" s="3"/>
      <c r="OC680" s="3"/>
      <c r="OD680" s="3"/>
      <c r="OE680" s="3"/>
      <c r="OF680" s="3"/>
      <c r="OG680" s="3"/>
      <c r="OH680" s="3"/>
      <c r="OI680" s="3"/>
      <c r="OJ680" s="3"/>
      <c r="OK680" s="3"/>
      <c r="OL680" s="3"/>
      <c r="OM680" s="3"/>
      <c r="ON680" s="3"/>
      <c r="OO680" s="3"/>
      <c r="OP680" s="3"/>
      <c r="OQ680" s="3"/>
      <c r="OR680" s="3"/>
      <c r="OS680" s="3"/>
      <c r="OT680" s="3"/>
      <c r="OU680" s="3"/>
      <c r="OV680" s="3"/>
      <c r="OW680" s="3"/>
      <c r="OX680" s="3"/>
      <c r="OY680" s="3"/>
      <c r="OZ680" s="3"/>
      <c r="PA680" s="3"/>
      <c r="PB680" s="3"/>
      <c r="PC680" s="3"/>
      <c r="PD680" s="3"/>
      <c r="PE680" s="3"/>
      <c r="PF680" s="3"/>
      <c r="PG680" s="3"/>
      <c r="PH680" s="3"/>
      <c r="PI680" s="3"/>
      <c r="PJ680" s="3"/>
      <c r="PK680" s="3"/>
      <c r="PL680" s="3"/>
      <c r="PM680" s="3"/>
      <c r="PN680" s="3"/>
      <c r="PO680" s="3"/>
      <c r="PP680" s="3"/>
      <c r="PQ680" s="3"/>
      <c r="PR680" s="3"/>
      <c r="PS680" s="3"/>
      <c r="PT680" s="3"/>
      <c r="PU680" s="3"/>
      <c r="PV680" s="3"/>
      <c r="PW680" s="3"/>
      <c r="PX680" s="3"/>
      <c r="PY680" s="3"/>
      <c r="PZ680" s="3"/>
      <c r="QA680" s="3"/>
      <c r="QB680" s="3"/>
      <c r="QC680" s="3"/>
      <c r="QD680" s="3"/>
      <c r="QE680" s="3"/>
      <c r="QF680" s="3"/>
      <c r="QG680" s="3"/>
      <c r="QH680" s="3"/>
      <c r="QI680" s="3"/>
      <c r="QJ680" s="3"/>
      <c r="QK680" s="3"/>
      <c r="QL680" s="3"/>
      <c r="QM680" s="3"/>
      <c r="QN680" s="3"/>
      <c r="QO680" s="3"/>
      <c r="QP680" s="3"/>
      <c r="QQ680" s="3"/>
      <c r="QR680" s="3"/>
      <c r="QS680" s="3"/>
      <c r="QT680" s="3"/>
      <c r="QU680" s="3"/>
      <c r="QV680" s="3"/>
      <c r="QW680" s="3"/>
      <c r="QX680" s="3"/>
      <c r="QY680" s="3"/>
      <c r="QZ680" s="3"/>
      <c r="RA680" s="3"/>
      <c r="RB680" s="3"/>
      <c r="RC680" s="3"/>
      <c r="RD680" s="3"/>
      <c r="RE680" s="3"/>
      <c r="RF680" s="3"/>
      <c r="RG680" s="3"/>
      <c r="RH680" s="3"/>
      <c r="RI680" s="3"/>
      <c r="RJ680" s="3"/>
      <c r="RK680" s="3"/>
      <c r="RL680" s="3"/>
      <c r="RM680" s="3"/>
      <c r="RN680" s="3"/>
      <c r="RO680" s="3"/>
      <c r="RP680" s="3"/>
      <c r="RQ680" s="3"/>
      <c r="RR680" s="3"/>
      <c r="RS680" s="3"/>
      <c r="RT680" s="3"/>
      <c r="RU680" s="3"/>
      <c r="RV680" s="3"/>
      <c r="RW680" s="3"/>
      <c r="RX680" s="3"/>
      <c r="RY680" s="3"/>
      <c r="RZ680" s="3"/>
      <c r="SA680" s="3"/>
      <c r="SB680" s="3"/>
      <c r="SC680" s="3"/>
      <c r="SD680" s="3"/>
      <c r="SE680" s="3"/>
      <c r="SF680" s="3"/>
      <c r="SG680" s="3"/>
      <c r="SH680" s="3"/>
      <c r="SI680" s="3"/>
      <c r="SJ680" s="3"/>
      <c r="SK680" s="3"/>
      <c r="SL680" s="3"/>
      <c r="SM680" s="3"/>
      <c r="SN680" s="3"/>
      <c r="SO680" s="3"/>
      <c r="SP680" s="3"/>
      <c r="SQ680" s="3"/>
      <c r="SR680" s="3"/>
      <c r="SS680" s="3"/>
      <c r="ST680" s="3"/>
      <c r="SU680" s="3"/>
      <c r="SV680" s="3"/>
      <c r="SW680" s="3"/>
      <c r="SX680" s="3"/>
      <c r="SY680" s="3"/>
      <c r="SZ680" s="3"/>
      <c r="TA680" s="3"/>
      <c r="TB680" s="3"/>
      <c r="TC680" s="3"/>
      <c r="TD680" s="3"/>
      <c r="TE680" s="3"/>
      <c r="TF680" s="3"/>
      <c r="TG680" s="3"/>
      <c r="TH680" s="3"/>
      <c r="TI680" s="3"/>
      <c r="TJ680" s="3"/>
      <c r="TK680" s="3"/>
      <c r="TL680" s="3"/>
      <c r="TM680" s="3"/>
      <c r="TN680" s="3"/>
      <c r="TO680" s="3"/>
      <c r="TP680" s="3"/>
      <c r="TQ680" s="3"/>
      <c r="TR680" s="3"/>
      <c r="TS680" s="3"/>
      <c r="TT680" s="3"/>
      <c r="TU680" s="3"/>
      <c r="TV680" s="3"/>
      <c r="TW680" s="3"/>
      <c r="TX680" s="3"/>
      <c r="TY680" s="3"/>
      <c r="TZ680" s="3"/>
      <c r="UA680" s="3"/>
      <c r="UB680" s="3"/>
      <c r="UC680" s="3"/>
      <c r="UD680" s="3"/>
      <c r="UE680" s="3"/>
      <c r="UF680" s="3"/>
      <c r="UG680" s="3"/>
      <c r="UH680" s="3"/>
      <c r="UI680" s="3"/>
      <c r="UJ680" s="3"/>
      <c r="UK680" s="3"/>
      <c r="UL680" s="3"/>
      <c r="UM680" s="3"/>
      <c r="UN680" s="3"/>
      <c r="UO680" s="3"/>
      <c r="UP680" s="3"/>
      <c r="UQ680" s="3"/>
      <c r="UR680" s="3"/>
      <c r="US680" s="3"/>
      <c r="UT680" s="3"/>
      <c r="UU680" s="3"/>
      <c r="UV680" s="3"/>
      <c r="UW680" s="3"/>
      <c r="UX680" s="3"/>
      <c r="UY680" s="3"/>
      <c r="UZ680" s="3"/>
      <c r="VA680" s="3"/>
      <c r="VB680" s="3"/>
      <c r="VC680" s="3"/>
      <c r="VD680" s="3"/>
      <c r="VE680" s="3"/>
      <c r="VF680" s="3"/>
      <c r="VG680" s="3"/>
      <c r="VH680" s="3"/>
      <c r="VI680" s="3"/>
      <c r="VJ680" s="3"/>
      <c r="VK680" s="3"/>
      <c r="VL680" s="3"/>
      <c r="VM680" s="3"/>
      <c r="VN680" s="3"/>
      <c r="VO680" s="3"/>
      <c r="VP680" s="3"/>
      <c r="VQ680" s="3"/>
      <c r="VR680" s="3"/>
      <c r="VS680" s="3"/>
      <c r="VT680" s="3"/>
      <c r="VU680" s="3"/>
      <c r="VV680" s="3"/>
      <c r="VW680" s="3"/>
      <c r="VX680" s="3"/>
      <c r="VY680" s="3"/>
      <c r="VZ680" s="3"/>
      <c r="WA680" s="3"/>
      <c r="WB680" s="3"/>
      <c r="WC680" s="3"/>
    </row>
    <row r="681" spans="1:601" ht="16" x14ac:dyDescent="0.45">
      <c r="A681" s="6"/>
      <c r="B681" s="6"/>
      <c r="C681" s="6"/>
      <c r="D681" s="6"/>
      <c r="E681" s="7"/>
      <c r="F681" s="7"/>
      <c r="G681" s="7"/>
      <c r="H681" s="7"/>
      <c r="I681" s="7"/>
      <c r="J681" s="7"/>
      <c r="K681" s="7"/>
      <c r="L681" s="7"/>
      <c r="M681" s="7"/>
      <c r="N681" s="36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3"/>
      <c r="NJ681" s="3"/>
      <c r="NK681" s="3"/>
      <c r="NL681" s="3"/>
      <c r="NM681" s="3"/>
      <c r="NN681" s="3"/>
      <c r="NO681" s="3"/>
      <c r="NP681" s="3"/>
      <c r="NQ681" s="3"/>
      <c r="NR681" s="3"/>
      <c r="NS681" s="3"/>
      <c r="NT681" s="3"/>
      <c r="NU681" s="3"/>
      <c r="NV681" s="3"/>
      <c r="NW681" s="3"/>
      <c r="NX681" s="3"/>
      <c r="NY681" s="3"/>
      <c r="NZ681" s="3"/>
      <c r="OA681" s="3"/>
      <c r="OB681" s="3"/>
      <c r="OC681" s="3"/>
      <c r="OD681" s="3"/>
      <c r="OE681" s="3"/>
      <c r="OF681" s="3"/>
      <c r="OG681" s="3"/>
      <c r="OH681" s="3"/>
      <c r="OI681" s="3"/>
      <c r="OJ681" s="3"/>
      <c r="OK681" s="3"/>
      <c r="OL681" s="3"/>
      <c r="OM681" s="3"/>
      <c r="ON681" s="3"/>
      <c r="OO681" s="3"/>
      <c r="OP681" s="3"/>
      <c r="OQ681" s="3"/>
      <c r="OR681" s="3"/>
      <c r="OS681" s="3"/>
      <c r="OT681" s="3"/>
      <c r="OU681" s="3"/>
      <c r="OV681" s="3"/>
      <c r="OW681" s="3"/>
      <c r="OX681" s="3"/>
      <c r="OY681" s="3"/>
      <c r="OZ681" s="3"/>
      <c r="PA681" s="3"/>
      <c r="PB681" s="3"/>
      <c r="PC681" s="3"/>
      <c r="PD681" s="3"/>
      <c r="PE681" s="3"/>
      <c r="PF681" s="3"/>
      <c r="PG681" s="3"/>
      <c r="PH681" s="3"/>
      <c r="PI681" s="3"/>
      <c r="PJ681" s="3"/>
      <c r="PK681" s="3"/>
      <c r="PL681" s="3"/>
      <c r="PM681" s="3"/>
      <c r="PN681" s="3"/>
      <c r="PO681" s="3"/>
      <c r="PP681" s="3"/>
      <c r="PQ681" s="3"/>
      <c r="PR681" s="3"/>
      <c r="PS681" s="3"/>
      <c r="PT681" s="3"/>
      <c r="PU681" s="3"/>
      <c r="PV681" s="3"/>
      <c r="PW681" s="3"/>
      <c r="PX681" s="3"/>
      <c r="PY681" s="3"/>
      <c r="PZ681" s="3"/>
      <c r="QA681" s="3"/>
      <c r="QB681" s="3"/>
      <c r="QC681" s="3"/>
      <c r="QD681" s="3"/>
      <c r="QE681" s="3"/>
      <c r="QF681" s="3"/>
      <c r="QG681" s="3"/>
      <c r="QH681" s="3"/>
      <c r="QI681" s="3"/>
      <c r="QJ681" s="3"/>
      <c r="QK681" s="3"/>
      <c r="QL681" s="3"/>
      <c r="QM681" s="3"/>
      <c r="QN681" s="3"/>
      <c r="QO681" s="3"/>
      <c r="QP681" s="3"/>
      <c r="QQ681" s="3"/>
      <c r="QR681" s="3"/>
      <c r="QS681" s="3"/>
      <c r="QT681" s="3"/>
      <c r="QU681" s="3"/>
      <c r="QV681" s="3"/>
      <c r="QW681" s="3"/>
      <c r="QX681" s="3"/>
      <c r="QY681" s="3"/>
      <c r="QZ681" s="3"/>
      <c r="RA681" s="3"/>
      <c r="RB681" s="3"/>
      <c r="RC681" s="3"/>
      <c r="RD681" s="3"/>
      <c r="RE681" s="3"/>
      <c r="RF681" s="3"/>
      <c r="RG681" s="3"/>
      <c r="RH681" s="3"/>
      <c r="RI681" s="3"/>
      <c r="RJ681" s="3"/>
      <c r="RK681" s="3"/>
      <c r="RL681" s="3"/>
      <c r="RM681" s="3"/>
      <c r="RN681" s="3"/>
      <c r="RO681" s="3"/>
      <c r="RP681" s="3"/>
      <c r="RQ681" s="3"/>
      <c r="RR681" s="3"/>
      <c r="RS681" s="3"/>
      <c r="RT681" s="3"/>
      <c r="RU681" s="3"/>
      <c r="RV681" s="3"/>
      <c r="RW681" s="3"/>
      <c r="RX681" s="3"/>
      <c r="RY681" s="3"/>
      <c r="RZ681" s="3"/>
      <c r="SA681" s="3"/>
      <c r="SB681" s="3"/>
      <c r="SC681" s="3"/>
      <c r="SD681" s="3"/>
      <c r="SE681" s="3"/>
      <c r="SF681" s="3"/>
      <c r="SG681" s="3"/>
      <c r="SH681" s="3"/>
      <c r="SI681" s="3"/>
      <c r="SJ681" s="3"/>
      <c r="SK681" s="3"/>
      <c r="SL681" s="3"/>
      <c r="SM681" s="3"/>
      <c r="SN681" s="3"/>
      <c r="SO681" s="3"/>
      <c r="SP681" s="3"/>
      <c r="SQ681" s="3"/>
      <c r="SR681" s="3"/>
      <c r="SS681" s="3"/>
      <c r="ST681" s="3"/>
      <c r="SU681" s="3"/>
      <c r="SV681" s="3"/>
      <c r="SW681" s="3"/>
      <c r="SX681" s="3"/>
      <c r="SY681" s="3"/>
      <c r="SZ681" s="3"/>
      <c r="TA681" s="3"/>
      <c r="TB681" s="3"/>
      <c r="TC681" s="3"/>
      <c r="TD681" s="3"/>
      <c r="TE681" s="3"/>
      <c r="TF681" s="3"/>
      <c r="TG681" s="3"/>
      <c r="TH681" s="3"/>
      <c r="TI681" s="3"/>
      <c r="TJ681" s="3"/>
      <c r="TK681" s="3"/>
      <c r="TL681" s="3"/>
      <c r="TM681" s="3"/>
      <c r="TN681" s="3"/>
      <c r="TO681" s="3"/>
      <c r="TP681" s="3"/>
      <c r="TQ681" s="3"/>
      <c r="TR681" s="3"/>
      <c r="TS681" s="3"/>
      <c r="TT681" s="3"/>
      <c r="TU681" s="3"/>
      <c r="TV681" s="3"/>
      <c r="TW681" s="3"/>
      <c r="TX681" s="3"/>
      <c r="TY681" s="3"/>
      <c r="TZ681" s="3"/>
      <c r="UA681" s="3"/>
      <c r="UB681" s="3"/>
      <c r="UC681" s="3"/>
      <c r="UD681" s="3"/>
      <c r="UE681" s="3"/>
      <c r="UF681" s="3"/>
      <c r="UG681" s="3"/>
      <c r="UH681" s="3"/>
      <c r="UI681" s="3"/>
      <c r="UJ681" s="3"/>
      <c r="UK681" s="3"/>
      <c r="UL681" s="3"/>
      <c r="UM681" s="3"/>
      <c r="UN681" s="3"/>
      <c r="UO681" s="3"/>
      <c r="UP681" s="3"/>
      <c r="UQ681" s="3"/>
      <c r="UR681" s="3"/>
      <c r="US681" s="3"/>
      <c r="UT681" s="3"/>
      <c r="UU681" s="3"/>
      <c r="UV681" s="3"/>
      <c r="UW681" s="3"/>
      <c r="UX681" s="3"/>
      <c r="UY681" s="3"/>
      <c r="UZ681" s="3"/>
      <c r="VA681" s="3"/>
      <c r="VB681" s="3"/>
      <c r="VC681" s="3"/>
      <c r="VD681" s="3"/>
      <c r="VE681" s="3"/>
      <c r="VF681" s="3"/>
      <c r="VG681" s="3"/>
      <c r="VH681" s="3"/>
      <c r="VI681" s="3"/>
      <c r="VJ681" s="3"/>
      <c r="VK681" s="3"/>
      <c r="VL681" s="3"/>
      <c r="VM681" s="3"/>
      <c r="VN681" s="3"/>
      <c r="VO681" s="3"/>
      <c r="VP681" s="3"/>
      <c r="VQ681" s="3"/>
      <c r="VR681" s="3"/>
      <c r="VS681" s="3"/>
      <c r="VT681" s="3"/>
      <c r="VU681" s="3"/>
      <c r="VV681" s="3"/>
      <c r="VW681" s="3"/>
      <c r="VX681" s="3"/>
      <c r="VY681" s="3"/>
      <c r="VZ681" s="3"/>
      <c r="WA681" s="3"/>
      <c r="WB681" s="3"/>
      <c r="WC681" s="3"/>
    </row>
    <row r="682" spans="1:601" ht="16" x14ac:dyDescent="0.45">
      <c r="A682" s="6"/>
      <c r="B682" s="6"/>
      <c r="C682" s="6"/>
      <c r="D682" s="6"/>
      <c r="E682" s="7"/>
      <c r="F682" s="7"/>
      <c r="G682" s="7"/>
      <c r="H682" s="7"/>
      <c r="I682" s="7"/>
      <c r="J682" s="7"/>
      <c r="K682" s="7"/>
      <c r="L682" s="7"/>
      <c r="M682" s="7"/>
      <c r="N682" s="36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3"/>
      <c r="NJ682" s="3"/>
      <c r="NK682" s="3"/>
      <c r="NL682" s="3"/>
      <c r="NM682" s="3"/>
      <c r="NN682" s="3"/>
      <c r="NO682" s="3"/>
      <c r="NP682" s="3"/>
      <c r="NQ682" s="3"/>
      <c r="NR682" s="3"/>
      <c r="NS682" s="3"/>
      <c r="NT682" s="3"/>
      <c r="NU682" s="3"/>
      <c r="NV682" s="3"/>
      <c r="NW682" s="3"/>
      <c r="NX682" s="3"/>
      <c r="NY682" s="3"/>
      <c r="NZ682" s="3"/>
      <c r="OA682" s="3"/>
      <c r="OB682" s="3"/>
      <c r="OC682" s="3"/>
      <c r="OD682" s="3"/>
      <c r="OE682" s="3"/>
      <c r="OF682" s="3"/>
      <c r="OG682" s="3"/>
      <c r="OH682" s="3"/>
      <c r="OI682" s="3"/>
      <c r="OJ682" s="3"/>
      <c r="OK682" s="3"/>
      <c r="OL682" s="3"/>
      <c r="OM682" s="3"/>
      <c r="ON682" s="3"/>
      <c r="OO682" s="3"/>
      <c r="OP682" s="3"/>
      <c r="OQ682" s="3"/>
      <c r="OR682" s="3"/>
      <c r="OS682" s="3"/>
      <c r="OT682" s="3"/>
      <c r="OU682" s="3"/>
      <c r="OV682" s="3"/>
      <c r="OW682" s="3"/>
      <c r="OX682" s="3"/>
      <c r="OY682" s="3"/>
      <c r="OZ682" s="3"/>
      <c r="PA682" s="3"/>
      <c r="PB682" s="3"/>
      <c r="PC682" s="3"/>
      <c r="PD682" s="3"/>
      <c r="PE682" s="3"/>
      <c r="PF682" s="3"/>
      <c r="PG682" s="3"/>
      <c r="PH682" s="3"/>
      <c r="PI682" s="3"/>
      <c r="PJ682" s="3"/>
      <c r="PK682" s="3"/>
      <c r="PL682" s="3"/>
      <c r="PM682" s="3"/>
      <c r="PN682" s="3"/>
      <c r="PO682" s="3"/>
      <c r="PP682" s="3"/>
      <c r="PQ682" s="3"/>
      <c r="PR682" s="3"/>
      <c r="PS682" s="3"/>
      <c r="PT682" s="3"/>
      <c r="PU682" s="3"/>
      <c r="PV682" s="3"/>
      <c r="PW682" s="3"/>
      <c r="PX682" s="3"/>
      <c r="PY682" s="3"/>
      <c r="PZ682" s="3"/>
      <c r="QA682" s="3"/>
      <c r="QB682" s="3"/>
      <c r="QC682" s="3"/>
      <c r="QD682" s="3"/>
      <c r="QE682" s="3"/>
      <c r="QF682" s="3"/>
      <c r="QG682" s="3"/>
      <c r="QH682" s="3"/>
      <c r="QI682" s="3"/>
      <c r="QJ682" s="3"/>
      <c r="QK682" s="3"/>
      <c r="QL682" s="3"/>
      <c r="QM682" s="3"/>
      <c r="QN682" s="3"/>
      <c r="QO682" s="3"/>
      <c r="QP682" s="3"/>
      <c r="QQ682" s="3"/>
      <c r="QR682" s="3"/>
      <c r="QS682" s="3"/>
      <c r="QT682" s="3"/>
      <c r="QU682" s="3"/>
      <c r="QV682" s="3"/>
      <c r="QW682" s="3"/>
      <c r="QX682" s="3"/>
      <c r="QY682" s="3"/>
      <c r="QZ682" s="3"/>
      <c r="RA682" s="3"/>
      <c r="RB682" s="3"/>
      <c r="RC682" s="3"/>
      <c r="RD682" s="3"/>
      <c r="RE682" s="3"/>
      <c r="RF682" s="3"/>
      <c r="RG682" s="3"/>
      <c r="RH682" s="3"/>
      <c r="RI682" s="3"/>
      <c r="RJ682" s="3"/>
      <c r="RK682" s="3"/>
      <c r="RL682" s="3"/>
      <c r="RM682" s="3"/>
      <c r="RN682" s="3"/>
      <c r="RO682" s="3"/>
      <c r="RP682" s="3"/>
      <c r="RQ682" s="3"/>
      <c r="RR682" s="3"/>
      <c r="RS682" s="3"/>
      <c r="RT682" s="3"/>
      <c r="RU682" s="3"/>
      <c r="RV682" s="3"/>
      <c r="RW682" s="3"/>
      <c r="RX682" s="3"/>
      <c r="RY682" s="3"/>
      <c r="RZ682" s="3"/>
      <c r="SA682" s="3"/>
      <c r="SB682" s="3"/>
      <c r="SC682" s="3"/>
      <c r="SD682" s="3"/>
      <c r="SE682" s="3"/>
      <c r="SF682" s="3"/>
      <c r="SG682" s="3"/>
      <c r="SH682" s="3"/>
      <c r="SI682" s="3"/>
      <c r="SJ682" s="3"/>
      <c r="SK682" s="3"/>
      <c r="SL682" s="3"/>
      <c r="SM682" s="3"/>
      <c r="SN682" s="3"/>
      <c r="SO682" s="3"/>
      <c r="SP682" s="3"/>
      <c r="SQ682" s="3"/>
      <c r="SR682" s="3"/>
      <c r="SS682" s="3"/>
      <c r="ST682" s="3"/>
      <c r="SU682" s="3"/>
      <c r="SV682" s="3"/>
      <c r="SW682" s="3"/>
      <c r="SX682" s="3"/>
      <c r="SY682" s="3"/>
      <c r="SZ682" s="3"/>
      <c r="TA682" s="3"/>
      <c r="TB682" s="3"/>
      <c r="TC682" s="3"/>
      <c r="TD682" s="3"/>
      <c r="TE682" s="3"/>
      <c r="TF682" s="3"/>
      <c r="TG682" s="3"/>
      <c r="TH682" s="3"/>
      <c r="TI682" s="3"/>
      <c r="TJ682" s="3"/>
      <c r="TK682" s="3"/>
      <c r="TL682" s="3"/>
      <c r="TM682" s="3"/>
      <c r="TN682" s="3"/>
      <c r="TO682" s="3"/>
      <c r="TP682" s="3"/>
      <c r="TQ682" s="3"/>
      <c r="TR682" s="3"/>
      <c r="TS682" s="3"/>
      <c r="TT682" s="3"/>
      <c r="TU682" s="3"/>
      <c r="TV682" s="3"/>
      <c r="TW682" s="3"/>
      <c r="TX682" s="3"/>
      <c r="TY682" s="3"/>
      <c r="TZ682" s="3"/>
      <c r="UA682" s="3"/>
      <c r="UB682" s="3"/>
      <c r="UC682" s="3"/>
      <c r="UD682" s="3"/>
      <c r="UE682" s="3"/>
      <c r="UF682" s="3"/>
      <c r="UG682" s="3"/>
      <c r="UH682" s="3"/>
      <c r="UI682" s="3"/>
      <c r="UJ682" s="3"/>
      <c r="UK682" s="3"/>
      <c r="UL682" s="3"/>
      <c r="UM682" s="3"/>
      <c r="UN682" s="3"/>
      <c r="UO682" s="3"/>
      <c r="UP682" s="3"/>
      <c r="UQ682" s="3"/>
      <c r="UR682" s="3"/>
      <c r="US682" s="3"/>
      <c r="UT682" s="3"/>
      <c r="UU682" s="3"/>
      <c r="UV682" s="3"/>
      <c r="UW682" s="3"/>
      <c r="UX682" s="3"/>
      <c r="UY682" s="3"/>
      <c r="UZ682" s="3"/>
      <c r="VA682" s="3"/>
      <c r="VB682" s="3"/>
      <c r="VC682" s="3"/>
      <c r="VD682" s="3"/>
      <c r="VE682" s="3"/>
      <c r="VF682" s="3"/>
      <c r="VG682" s="3"/>
      <c r="VH682" s="3"/>
      <c r="VI682" s="3"/>
      <c r="VJ682" s="3"/>
      <c r="VK682" s="3"/>
      <c r="VL682" s="3"/>
      <c r="VM682" s="3"/>
      <c r="VN682" s="3"/>
      <c r="VO682" s="3"/>
      <c r="VP682" s="3"/>
      <c r="VQ682" s="3"/>
      <c r="VR682" s="3"/>
      <c r="VS682" s="3"/>
      <c r="VT682" s="3"/>
      <c r="VU682" s="3"/>
      <c r="VV682" s="3"/>
      <c r="VW682" s="3"/>
      <c r="VX682" s="3"/>
      <c r="VY682" s="3"/>
      <c r="VZ682" s="3"/>
      <c r="WA682" s="3"/>
      <c r="WB682" s="3"/>
      <c r="WC682" s="3"/>
    </row>
    <row r="683" spans="1:601" ht="16" x14ac:dyDescent="0.45">
      <c r="A683" s="6"/>
      <c r="B683" s="6"/>
      <c r="C683" s="6"/>
      <c r="D683" s="6"/>
      <c r="E683" s="7"/>
      <c r="F683" s="7"/>
      <c r="G683" s="7"/>
      <c r="H683" s="7"/>
      <c r="I683" s="7"/>
      <c r="J683" s="7"/>
      <c r="K683" s="7"/>
      <c r="L683" s="7"/>
      <c r="M683" s="7"/>
      <c r="N683" s="36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3"/>
      <c r="NJ683" s="3"/>
      <c r="NK683" s="3"/>
      <c r="NL683" s="3"/>
      <c r="NM683" s="3"/>
      <c r="NN683" s="3"/>
      <c r="NO683" s="3"/>
      <c r="NP683" s="3"/>
      <c r="NQ683" s="3"/>
      <c r="NR683" s="3"/>
      <c r="NS683" s="3"/>
      <c r="NT683" s="3"/>
      <c r="NU683" s="3"/>
      <c r="NV683" s="3"/>
      <c r="NW683" s="3"/>
      <c r="NX683" s="3"/>
      <c r="NY683" s="3"/>
      <c r="NZ683" s="3"/>
      <c r="OA683" s="3"/>
      <c r="OB683" s="3"/>
      <c r="OC683" s="3"/>
      <c r="OD683" s="3"/>
      <c r="OE683" s="3"/>
      <c r="OF683" s="3"/>
      <c r="OG683" s="3"/>
      <c r="OH683" s="3"/>
      <c r="OI683" s="3"/>
      <c r="OJ683" s="3"/>
      <c r="OK683" s="3"/>
      <c r="OL683" s="3"/>
      <c r="OM683" s="3"/>
      <c r="ON683" s="3"/>
      <c r="OO683" s="3"/>
      <c r="OP683" s="3"/>
      <c r="OQ683" s="3"/>
      <c r="OR683" s="3"/>
      <c r="OS683" s="3"/>
      <c r="OT683" s="3"/>
      <c r="OU683" s="3"/>
      <c r="OV683" s="3"/>
      <c r="OW683" s="3"/>
      <c r="OX683" s="3"/>
      <c r="OY683" s="3"/>
      <c r="OZ683" s="3"/>
      <c r="PA683" s="3"/>
      <c r="PB683" s="3"/>
      <c r="PC683" s="3"/>
      <c r="PD683" s="3"/>
      <c r="PE683" s="3"/>
      <c r="PF683" s="3"/>
      <c r="PG683" s="3"/>
      <c r="PH683" s="3"/>
      <c r="PI683" s="3"/>
      <c r="PJ683" s="3"/>
      <c r="PK683" s="3"/>
      <c r="PL683" s="3"/>
      <c r="PM683" s="3"/>
      <c r="PN683" s="3"/>
      <c r="PO683" s="3"/>
      <c r="PP683" s="3"/>
      <c r="PQ683" s="3"/>
      <c r="PR683" s="3"/>
      <c r="PS683" s="3"/>
      <c r="PT683" s="3"/>
      <c r="PU683" s="3"/>
      <c r="PV683" s="3"/>
      <c r="PW683" s="3"/>
      <c r="PX683" s="3"/>
      <c r="PY683" s="3"/>
      <c r="PZ683" s="3"/>
      <c r="QA683" s="3"/>
      <c r="QB683" s="3"/>
      <c r="QC683" s="3"/>
      <c r="QD683" s="3"/>
      <c r="QE683" s="3"/>
      <c r="QF683" s="3"/>
      <c r="QG683" s="3"/>
      <c r="QH683" s="3"/>
      <c r="QI683" s="3"/>
      <c r="QJ683" s="3"/>
      <c r="QK683" s="3"/>
      <c r="QL683" s="3"/>
      <c r="QM683" s="3"/>
      <c r="QN683" s="3"/>
      <c r="QO683" s="3"/>
      <c r="QP683" s="3"/>
      <c r="QQ683" s="3"/>
      <c r="QR683" s="3"/>
      <c r="QS683" s="3"/>
      <c r="QT683" s="3"/>
      <c r="QU683" s="3"/>
      <c r="QV683" s="3"/>
      <c r="QW683" s="3"/>
      <c r="QX683" s="3"/>
      <c r="QY683" s="3"/>
      <c r="QZ683" s="3"/>
      <c r="RA683" s="3"/>
      <c r="RB683" s="3"/>
      <c r="RC683" s="3"/>
      <c r="RD683" s="3"/>
      <c r="RE683" s="3"/>
      <c r="RF683" s="3"/>
      <c r="RG683" s="3"/>
      <c r="RH683" s="3"/>
      <c r="RI683" s="3"/>
      <c r="RJ683" s="3"/>
      <c r="RK683" s="3"/>
      <c r="RL683" s="3"/>
      <c r="RM683" s="3"/>
      <c r="RN683" s="3"/>
      <c r="RO683" s="3"/>
      <c r="RP683" s="3"/>
      <c r="RQ683" s="3"/>
      <c r="RR683" s="3"/>
      <c r="RS683" s="3"/>
      <c r="RT683" s="3"/>
      <c r="RU683" s="3"/>
      <c r="RV683" s="3"/>
      <c r="RW683" s="3"/>
      <c r="RX683" s="3"/>
      <c r="RY683" s="3"/>
      <c r="RZ683" s="3"/>
      <c r="SA683" s="3"/>
      <c r="SB683" s="3"/>
      <c r="SC683" s="3"/>
      <c r="SD683" s="3"/>
      <c r="SE683" s="3"/>
      <c r="SF683" s="3"/>
      <c r="SG683" s="3"/>
      <c r="SH683" s="3"/>
      <c r="SI683" s="3"/>
      <c r="SJ683" s="3"/>
      <c r="SK683" s="3"/>
      <c r="SL683" s="3"/>
      <c r="SM683" s="3"/>
      <c r="SN683" s="3"/>
      <c r="SO683" s="3"/>
      <c r="SP683" s="3"/>
      <c r="SQ683" s="3"/>
      <c r="SR683" s="3"/>
      <c r="SS683" s="3"/>
      <c r="ST683" s="3"/>
      <c r="SU683" s="3"/>
      <c r="SV683" s="3"/>
      <c r="SW683" s="3"/>
      <c r="SX683" s="3"/>
      <c r="SY683" s="3"/>
      <c r="SZ683" s="3"/>
      <c r="TA683" s="3"/>
      <c r="TB683" s="3"/>
      <c r="TC683" s="3"/>
      <c r="TD683" s="3"/>
      <c r="TE683" s="3"/>
      <c r="TF683" s="3"/>
      <c r="TG683" s="3"/>
      <c r="TH683" s="3"/>
      <c r="TI683" s="3"/>
      <c r="TJ683" s="3"/>
      <c r="TK683" s="3"/>
      <c r="TL683" s="3"/>
      <c r="TM683" s="3"/>
      <c r="TN683" s="3"/>
      <c r="TO683" s="3"/>
      <c r="TP683" s="3"/>
      <c r="TQ683" s="3"/>
      <c r="TR683" s="3"/>
      <c r="TS683" s="3"/>
      <c r="TT683" s="3"/>
      <c r="TU683" s="3"/>
      <c r="TV683" s="3"/>
      <c r="TW683" s="3"/>
      <c r="TX683" s="3"/>
      <c r="TY683" s="3"/>
      <c r="TZ683" s="3"/>
      <c r="UA683" s="3"/>
      <c r="UB683" s="3"/>
      <c r="UC683" s="3"/>
      <c r="UD683" s="3"/>
      <c r="UE683" s="3"/>
      <c r="UF683" s="3"/>
      <c r="UG683" s="3"/>
      <c r="UH683" s="3"/>
      <c r="UI683" s="3"/>
      <c r="UJ683" s="3"/>
      <c r="UK683" s="3"/>
      <c r="UL683" s="3"/>
      <c r="UM683" s="3"/>
      <c r="UN683" s="3"/>
      <c r="UO683" s="3"/>
      <c r="UP683" s="3"/>
      <c r="UQ683" s="3"/>
      <c r="UR683" s="3"/>
      <c r="US683" s="3"/>
      <c r="UT683" s="3"/>
      <c r="UU683" s="3"/>
      <c r="UV683" s="3"/>
      <c r="UW683" s="3"/>
      <c r="UX683" s="3"/>
      <c r="UY683" s="3"/>
      <c r="UZ683" s="3"/>
      <c r="VA683" s="3"/>
      <c r="VB683" s="3"/>
      <c r="VC683" s="3"/>
      <c r="VD683" s="3"/>
      <c r="VE683" s="3"/>
      <c r="VF683" s="3"/>
      <c r="VG683" s="3"/>
      <c r="VH683" s="3"/>
      <c r="VI683" s="3"/>
      <c r="VJ683" s="3"/>
      <c r="VK683" s="3"/>
      <c r="VL683" s="3"/>
      <c r="VM683" s="3"/>
      <c r="VN683" s="3"/>
      <c r="VO683" s="3"/>
      <c r="VP683" s="3"/>
      <c r="VQ683" s="3"/>
      <c r="VR683" s="3"/>
      <c r="VS683" s="3"/>
      <c r="VT683" s="3"/>
      <c r="VU683" s="3"/>
      <c r="VV683" s="3"/>
      <c r="VW683" s="3"/>
      <c r="VX683" s="3"/>
      <c r="VY683" s="3"/>
      <c r="VZ683" s="3"/>
      <c r="WA683" s="3"/>
      <c r="WB683" s="3"/>
      <c r="WC683" s="3"/>
    </row>
    <row r="684" spans="1:601" ht="16" x14ac:dyDescent="0.45">
      <c r="A684" s="6"/>
      <c r="B684" s="6"/>
      <c r="C684" s="6"/>
      <c r="D684" s="6"/>
      <c r="E684" s="7"/>
      <c r="F684" s="7"/>
      <c r="G684" s="7"/>
      <c r="H684" s="7"/>
      <c r="I684" s="7"/>
      <c r="J684" s="7"/>
      <c r="K684" s="7"/>
      <c r="L684" s="7"/>
      <c r="M684" s="7"/>
      <c r="N684" s="36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3"/>
      <c r="NJ684" s="3"/>
      <c r="NK684" s="3"/>
      <c r="NL684" s="3"/>
      <c r="NM684" s="3"/>
      <c r="NN684" s="3"/>
      <c r="NO684" s="3"/>
      <c r="NP684" s="3"/>
      <c r="NQ684" s="3"/>
      <c r="NR684" s="3"/>
      <c r="NS684" s="3"/>
      <c r="NT684" s="3"/>
      <c r="NU684" s="3"/>
      <c r="NV684" s="3"/>
      <c r="NW684" s="3"/>
      <c r="NX684" s="3"/>
      <c r="NY684" s="3"/>
      <c r="NZ684" s="3"/>
      <c r="OA684" s="3"/>
      <c r="OB684" s="3"/>
      <c r="OC684" s="3"/>
      <c r="OD684" s="3"/>
      <c r="OE684" s="3"/>
      <c r="OF684" s="3"/>
      <c r="OG684" s="3"/>
      <c r="OH684" s="3"/>
      <c r="OI684" s="3"/>
      <c r="OJ684" s="3"/>
      <c r="OK684" s="3"/>
      <c r="OL684" s="3"/>
      <c r="OM684" s="3"/>
      <c r="ON684" s="3"/>
      <c r="OO684" s="3"/>
      <c r="OP684" s="3"/>
      <c r="OQ684" s="3"/>
      <c r="OR684" s="3"/>
      <c r="OS684" s="3"/>
      <c r="OT684" s="3"/>
      <c r="OU684" s="3"/>
      <c r="OV684" s="3"/>
      <c r="OW684" s="3"/>
      <c r="OX684" s="3"/>
      <c r="OY684" s="3"/>
      <c r="OZ684" s="3"/>
      <c r="PA684" s="3"/>
      <c r="PB684" s="3"/>
      <c r="PC684" s="3"/>
      <c r="PD684" s="3"/>
      <c r="PE684" s="3"/>
      <c r="PF684" s="3"/>
      <c r="PG684" s="3"/>
      <c r="PH684" s="3"/>
      <c r="PI684" s="3"/>
      <c r="PJ684" s="3"/>
      <c r="PK684" s="3"/>
      <c r="PL684" s="3"/>
      <c r="PM684" s="3"/>
      <c r="PN684" s="3"/>
      <c r="PO684" s="3"/>
      <c r="PP684" s="3"/>
      <c r="PQ684" s="3"/>
      <c r="PR684" s="3"/>
      <c r="PS684" s="3"/>
      <c r="PT684" s="3"/>
      <c r="PU684" s="3"/>
      <c r="PV684" s="3"/>
      <c r="PW684" s="3"/>
      <c r="PX684" s="3"/>
      <c r="PY684" s="3"/>
      <c r="PZ684" s="3"/>
      <c r="QA684" s="3"/>
      <c r="QB684" s="3"/>
      <c r="QC684" s="3"/>
      <c r="QD684" s="3"/>
      <c r="QE684" s="3"/>
      <c r="QF684" s="3"/>
      <c r="QG684" s="3"/>
      <c r="QH684" s="3"/>
      <c r="QI684" s="3"/>
      <c r="QJ684" s="3"/>
      <c r="QK684" s="3"/>
      <c r="QL684" s="3"/>
      <c r="QM684" s="3"/>
      <c r="QN684" s="3"/>
      <c r="QO684" s="3"/>
      <c r="QP684" s="3"/>
      <c r="QQ684" s="3"/>
      <c r="QR684" s="3"/>
      <c r="QS684" s="3"/>
      <c r="QT684" s="3"/>
      <c r="QU684" s="3"/>
      <c r="QV684" s="3"/>
      <c r="QW684" s="3"/>
      <c r="QX684" s="3"/>
      <c r="QY684" s="3"/>
      <c r="QZ684" s="3"/>
      <c r="RA684" s="3"/>
      <c r="RB684" s="3"/>
      <c r="RC684" s="3"/>
      <c r="RD684" s="3"/>
      <c r="RE684" s="3"/>
      <c r="RF684" s="3"/>
      <c r="RG684" s="3"/>
      <c r="RH684" s="3"/>
      <c r="RI684" s="3"/>
      <c r="RJ684" s="3"/>
      <c r="RK684" s="3"/>
      <c r="RL684" s="3"/>
      <c r="RM684" s="3"/>
      <c r="RN684" s="3"/>
      <c r="RO684" s="3"/>
      <c r="RP684" s="3"/>
      <c r="RQ684" s="3"/>
      <c r="RR684" s="3"/>
      <c r="RS684" s="3"/>
      <c r="RT684" s="3"/>
      <c r="RU684" s="3"/>
      <c r="RV684" s="3"/>
      <c r="RW684" s="3"/>
      <c r="RX684" s="3"/>
      <c r="RY684" s="3"/>
      <c r="RZ684" s="3"/>
      <c r="SA684" s="3"/>
      <c r="SB684" s="3"/>
      <c r="SC684" s="3"/>
      <c r="SD684" s="3"/>
      <c r="SE684" s="3"/>
      <c r="SF684" s="3"/>
      <c r="SG684" s="3"/>
      <c r="SH684" s="3"/>
      <c r="SI684" s="3"/>
      <c r="SJ684" s="3"/>
      <c r="SK684" s="3"/>
      <c r="SL684" s="3"/>
      <c r="SM684" s="3"/>
      <c r="SN684" s="3"/>
      <c r="SO684" s="3"/>
      <c r="SP684" s="3"/>
      <c r="SQ684" s="3"/>
      <c r="SR684" s="3"/>
      <c r="SS684" s="3"/>
      <c r="ST684" s="3"/>
      <c r="SU684" s="3"/>
      <c r="SV684" s="3"/>
      <c r="SW684" s="3"/>
      <c r="SX684" s="3"/>
      <c r="SY684" s="3"/>
      <c r="SZ684" s="3"/>
      <c r="TA684" s="3"/>
      <c r="TB684" s="3"/>
      <c r="TC684" s="3"/>
      <c r="TD684" s="3"/>
      <c r="TE684" s="3"/>
      <c r="TF684" s="3"/>
      <c r="TG684" s="3"/>
      <c r="TH684" s="3"/>
      <c r="TI684" s="3"/>
      <c r="TJ684" s="3"/>
      <c r="TK684" s="3"/>
      <c r="TL684" s="3"/>
      <c r="TM684" s="3"/>
      <c r="TN684" s="3"/>
      <c r="TO684" s="3"/>
      <c r="TP684" s="3"/>
      <c r="TQ684" s="3"/>
      <c r="TR684" s="3"/>
      <c r="TS684" s="3"/>
      <c r="TT684" s="3"/>
      <c r="TU684" s="3"/>
      <c r="TV684" s="3"/>
      <c r="TW684" s="3"/>
      <c r="TX684" s="3"/>
      <c r="TY684" s="3"/>
      <c r="TZ684" s="3"/>
      <c r="UA684" s="3"/>
      <c r="UB684" s="3"/>
      <c r="UC684" s="3"/>
      <c r="UD684" s="3"/>
      <c r="UE684" s="3"/>
      <c r="UF684" s="3"/>
      <c r="UG684" s="3"/>
      <c r="UH684" s="3"/>
      <c r="UI684" s="3"/>
      <c r="UJ684" s="3"/>
      <c r="UK684" s="3"/>
      <c r="UL684" s="3"/>
      <c r="UM684" s="3"/>
      <c r="UN684" s="3"/>
      <c r="UO684" s="3"/>
      <c r="UP684" s="3"/>
      <c r="UQ684" s="3"/>
      <c r="UR684" s="3"/>
      <c r="US684" s="3"/>
      <c r="UT684" s="3"/>
      <c r="UU684" s="3"/>
      <c r="UV684" s="3"/>
      <c r="UW684" s="3"/>
      <c r="UX684" s="3"/>
      <c r="UY684" s="3"/>
      <c r="UZ684" s="3"/>
      <c r="VA684" s="3"/>
      <c r="VB684" s="3"/>
      <c r="VC684" s="3"/>
      <c r="VD684" s="3"/>
      <c r="VE684" s="3"/>
      <c r="VF684" s="3"/>
      <c r="VG684" s="3"/>
      <c r="VH684" s="3"/>
      <c r="VI684" s="3"/>
      <c r="VJ684" s="3"/>
      <c r="VK684" s="3"/>
      <c r="VL684" s="3"/>
      <c r="VM684" s="3"/>
      <c r="VN684" s="3"/>
      <c r="VO684" s="3"/>
      <c r="VP684" s="3"/>
      <c r="VQ684" s="3"/>
      <c r="VR684" s="3"/>
      <c r="VS684" s="3"/>
      <c r="VT684" s="3"/>
      <c r="VU684" s="3"/>
      <c r="VV684" s="3"/>
      <c r="VW684" s="3"/>
      <c r="VX684" s="3"/>
      <c r="VY684" s="3"/>
      <c r="VZ684" s="3"/>
      <c r="WA684" s="3"/>
      <c r="WB684" s="3"/>
      <c r="WC684" s="3"/>
    </row>
    <row r="685" spans="1:601" ht="16" x14ac:dyDescent="0.45">
      <c r="A685" s="6"/>
      <c r="B685" s="6"/>
      <c r="C685" s="6"/>
      <c r="D685" s="6"/>
      <c r="E685" s="7"/>
      <c r="F685" s="7"/>
      <c r="G685" s="7"/>
      <c r="H685" s="7"/>
      <c r="I685" s="7"/>
      <c r="J685" s="7"/>
      <c r="K685" s="7"/>
      <c r="L685" s="7"/>
      <c r="M685" s="7"/>
      <c r="N685" s="36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3"/>
      <c r="NJ685" s="3"/>
      <c r="NK685" s="3"/>
      <c r="NL685" s="3"/>
      <c r="NM685" s="3"/>
      <c r="NN685" s="3"/>
      <c r="NO685" s="3"/>
      <c r="NP685" s="3"/>
      <c r="NQ685" s="3"/>
      <c r="NR685" s="3"/>
      <c r="NS685" s="3"/>
      <c r="NT685" s="3"/>
      <c r="NU685" s="3"/>
      <c r="NV685" s="3"/>
      <c r="NW685" s="3"/>
      <c r="NX685" s="3"/>
      <c r="NY685" s="3"/>
      <c r="NZ685" s="3"/>
      <c r="OA685" s="3"/>
      <c r="OB685" s="3"/>
      <c r="OC685" s="3"/>
      <c r="OD685" s="3"/>
      <c r="OE685" s="3"/>
      <c r="OF685" s="3"/>
      <c r="OG685" s="3"/>
      <c r="OH685" s="3"/>
      <c r="OI685" s="3"/>
      <c r="OJ685" s="3"/>
      <c r="OK685" s="3"/>
      <c r="OL685" s="3"/>
      <c r="OM685" s="3"/>
      <c r="ON685" s="3"/>
      <c r="OO685" s="3"/>
      <c r="OP685" s="3"/>
      <c r="OQ685" s="3"/>
      <c r="OR685" s="3"/>
      <c r="OS685" s="3"/>
      <c r="OT685" s="3"/>
      <c r="OU685" s="3"/>
      <c r="OV685" s="3"/>
      <c r="OW685" s="3"/>
      <c r="OX685" s="3"/>
      <c r="OY685" s="3"/>
      <c r="OZ685" s="3"/>
      <c r="PA685" s="3"/>
      <c r="PB685" s="3"/>
      <c r="PC685" s="3"/>
      <c r="PD685" s="3"/>
      <c r="PE685" s="3"/>
      <c r="PF685" s="3"/>
      <c r="PG685" s="3"/>
      <c r="PH685" s="3"/>
      <c r="PI685" s="3"/>
      <c r="PJ685" s="3"/>
      <c r="PK685" s="3"/>
      <c r="PL685" s="3"/>
      <c r="PM685" s="3"/>
      <c r="PN685" s="3"/>
      <c r="PO685" s="3"/>
      <c r="PP685" s="3"/>
      <c r="PQ685" s="3"/>
      <c r="PR685" s="3"/>
      <c r="PS685" s="3"/>
      <c r="PT685" s="3"/>
      <c r="PU685" s="3"/>
      <c r="PV685" s="3"/>
      <c r="PW685" s="3"/>
      <c r="PX685" s="3"/>
      <c r="PY685" s="3"/>
      <c r="PZ685" s="3"/>
      <c r="QA685" s="3"/>
      <c r="QB685" s="3"/>
      <c r="QC685" s="3"/>
      <c r="QD685" s="3"/>
      <c r="QE685" s="3"/>
      <c r="QF685" s="3"/>
      <c r="QG685" s="3"/>
      <c r="QH685" s="3"/>
      <c r="QI685" s="3"/>
      <c r="QJ685" s="3"/>
      <c r="QK685" s="3"/>
      <c r="QL685" s="3"/>
      <c r="QM685" s="3"/>
      <c r="QN685" s="3"/>
      <c r="QO685" s="3"/>
      <c r="QP685" s="3"/>
      <c r="QQ685" s="3"/>
      <c r="QR685" s="3"/>
      <c r="QS685" s="3"/>
      <c r="QT685" s="3"/>
      <c r="QU685" s="3"/>
      <c r="QV685" s="3"/>
      <c r="QW685" s="3"/>
      <c r="QX685" s="3"/>
      <c r="QY685" s="3"/>
      <c r="QZ685" s="3"/>
      <c r="RA685" s="3"/>
      <c r="RB685" s="3"/>
      <c r="RC685" s="3"/>
      <c r="RD685" s="3"/>
      <c r="RE685" s="3"/>
      <c r="RF685" s="3"/>
      <c r="RG685" s="3"/>
      <c r="RH685" s="3"/>
      <c r="RI685" s="3"/>
      <c r="RJ685" s="3"/>
      <c r="RK685" s="3"/>
      <c r="RL685" s="3"/>
      <c r="RM685" s="3"/>
      <c r="RN685" s="3"/>
      <c r="RO685" s="3"/>
      <c r="RP685" s="3"/>
      <c r="RQ685" s="3"/>
      <c r="RR685" s="3"/>
      <c r="RS685" s="3"/>
      <c r="RT685" s="3"/>
      <c r="RU685" s="3"/>
      <c r="RV685" s="3"/>
      <c r="RW685" s="3"/>
      <c r="RX685" s="3"/>
      <c r="RY685" s="3"/>
      <c r="RZ685" s="3"/>
      <c r="SA685" s="3"/>
      <c r="SB685" s="3"/>
      <c r="SC685" s="3"/>
      <c r="SD685" s="3"/>
      <c r="SE685" s="3"/>
      <c r="SF685" s="3"/>
      <c r="SG685" s="3"/>
      <c r="SH685" s="3"/>
      <c r="SI685" s="3"/>
      <c r="SJ685" s="3"/>
      <c r="SK685" s="3"/>
      <c r="SL685" s="3"/>
      <c r="SM685" s="3"/>
      <c r="SN685" s="3"/>
      <c r="SO685" s="3"/>
      <c r="SP685" s="3"/>
      <c r="SQ685" s="3"/>
      <c r="SR685" s="3"/>
      <c r="SS685" s="3"/>
      <c r="ST685" s="3"/>
      <c r="SU685" s="3"/>
      <c r="SV685" s="3"/>
      <c r="SW685" s="3"/>
      <c r="SX685" s="3"/>
      <c r="SY685" s="3"/>
      <c r="SZ685" s="3"/>
      <c r="TA685" s="3"/>
      <c r="TB685" s="3"/>
      <c r="TC685" s="3"/>
      <c r="TD685" s="3"/>
      <c r="TE685" s="3"/>
      <c r="TF685" s="3"/>
      <c r="TG685" s="3"/>
      <c r="TH685" s="3"/>
      <c r="TI685" s="3"/>
      <c r="TJ685" s="3"/>
      <c r="TK685" s="3"/>
      <c r="TL685" s="3"/>
      <c r="TM685" s="3"/>
      <c r="TN685" s="3"/>
      <c r="TO685" s="3"/>
      <c r="TP685" s="3"/>
      <c r="TQ685" s="3"/>
      <c r="TR685" s="3"/>
      <c r="TS685" s="3"/>
      <c r="TT685" s="3"/>
      <c r="TU685" s="3"/>
      <c r="TV685" s="3"/>
      <c r="TW685" s="3"/>
      <c r="TX685" s="3"/>
      <c r="TY685" s="3"/>
      <c r="TZ685" s="3"/>
      <c r="UA685" s="3"/>
      <c r="UB685" s="3"/>
      <c r="UC685" s="3"/>
      <c r="UD685" s="3"/>
      <c r="UE685" s="3"/>
      <c r="UF685" s="3"/>
      <c r="UG685" s="3"/>
      <c r="UH685" s="3"/>
      <c r="UI685" s="3"/>
      <c r="UJ685" s="3"/>
      <c r="UK685" s="3"/>
      <c r="UL685" s="3"/>
      <c r="UM685" s="3"/>
      <c r="UN685" s="3"/>
      <c r="UO685" s="3"/>
      <c r="UP685" s="3"/>
      <c r="UQ685" s="3"/>
      <c r="UR685" s="3"/>
      <c r="US685" s="3"/>
      <c r="UT685" s="3"/>
      <c r="UU685" s="3"/>
      <c r="UV685" s="3"/>
      <c r="UW685" s="3"/>
      <c r="UX685" s="3"/>
      <c r="UY685" s="3"/>
      <c r="UZ685" s="3"/>
      <c r="VA685" s="3"/>
      <c r="VB685" s="3"/>
      <c r="VC685" s="3"/>
      <c r="VD685" s="3"/>
      <c r="VE685" s="3"/>
      <c r="VF685" s="3"/>
      <c r="VG685" s="3"/>
      <c r="VH685" s="3"/>
      <c r="VI685" s="3"/>
      <c r="VJ685" s="3"/>
      <c r="VK685" s="3"/>
      <c r="VL685" s="3"/>
      <c r="VM685" s="3"/>
      <c r="VN685" s="3"/>
      <c r="VO685" s="3"/>
      <c r="VP685" s="3"/>
      <c r="VQ685" s="3"/>
      <c r="VR685" s="3"/>
      <c r="VS685" s="3"/>
      <c r="VT685" s="3"/>
      <c r="VU685" s="3"/>
      <c r="VV685" s="3"/>
      <c r="VW685" s="3"/>
      <c r="VX685" s="3"/>
      <c r="VY685" s="3"/>
      <c r="VZ685" s="3"/>
      <c r="WA685" s="3"/>
      <c r="WB685" s="3"/>
      <c r="WC685" s="3"/>
    </row>
    <row r="686" spans="1:601" ht="16" x14ac:dyDescent="0.45">
      <c r="A686" s="6"/>
      <c r="B686" s="6"/>
      <c r="C686" s="6"/>
      <c r="D686" s="6"/>
      <c r="E686" s="7"/>
      <c r="F686" s="7"/>
      <c r="G686" s="7"/>
      <c r="H686" s="7"/>
      <c r="I686" s="7"/>
      <c r="J686" s="7"/>
      <c r="K686" s="7"/>
      <c r="L686" s="7"/>
      <c r="M686" s="7"/>
      <c r="N686" s="36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/>
      <c r="LP686" s="3"/>
      <c r="LQ686" s="3"/>
      <c r="LR686" s="3"/>
      <c r="LS686" s="3"/>
      <c r="LT686" s="3"/>
      <c r="LU686" s="3"/>
      <c r="LV686" s="3"/>
      <c r="LW686" s="3"/>
      <c r="LX686" s="3"/>
      <c r="LY686" s="3"/>
      <c r="LZ686" s="3"/>
      <c r="MA686" s="3"/>
      <c r="MB686" s="3"/>
      <c r="MC686" s="3"/>
      <c r="MD686" s="3"/>
      <c r="ME686" s="3"/>
      <c r="MF686" s="3"/>
      <c r="MG686" s="3"/>
      <c r="MH686" s="3"/>
      <c r="MI686" s="3"/>
      <c r="MJ686" s="3"/>
      <c r="MK686" s="3"/>
      <c r="ML686" s="3"/>
      <c r="MM686" s="3"/>
      <c r="MN686" s="3"/>
      <c r="MO686" s="3"/>
      <c r="MP686" s="3"/>
      <c r="MQ686" s="3"/>
      <c r="MR686" s="3"/>
      <c r="MS686" s="3"/>
      <c r="MT686" s="3"/>
      <c r="MU686" s="3"/>
      <c r="MV686" s="3"/>
      <c r="MW686" s="3"/>
      <c r="MX686" s="3"/>
      <c r="MY686" s="3"/>
      <c r="MZ686" s="3"/>
      <c r="NA686" s="3"/>
      <c r="NB686" s="3"/>
      <c r="NC686" s="3"/>
      <c r="ND686" s="3"/>
      <c r="NE686" s="3"/>
      <c r="NF686" s="3"/>
      <c r="NG686" s="3"/>
      <c r="NH686" s="3"/>
      <c r="NI686" s="3"/>
      <c r="NJ686" s="3"/>
      <c r="NK686" s="3"/>
      <c r="NL686" s="3"/>
      <c r="NM686" s="3"/>
      <c r="NN686" s="3"/>
      <c r="NO686" s="3"/>
      <c r="NP686" s="3"/>
      <c r="NQ686" s="3"/>
      <c r="NR686" s="3"/>
      <c r="NS686" s="3"/>
      <c r="NT686" s="3"/>
      <c r="NU686" s="3"/>
      <c r="NV686" s="3"/>
      <c r="NW686" s="3"/>
      <c r="NX686" s="3"/>
      <c r="NY686" s="3"/>
      <c r="NZ686" s="3"/>
      <c r="OA686" s="3"/>
      <c r="OB686" s="3"/>
      <c r="OC686" s="3"/>
      <c r="OD686" s="3"/>
      <c r="OE686" s="3"/>
      <c r="OF686" s="3"/>
      <c r="OG686" s="3"/>
      <c r="OH686" s="3"/>
      <c r="OI686" s="3"/>
      <c r="OJ686" s="3"/>
      <c r="OK686" s="3"/>
      <c r="OL686" s="3"/>
      <c r="OM686" s="3"/>
      <c r="ON686" s="3"/>
      <c r="OO686" s="3"/>
      <c r="OP686" s="3"/>
      <c r="OQ686" s="3"/>
      <c r="OR686" s="3"/>
      <c r="OS686" s="3"/>
      <c r="OT686" s="3"/>
      <c r="OU686" s="3"/>
      <c r="OV686" s="3"/>
      <c r="OW686" s="3"/>
      <c r="OX686" s="3"/>
      <c r="OY686" s="3"/>
      <c r="OZ686" s="3"/>
      <c r="PA686" s="3"/>
      <c r="PB686" s="3"/>
      <c r="PC686" s="3"/>
      <c r="PD686" s="3"/>
      <c r="PE686" s="3"/>
      <c r="PF686" s="3"/>
      <c r="PG686" s="3"/>
      <c r="PH686" s="3"/>
      <c r="PI686" s="3"/>
      <c r="PJ686" s="3"/>
      <c r="PK686" s="3"/>
      <c r="PL686" s="3"/>
      <c r="PM686" s="3"/>
      <c r="PN686" s="3"/>
      <c r="PO686" s="3"/>
      <c r="PP686" s="3"/>
      <c r="PQ686" s="3"/>
      <c r="PR686" s="3"/>
      <c r="PS686" s="3"/>
      <c r="PT686" s="3"/>
      <c r="PU686" s="3"/>
      <c r="PV686" s="3"/>
      <c r="PW686" s="3"/>
      <c r="PX686" s="3"/>
      <c r="PY686" s="3"/>
      <c r="PZ686" s="3"/>
      <c r="QA686" s="3"/>
      <c r="QB686" s="3"/>
      <c r="QC686" s="3"/>
      <c r="QD686" s="3"/>
      <c r="QE686" s="3"/>
      <c r="QF686" s="3"/>
      <c r="QG686" s="3"/>
      <c r="QH686" s="3"/>
      <c r="QI686" s="3"/>
      <c r="QJ686" s="3"/>
      <c r="QK686" s="3"/>
      <c r="QL686" s="3"/>
      <c r="QM686" s="3"/>
      <c r="QN686" s="3"/>
      <c r="QO686" s="3"/>
      <c r="QP686" s="3"/>
      <c r="QQ686" s="3"/>
      <c r="QR686" s="3"/>
      <c r="QS686" s="3"/>
      <c r="QT686" s="3"/>
      <c r="QU686" s="3"/>
      <c r="QV686" s="3"/>
      <c r="QW686" s="3"/>
      <c r="QX686" s="3"/>
      <c r="QY686" s="3"/>
      <c r="QZ686" s="3"/>
      <c r="RA686" s="3"/>
      <c r="RB686" s="3"/>
      <c r="RC686" s="3"/>
      <c r="RD686" s="3"/>
      <c r="RE686" s="3"/>
      <c r="RF686" s="3"/>
      <c r="RG686" s="3"/>
      <c r="RH686" s="3"/>
      <c r="RI686" s="3"/>
      <c r="RJ686" s="3"/>
      <c r="RK686" s="3"/>
      <c r="RL686" s="3"/>
      <c r="RM686" s="3"/>
      <c r="RN686" s="3"/>
      <c r="RO686" s="3"/>
      <c r="RP686" s="3"/>
      <c r="RQ686" s="3"/>
      <c r="RR686" s="3"/>
      <c r="RS686" s="3"/>
      <c r="RT686" s="3"/>
      <c r="RU686" s="3"/>
      <c r="RV686" s="3"/>
      <c r="RW686" s="3"/>
      <c r="RX686" s="3"/>
      <c r="RY686" s="3"/>
      <c r="RZ686" s="3"/>
      <c r="SA686" s="3"/>
      <c r="SB686" s="3"/>
      <c r="SC686" s="3"/>
      <c r="SD686" s="3"/>
      <c r="SE686" s="3"/>
      <c r="SF686" s="3"/>
      <c r="SG686" s="3"/>
      <c r="SH686" s="3"/>
      <c r="SI686" s="3"/>
      <c r="SJ686" s="3"/>
      <c r="SK686" s="3"/>
      <c r="SL686" s="3"/>
      <c r="SM686" s="3"/>
      <c r="SN686" s="3"/>
      <c r="SO686" s="3"/>
      <c r="SP686" s="3"/>
      <c r="SQ686" s="3"/>
      <c r="SR686" s="3"/>
      <c r="SS686" s="3"/>
      <c r="ST686" s="3"/>
      <c r="SU686" s="3"/>
      <c r="SV686" s="3"/>
      <c r="SW686" s="3"/>
      <c r="SX686" s="3"/>
      <c r="SY686" s="3"/>
      <c r="SZ686" s="3"/>
      <c r="TA686" s="3"/>
      <c r="TB686" s="3"/>
      <c r="TC686" s="3"/>
      <c r="TD686" s="3"/>
      <c r="TE686" s="3"/>
      <c r="TF686" s="3"/>
      <c r="TG686" s="3"/>
      <c r="TH686" s="3"/>
      <c r="TI686" s="3"/>
      <c r="TJ686" s="3"/>
      <c r="TK686" s="3"/>
      <c r="TL686" s="3"/>
      <c r="TM686" s="3"/>
      <c r="TN686" s="3"/>
      <c r="TO686" s="3"/>
      <c r="TP686" s="3"/>
      <c r="TQ686" s="3"/>
      <c r="TR686" s="3"/>
      <c r="TS686" s="3"/>
      <c r="TT686" s="3"/>
      <c r="TU686" s="3"/>
      <c r="TV686" s="3"/>
      <c r="TW686" s="3"/>
      <c r="TX686" s="3"/>
      <c r="TY686" s="3"/>
      <c r="TZ686" s="3"/>
      <c r="UA686" s="3"/>
      <c r="UB686" s="3"/>
      <c r="UC686" s="3"/>
      <c r="UD686" s="3"/>
      <c r="UE686" s="3"/>
      <c r="UF686" s="3"/>
      <c r="UG686" s="3"/>
      <c r="UH686" s="3"/>
      <c r="UI686" s="3"/>
      <c r="UJ686" s="3"/>
      <c r="UK686" s="3"/>
      <c r="UL686" s="3"/>
      <c r="UM686" s="3"/>
      <c r="UN686" s="3"/>
      <c r="UO686" s="3"/>
      <c r="UP686" s="3"/>
      <c r="UQ686" s="3"/>
      <c r="UR686" s="3"/>
      <c r="US686" s="3"/>
      <c r="UT686" s="3"/>
      <c r="UU686" s="3"/>
      <c r="UV686" s="3"/>
      <c r="UW686" s="3"/>
      <c r="UX686" s="3"/>
      <c r="UY686" s="3"/>
      <c r="UZ686" s="3"/>
      <c r="VA686" s="3"/>
      <c r="VB686" s="3"/>
      <c r="VC686" s="3"/>
      <c r="VD686" s="3"/>
      <c r="VE686" s="3"/>
      <c r="VF686" s="3"/>
      <c r="VG686" s="3"/>
      <c r="VH686" s="3"/>
      <c r="VI686" s="3"/>
      <c r="VJ686" s="3"/>
      <c r="VK686" s="3"/>
      <c r="VL686" s="3"/>
      <c r="VM686" s="3"/>
      <c r="VN686" s="3"/>
      <c r="VO686" s="3"/>
      <c r="VP686" s="3"/>
      <c r="VQ686" s="3"/>
      <c r="VR686" s="3"/>
      <c r="VS686" s="3"/>
      <c r="VT686" s="3"/>
      <c r="VU686" s="3"/>
      <c r="VV686" s="3"/>
      <c r="VW686" s="3"/>
      <c r="VX686" s="3"/>
      <c r="VY686" s="3"/>
      <c r="VZ686" s="3"/>
      <c r="WA686" s="3"/>
      <c r="WB686" s="3"/>
      <c r="WC686" s="3"/>
    </row>
    <row r="687" spans="1:601" ht="16" x14ac:dyDescent="0.45">
      <c r="A687" s="6"/>
      <c r="B687" s="6"/>
      <c r="C687" s="6"/>
      <c r="D687" s="6"/>
      <c r="E687" s="7"/>
      <c r="F687" s="7"/>
      <c r="G687" s="7"/>
      <c r="H687" s="7"/>
      <c r="I687" s="7"/>
      <c r="J687" s="7"/>
      <c r="K687" s="7"/>
      <c r="L687" s="7"/>
      <c r="M687" s="7"/>
      <c r="N687" s="36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/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/>
      <c r="LP687" s="3"/>
      <c r="LQ687" s="3"/>
      <c r="LR687" s="3"/>
      <c r="LS687" s="3"/>
      <c r="LT687" s="3"/>
      <c r="LU687" s="3"/>
      <c r="LV687" s="3"/>
      <c r="LW687" s="3"/>
      <c r="LX687" s="3"/>
      <c r="LY687" s="3"/>
      <c r="LZ687" s="3"/>
      <c r="MA687" s="3"/>
      <c r="MB687" s="3"/>
      <c r="MC687" s="3"/>
      <c r="MD687" s="3"/>
      <c r="ME687" s="3"/>
      <c r="MF687" s="3"/>
      <c r="MG687" s="3"/>
      <c r="MH687" s="3"/>
      <c r="MI687" s="3"/>
      <c r="MJ687" s="3"/>
      <c r="MK687" s="3"/>
      <c r="ML687" s="3"/>
      <c r="MM687" s="3"/>
      <c r="MN687" s="3"/>
      <c r="MO687" s="3"/>
      <c r="MP687" s="3"/>
      <c r="MQ687" s="3"/>
      <c r="MR687" s="3"/>
      <c r="MS687" s="3"/>
      <c r="MT687" s="3"/>
      <c r="MU687" s="3"/>
      <c r="MV687" s="3"/>
      <c r="MW687" s="3"/>
      <c r="MX687" s="3"/>
      <c r="MY687" s="3"/>
      <c r="MZ687" s="3"/>
      <c r="NA687" s="3"/>
      <c r="NB687" s="3"/>
      <c r="NC687" s="3"/>
      <c r="ND687" s="3"/>
      <c r="NE687" s="3"/>
      <c r="NF687" s="3"/>
      <c r="NG687" s="3"/>
      <c r="NH687" s="3"/>
      <c r="NI687" s="3"/>
      <c r="NJ687" s="3"/>
      <c r="NK687" s="3"/>
      <c r="NL687" s="3"/>
      <c r="NM687" s="3"/>
      <c r="NN687" s="3"/>
      <c r="NO687" s="3"/>
      <c r="NP687" s="3"/>
      <c r="NQ687" s="3"/>
      <c r="NR687" s="3"/>
      <c r="NS687" s="3"/>
      <c r="NT687" s="3"/>
      <c r="NU687" s="3"/>
      <c r="NV687" s="3"/>
      <c r="NW687" s="3"/>
      <c r="NX687" s="3"/>
      <c r="NY687" s="3"/>
      <c r="NZ687" s="3"/>
      <c r="OA687" s="3"/>
      <c r="OB687" s="3"/>
      <c r="OC687" s="3"/>
      <c r="OD687" s="3"/>
      <c r="OE687" s="3"/>
      <c r="OF687" s="3"/>
      <c r="OG687" s="3"/>
      <c r="OH687" s="3"/>
      <c r="OI687" s="3"/>
      <c r="OJ687" s="3"/>
      <c r="OK687" s="3"/>
      <c r="OL687" s="3"/>
      <c r="OM687" s="3"/>
      <c r="ON687" s="3"/>
      <c r="OO687" s="3"/>
      <c r="OP687" s="3"/>
      <c r="OQ687" s="3"/>
      <c r="OR687" s="3"/>
      <c r="OS687" s="3"/>
      <c r="OT687" s="3"/>
      <c r="OU687" s="3"/>
      <c r="OV687" s="3"/>
      <c r="OW687" s="3"/>
      <c r="OX687" s="3"/>
      <c r="OY687" s="3"/>
      <c r="OZ687" s="3"/>
      <c r="PA687" s="3"/>
      <c r="PB687" s="3"/>
      <c r="PC687" s="3"/>
      <c r="PD687" s="3"/>
      <c r="PE687" s="3"/>
      <c r="PF687" s="3"/>
      <c r="PG687" s="3"/>
      <c r="PH687" s="3"/>
      <c r="PI687" s="3"/>
      <c r="PJ687" s="3"/>
      <c r="PK687" s="3"/>
      <c r="PL687" s="3"/>
      <c r="PM687" s="3"/>
      <c r="PN687" s="3"/>
      <c r="PO687" s="3"/>
      <c r="PP687" s="3"/>
      <c r="PQ687" s="3"/>
      <c r="PR687" s="3"/>
      <c r="PS687" s="3"/>
      <c r="PT687" s="3"/>
      <c r="PU687" s="3"/>
      <c r="PV687" s="3"/>
      <c r="PW687" s="3"/>
      <c r="PX687" s="3"/>
      <c r="PY687" s="3"/>
      <c r="PZ687" s="3"/>
      <c r="QA687" s="3"/>
      <c r="QB687" s="3"/>
      <c r="QC687" s="3"/>
      <c r="QD687" s="3"/>
      <c r="QE687" s="3"/>
      <c r="QF687" s="3"/>
      <c r="QG687" s="3"/>
      <c r="QH687" s="3"/>
      <c r="QI687" s="3"/>
      <c r="QJ687" s="3"/>
      <c r="QK687" s="3"/>
      <c r="QL687" s="3"/>
      <c r="QM687" s="3"/>
      <c r="QN687" s="3"/>
      <c r="QO687" s="3"/>
      <c r="QP687" s="3"/>
      <c r="QQ687" s="3"/>
      <c r="QR687" s="3"/>
      <c r="QS687" s="3"/>
      <c r="QT687" s="3"/>
      <c r="QU687" s="3"/>
      <c r="QV687" s="3"/>
      <c r="QW687" s="3"/>
      <c r="QX687" s="3"/>
      <c r="QY687" s="3"/>
      <c r="QZ687" s="3"/>
      <c r="RA687" s="3"/>
      <c r="RB687" s="3"/>
      <c r="RC687" s="3"/>
      <c r="RD687" s="3"/>
      <c r="RE687" s="3"/>
      <c r="RF687" s="3"/>
      <c r="RG687" s="3"/>
      <c r="RH687" s="3"/>
      <c r="RI687" s="3"/>
      <c r="RJ687" s="3"/>
      <c r="RK687" s="3"/>
      <c r="RL687" s="3"/>
      <c r="RM687" s="3"/>
      <c r="RN687" s="3"/>
      <c r="RO687" s="3"/>
      <c r="RP687" s="3"/>
      <c r="RQ687" s="3"/>
      <c r="RR687" s="3"/>
      <c r="RS687" s="3"/>
      <c r="RT687" s="3"/>
      <c r="RU687" s="3"/>
      <c r="RV687" s="3"/>
      <c r="RW687" s="3"/>
      <c r="RX687" s="3"/>
      <c r="RY687" s="3"/>
      <c r="RZ687" s="3"/>
      <c r="SA687" s="3"/>
      <c r="SB687" s="3"/>
      <c r="SC687" s="3"/>
      <c r="SD687" s="3"/>
      <c r="SE687" s="3"/>
      <c r="SF687" s="3"/>
      <c r="SG687" s="3"/>
      <c r="SH687" s="3"/>
      <c r="SI687" s="3"/>
      <c r="SJ687" s="3"/>
      <c r="SK687" s="3"/>
      <c r="SL687" s="3"/>
      <c r="SM687" s="3"/>
      <c r="SN687" s="3"/>
      <c r="SO687" s="3"/>
      <c r="SP687" s="3"/>
      <c r="SQ687" s="3"/>
      <c r="SR687" s="3"/>
      <c r="SS687" s="3"/>
      <c r="ST687" s="3"/>
      <c r="SU687" s="3"/>
      <c r="SV687" s="3"/>
      <c r="SW687" s="3"/>
      <c r="SX687" s="3"/>
      <c r="SY687" s="3"/>
      <c r="SZ687" s="3"/>
      <c r="TA687" s="3"/>
      <c r="TB687" s="3"/>
      <c r="TC687" s="3"/>
      <c r="TD687" s="3"/>
      <c r="TE687" s="3"/>
      <c r="TF687" s="3"/>
      <c r="TG687" s="3"/>
      <c r="TH687" s="3"/>
      <c r="TI687" s="3"/>
      <c r="TJ687" s="3"/>
      <c r="TK687" s="3"/>
      <c r="TL687" s="3"/>
      <c r="TM687" s="3"/>
      <c r="TN687" s="3"/>
      <c r="TO687" s="3"/>
      <c r="TP687" s="3"/>
      <c r="TQ687" s="3"/>
      <c r="TR687" s="3"/>
      <c r="TS687" s="3"/>
      <c r="TT687" s="3"/>
      <c r="TU687" s="3"/>
      <c r="TV687" s="3"/>
      <c r="TW687" s="3"/>
      <c r="TX687" s="3"/>
      <c r="TY687" s="3"/>
      <c r="TZ687" s="3"/>
      <c r="UA687" s="3"/>
      <c r="UB687" s="3"/>
      <c r="UC687" s="3"/>
      <c r="UD687" s="3"/>
      <c r="UE687" s="3"/>
      <c r="UF687" s="3"/>
      <c r="UG687" s="3"/>
      <c r="UH687" s="3"/>
      <c r="UI687" s="3"/>
      <c r="UJ687" s="3"/>
      <c r="UK687" s="3"/>
      <c r="UL687" s="3"/>
      <c r="UM687" s="3"/>
      <c r="UN687" s="3"/>
      <c r="UO687" s="3"/>
      <c r="UP687" s="3"/>
      <c r="UQ687" s="3"/>
      <c r="UR687" s="3"/>
      <c r="US687" s="3"/>
      <c r="UT687" s="3"/>
      <c r="UU687" s="3"/>
      <c r="UV687" s="3"/>
      <c r="UW687" s="3"/>
      <c r="UX687" s="3"/>
      <c r="UY687" s="3"/>
      <c r="UZ687" s="3"/>
      <c r="VA687" s="3"/>
      <c r="VB687" s="3"/>
      <c r="VC687" s="3"/>
      <c r="VD687" s="3"/>
      <c r="VE687" s="3"/>
      <c r="VF687" s="3"/>
      <c r="VG687" s="3"/>
      <c r="VH687" s="3"/>
      <c r="VI687" s="3"/>
      <c r="VJ687" s="3"/>
      <c r="VK687" s="3"/>
      <c r="VL687" s="3"/>
      <c r="VM687" s="3"/>
      <c r="VN687" s="3"/>
      <c r="VO687" s="3"/>
      <c r="VP687" s="3"/>
      <c r="VQ687" s="3"/>
      <c r="VR687" s="3"/>
      <c r="VS687" s="3"/>
      <c r="VT687" s="3"/>
      <c r="VU687" s="3"/>
      <c r="VV687" s="3"/>
      <c r="VW687" s="3"/>
      <c r="VX687" s="3"/>
      <c r="VY687" s="3"/>
      <c r="VZ687" s="3"/>
      <c r="WA687" s="3"/>
      <c r="WB687" s="3"/>
      <c r="WC687" s="3"/>
    </row>
    <row r="688" spans="1:601" ht="16" x14ac:dyDescent="0.45">
      <c r="A688" s="6"/>
      <c r="B688" s="6"/>
      <c r="C688" s="6"/>
      <c r="D688" s="6"/>
      <c r="E688" s="7"/>
      <c r="F688" s="7"/>
      <c r="G688" s="7"/>
      <c r="H688" s="7"/>
      <c r="I688" s="7"/>
      <c r="J688" s="7"/>
      <c r="K688" s="7"/>
      <c r="L688" s="7"/>
      <c r="M688" s="7"/>
      <c r="N688" s="36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3"/>
      <c r="NJ688" s="3"/>
      <c r="NK688" s="3"/>
      <c r="NL688" s="3"/>
      <c r="NM688" s="3"/>
      <c r="NN688" s="3"/>
      <c r="NO688" s="3"/>
      <c r="NP688" s="3"/>
      <c r="NQ688" s="3"/>
      <c r="NR688" s="3"/>
      <c r="NS688" s="3"/>
      <c r="NT688" s="3"/>
      <c r="NU688" s="3"/>
      <c r="NV688" s="3"/>
      <c r="NW688" s="3"/>
      <c r="NX688" s="3"/>
      <c r="NY688" s="3"/>
      <c r="NZ688" s="3"/>
      <c r="OA688" s="3"/>
      <c r="OB688" s="3"/>
      <c r="OC688" s="3"/>
      <c r="OD688" s="3"/>
      <c r="OE688" s="3"/>
      <c r="OF688" s="3"/>
      <c r="OG688" s="3"/>
      <c r="OH688" s="3"/>
      <c r="OI688" s="3"/>
      <c r="OJ688" s="3"/>
      <c r="OK688" s="3"/>
      <c r="OL688" s="3"/>
      <c r="OM688" s="3"/>
      <c r="ON688" s="3"/>
      <c r="OO688" s="3"/>
      <c r="OP688" s="3"/>
      <c r="OQ688" s="3"/>
      <c r="OR688" s="3"/>
      <c r="OS688" s="3"/>
      <c r="OT688" s="3"/>
      <c r="OU688" s="3"/>
      <c r="OV688" s="3"/>
      <c r="OW688" s="3"/>
      <c r="OX688" s="3"/>
      <c r="OY688" s="3"/>
      <c r="OZ688" s="3"/>
      <c r="PA688" s="3"/>
      <c r="PB688" s="3"/>
      <c r="PC688" s="3"/>
      <c r="PD688" s="3"/>
      <c r="PE688" s="3"/>
      <c r="PF688" s="3"/>
      <c r="PG688" s="3"/>
      <c r="PH688" s="3"/>
      <c r="PI688" s="3"/>
      <c r="PJ688" s="3"/>
      <c r="PK688" s="3"/>
      <c r="PL688" s="3"/>
      <c r="PM688" s="3"/>
      <c r="PN688" s="3"/>
      <c r="PO688" s="3"/>
      <c r="PP688" s="3"/>
      <c r="PQ688" s="3"/>
      <c r="PR688" s="3"/>
      <c r="PS688" s="3"/>
      <c r="PT688" s="3"/>
      <c r="PU688" s="3"/>
      <c r="PV688" s="3"/>
      <c r="PW688" s="3"/>
      <c r="PX688" s="3"/>
      <c r="PY688" s="3"/>
      <c r="PZ688" s="3"/>
      <c r="QA688" s="3"/>
      <c r="QB688" s="3"/>
      <c r="QC688" s="3"/>
      <c r="QD688" s="3"/>
      <c r="QE688" s="3"/>
      <c r="QF688" s="3"/>
      <c r="QG688" s="3"/>
      <c r="QH688" s="3"/>
      <c r="QI688" s="3"/>
      <c r="QJ688" s="3"/>
      <c r="QK688" s="3"/>
      <c r="QL688" s="3"/>
      <c r="QM688" s="3"/>
      <c r="QN688" s="3"/>
      <c r="QO688" s="3"/>
      <c r="QP688" s="3"/>
      <c r="QQ688" s="3"/>
      <c r="QR688" s="3"/>
      <c r="QS688" s="3"/>
      <c r="QT688" s="3"/>
      <c r="QU688" s="3"/>
      <c r="QV688" s="3"/>
      <c r="QW688" s="3"/>
      <c r="QX688" s="3"/>
      <c r="QY688" s="3"/>
      <c r="QZ688" s="3"/>
      <c r="RA688" s="3"/>
      <c r="RB688" s="3"/>
      <c r="RC688" s="3"/>
      <c r="RD688" s="3"/>
      <c r="RE688" s="3"/>
      <c r="RF688" s="3"/>
      <c r="RG688" s="3"/>
      <c r="RH688" s="3"/>
      <c r="RI688" s="3"/>
      <c r="RJ688" s="3"/>
      <c r="RK688" s="3"/>
      <c r="RL688" s="3"/>
      <c r="RM688" s="3"/>
      <c r="RN688" s="3"/>
      <c r="RO688" s="3"/>
      <c r="RP688" s="3"/>
      <c r="RQ688" s="3"/>
      <c r="RR688" s="3"/>
      <c r="RS688" s="3"/>
      <c r="RT688" s="3"/>
      <c r="RU688" s="3"/>
      <c r="RV688" s="3"/>
      <c r="RW688" s="3"/>
      <c r="RX688" s="3"/>
      <c r="RY688" s="3"/>
      <c r="RZ688" s="3"/>
      <c r="SA688" s="3"/>
      <c r="SB688" s="3"/>
      <c r="SC688" s="3"/>
      <c r="SD688" s="3"/>
      <c r="SE688" s="3"/>
      <c r="SF688" s="3"/>
      <c r="SG688" s="3"/>
      <c r="SH688" s="3"/>
      <c r="SI688" s="3"/>
      <c r="SJ688" s="3"/>
      <c r="SK688" s="3"/>
      <c r="SL688" s="3"/>
      <c r="SM688" s="3"/>
      <c r="SN688" s="3"/>
      <c r="SO688" s="3"/>
      <c r="SP688" s="3"/>
      <c r="SQ688" s="3"/>
      <c r="SR688" s="3"/>
      <c r="SS688" s="3"/>
      <c r="ST688" s="3"/>
      <c r="SU688" s="3"/>
      <c r="SV688" s="3"/>
      <c r="SW688" s="3"/>
      <c r="SX688" s="3"/>
      <c r="SY688" s="3"/>
      <c r="SZ688" s="3"/>
      <c r="TA688" s="3"/>
      <c r="TB688" s="3"/>
      <c r="TC688" s="3"/>
      <c r="TD688" s="3"/>
      <c r="TE688" s="3"/>
      <c r="TF688" s="3"/>
      <c r="TG688" s="3"/>
      <c r="TH688" s="3"/>
      <c r="TI688" s="3"/>
      <c r="TJ688" s="3"/>
      <c r="TK688" s="3"/>
      <c r="TL688" s="3"/>
      <c r="TM688" s="3"/>
      <c r="TN688" s="3"/>
      <c r="TO688" s="3"/>
      <c r="TP688" s="3"/>
      <c r="TQ688" s="3"/>
      <c r="TR688" s="3"/>
      <c r="TS688" s="3"/>
      <c r="TT688" s="3"/>
      <c r="TU688" s="3"/>
      <c r="TV688" s="3"/>
      <c r="TW688" s="3"/>
      <c r="TX688" s="3"/>
      <c r="TY688" s="3"/>
      <c r="TZ688" s="3"/>
      <c r="UA688" s="3"/>
      <c r="UB688" s="3"/>
      <c r="UC688" s="3"/>
      <c r="UD688" s="3"/>
      <c r="UE688" s="3"/>
      <c r="UF688" s="3"/>
      <c r="UG688" s="3"/>
      <c r="UH688" s="3"/>
      <c r="UI688" s="3"/>
      <c r="UJ688" s="3"/>
      <c r="UK688" s="3"/>
      <c r="UL688" s="3"/>
      <c r="UM688" s="3"/>
      <c r="UN688" s="3"/>
      <c r="UO688" s="3"/>
      <c r="UP688" s="3"/>
      <c r="UQ688" s="3"/>
      <c r="UR688" s="3"/>
      <c r="US688" s="3"/>
      <c r="UT688" s="3"/>
      <c r="UU688" s="3"/>
      <c r="UV688" s="3"/>
      <c r="UW688" s="3"/>
      <c r="UX688" s="3"/>
      <c r="UY688" s="3"/>
      <c r="UZ688" s="3"/>
      <c r="VA688" s="3"/>
      <c r="VB688" s="3"/>
      <c r="VC688" s="3"/>
      <c r="VD688" s="3"/>
      <c r="VE688" s="3"/>
      <c r="VF688" s="3"/>
      <c r="VG688" s="3"/>
      <c r="VH688" s="3"/>
      <c r="VI688" s="3"/>
      <c r="VJ688" s="3"/>
      <c r="VK688" s="3"/>
      <c r="VL688" s="3"/>
      <c r="VM688" s="3"/>
      <c r="VN688" s="3"/>
      <c r="VO688" s="3"/>
      <c r="VP688" s="3"/>
      <c r="VQ688" s="3"/>
      <c r="VR688" s="3"/>
      <c r="VS688" s="3"/>
      <c r="VT688" s="3"/>
      <c r="VU688" s="3"/>
      <c r="VV688" s="3"/>
      <c r="VW688" s="3"/>
      <c r="VX688" s="3"/>
      <c r="VY688" s="3"/>
      <c r="VZ688" s="3"/>
      <c r="WA688" s="3"/>
      <c r="WB688" s="3"/>
      <c r="WC688" s="3"/>
    </row>
    <row r="689" spans="1:601" ht="16" x14ac:dyDescent="0.45">
      <c r="A689" s="6"/>
      <c r="B689" s="6"/>
      <c r="C689" s="6"/>
      <c r="D689" s="6"/>
      <c r="E689" s="7"/>
      <c r="F689" s="7"/>
      <c r="G689" s="7"/>
      <c r="H689" s="7"/>
      <c r="I689" s="7"/>
      <c r="J689" s="7"/>
      <c r="K689" s="7"/>
      <c r="L689" s="7"/>
      <c r="M689" s="7"/>
      <c r="N689" s="36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3"/>
      <c r="NJ689" s="3"/>
      <c r="NK689" s="3"/>
      <c r="NL689" s="3"/>
      <c r="NM689" s="3"/>
      <c r="NN689" s="3"/>
      <c r="NO689" s="3"/>
      <c r="NP689" s="3"/>
      <c r="NQ689" s="3"/>
      <c r="NR689" s="3"/>
      <c r="NS689" s="3"/>
      <c r="NT689" s="3"/>
      <c r="NU689" s="3"/>
      <c r="NV689" s="3"/>
      <c r="NW689" s="3"/>
      <c r="NX689" s="3"/>
      <c r="NY689" s="3"/>
      <c r="NZ689" s="3"/>
      <c r="OA689" s="3"/>
      <c r="OB689" s="3"/>
      <c r="OC689" s="3"/>
      <c r="OD689" s="3"/>
      <c r="OE689" s="3"/>
      <c r="OF689" s="3"/>
      <c r="OG689" s="3"/>
      <c r="OH689" s="3"/>
      <c r="OI689" s="3"/>
      <c r="OJ689" s="3"/>
      <c r="OK689" s="3"/>
      <c r="OL689" s="3"/>
      <c r="OM689" s="3"/>
      <c r="ON689" s="3"/>
      <c r="OO689" s="3"/>
      <c r="OP689" s="3"/>
      <c r="OQ689" s="3"/>
      <c r="OR689" s="3"/>
      <c r="OS689" s="3"/>
      <c r="OT689" s="3"/>
      <c r="OU689" s="3"/>
      <c r="OV689" s="3"/>
      <c r="OW689" s="3"/>
      <c r="OX689" s="3"/>
      <c r="OY689" s="3"/>
      <c r="OZ689" s="3"/>
      <c r="PA689" s="3"/>
      <c r="PB689" s="3"/>
      <c r="PC689" s="3"/>
      <c r="PD689" s="3"/>
      <c r="PE689" s="3"/>
      <c r="PF689" s="3"/>
      <c r="PG689" s="3"/>
      <c r="PH689" s="3"/>
      <c r="PI689" s="3"/>
      <c r="PJ689" s="3"/>
      <c r="PK689" s="3"/>
      <c r="PL689" s="3"/>
      <c r="PM689" s="3"/>
      <c r="PN689" s="3"/>
      <c r="PO689" s="3"/>
      <c r="PP689" s="3"/>
      <c r="PQ689" s="3"/>
      <c r="PR689" s="3"/>
      <c r="PS689" s="3"/>
      <c r="PT689" s="3"/>
      <c r="PU689" s="3"/>
      <c r="PV689" s="3"/>
      <c r="PW689" s="3"/>
      <c r="PX689" s="3"/>
      <c r="PY689" s="3"/>
      <c r="PZ689" s="3"/>
      <c r="QA689" s="3"/>
      <c r="QB689" s="3"/>
      <c r="QC689" s="3"/>
      <c r="QD689" s="3"/>
      <c r="QE689" s="3"/>
      <c r="QF689" s="3"/>
      <c r="QG689" s="3"/>
      <c r="QH689" s="3"/>
      <c r="QI689" s="3"/>
      <c r="QJ689" s="3"/>
      <c r="QK689" s="3"/>
      <c r="QL689" s="3"/>
      <c r="QM689" s="3"/>
      <c r="QN689" s="3"/>
      <c r="QO689" s="3"/>
      <c r="QP689" s="3"/>
      <c r="QQ689" s="3"/>
      <c r="QR689" s="3"/>
      <c r="QS689" s="3"/>
      <c r="QT689" s="3"/>
      <c r="QU689" s="3"/>
      <c r="QV689" s="3"/>
      <c r="QW689" s="3"/>
      <c r="QX689" s="3"/>
      <c r="QY689" s="3"/>
      <c r="QZ689" s="3"/>
      <c r="RA689" s="3"/>
      <c r="RB689" s="3"/>
      <c r="RC689" s="3"/>
      <c r="RD689" s="3"/>
      <c r="RE689" s="3"/>
      <c r="RF689" s="3"/>
      <c r="RG689" s="3"/>
      <c r="RH689" s="3"/>
      <c r="RI689" s="3"/>
      <c r="RJ689" s="3"/>
      <c r="RK689" s="3"/>
      <c r="RL689" s="3"/>
      <c r="RM689" s="3"/>
      <c r="RN689" s="3"/>
      <c r="RO689" s="3"/>
      <c r="RP689" s="3"/>
      <c r="RQ689" s="3"/>
      <c r="RR689" s="3"/>
      <c r="RS689" s="3"/>
      <c r="RT689" s="3"/>
      <c r="RU689" s="3"/>
      <c r="RV689" s="3"/>
      <c r="RW689" s="3"/>
      <c r="RX689" s="3"/>
      <c r="RY689" s="3"/>
      <c r="RZ689" s="3"/>
      <c r="SA689" s="3"/>
      <c r="SB689" s="3"/>
      <c r="SC689" s="3"/>
      <c r="SD689" s="3"/>
      <c r="SE689" s="3"/>
      <c r="SF689" s="3"/>
      <c r="SG689" s="3"/>
      <c r="SH689" s="3"/>
      <c r="SI689" s="3"/>
      <c r="SJ689" s="3"/>
      <c r="SK689" s="3"/>
      <c r="SL689" s="3"/>
      <c r="SM689" s="3"/>
      <c r="SN689" s="3"/>
      <c r="SO689" s="3"/>
      <c r="SP689" s="3"/>
      <c r="SQ689" s="3"/>
      <c r="SR689" s="3"/>
      <c r="SS689" s="3"/>
      <c r="ST689" s="3"/>
      <c r="SU689" s="3"/>
      <c r="SV689" s="3"/>
      <c r="SW689" s="3"/>
      <c r="SX689" s="3"/>
      <c r="SY689" s="3"/>
      <c r="SZ689" s="3"/>
      <c r="TA689" s="3"/>
      <c r="TB689" s="3"/>
      <c r="TC689" s="3"/>
      <c r="TD689" s="3"/>
      <c r="TE689" s="3"/>
      <c r="TF689" s="3"/>
      <c r="TG689" s="3"/>
      <c r="TH689" s="3"/>
      <c r="TI689" s="3"/>
      <c r="TJ689" s="3"/>
      <c r="TK689" s="3"/>
      <c r="TL689" s="3"/>
      <c r="TM689" s="3"/>
      <c r="TN689" s="3"/>
      <c r="TO689" s="3"/>
      <c r="TP689" s="3"/>
      <c r="TQ689" s="3"/>
      <c r="TR689" s="3"/>
      <c r="TS689" s="3"/>
      <c r="TT689" s="3"/>
      <c r="TU689" s="3"/>
      <c r="TV689" s="3"/>
      <c r="TW689" s="3"/>
      <c r="TX689" s="3"/>
      <c r="TY689" s="3"/>
      <c r="TZ689" s="3"/>
      <c r="UA689" s="3"/>
      <c r="UB689" s="3"/>
      <c r="UC689" s="3"/>
      <c r="UD689" s="3"/>
      <c r="UE689" s="3"/>
      <c r="UF689" s="3"/>
      <c r="UG689" s="3"/>
      <c r="UH689" s="3"/>
      <c r="UI689" s="3"/>
      <c r="UJ689" s="3"/>
      <c r="UK689" s="3"/>
      <c r="UL689" s="3"/>
      <c r="UM689" s="3"/>
      <c r="UN689" s="3"/>
      <c r="UO689" s="3"/>
      <c r="UP689" s="3"/>
      <c r="UQ689" s="3"/>
      <c r="UR689" s="3"/>
      <c r="US689" s="3"/>
      <c r="UT689" s="3"/>
      <c r="UU689" s="3"/>
      <c r="UV689" s="3"/>
      <c r="UW689" s="3"/>
      <c r="UX689" s="3"/>
      <c r="UY689" s="3"/>
      <c r="UZ689" s="3"/>
      <c r="VA689" s="3"/>
      <c r="VB689" s="3"/>
      <c r="VC689" s="3"/>
      <c r="VD689" s="3"/>
      <c r="VE689" s="3"/>
      <c r="VF689" s="3"/>
      <c r="VG689" s="3"/>
      <c r="VH689" s="3"/>
      <c r="VI689" s="3"/>
      <c r="VJ689" s="3"/>
      <c r="VK689" s="3"/>
      <c r="VL689" s="3"/>
      <c r="VM689" s="3"/>
      <c r="VN689" s="3"/>
      <c r="VO689" s="3"/>
      <c r="VP689" s="3"/>
      <c r="VQ689" s="3"/>
      <c r="VR689" s="3"/>
      <c r="VS689" s="3"/>
      <c r="VT689" s="3"/>
      <c r="VU689" s="3"/>
      <c r="VV689" s="3"/>
      <c r="VW689" s="3"/>
      <c r="VX689" s="3"/>
      <c r="VY689" s="3"/>
      <c r="VZ689" s="3"/>
      <c r="WA689" s="3"/>
      <c r="WB689" s="3"/>
      <c r="WC689" s="3"/>
    </row>
    <row r="690" spans="1:601" ht="16" x14ac:dyDescent="0.45">
      <c r="A690" s="6"/>
      <c r="B690" s="6"/>
      <c r="C690" s="6"/>
      <c r="D690" s="6"/>
      <c r="E690" s="7"/>
      <c r="F690" s="7"/>
      <c r="G690" s="7"/>
      <c r="H690" s="7"/>
      <c r="I690" s="7"/>
      <c r="J690" s="7"/>
      <c r="K690" s="7"/>
      <c r="L690" s="7"/>
      <c r="M690" s="7"/>
      <c r="N690" s="36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3"/>
      <c r="NJ690" s="3"/>
      <c r="NK690" s="3"/>
      <c r="NL690" s="3"/>
      <c r="NM690" s="3"/>
      <c r="NN690" s="3"/>
      <c r="NO690" s="3"/>
      <c r="NP690" s="3"/>
      <c r="NQ690" s="3"/>
      <c r="NR690" s="3"/>
      <c r="NS690" s="3"/>
      <c r="NT690" s="3"/>
      <c r="NU690" s="3"/>
      <c r="NV690" s="3"/>
      <c r="NW690" s="3"/>
      <c r="NX690" s="3"/>
      <c r="NY690" s="3"/>
      <c r="NZ690" s="3"/>
      <c r="OA690" s="3"/>
      <c r="OB690" s="3"/>
      <c r="OC690" s="3"/>
      <c r="OD690" s="3"/>
      <c r="OE690" s="3"/>
      <c r="OF690" s="3"/>
      <c r="OG690" s="3"/>
      <c r="OH690" s="3"/>
      <c r="OI690" s="3"/>
      <c r="OJ690" s="3"/>
      <c r="OK690" s="3"/>
      <c r="OL690" s="3"/>
      <c r="OM690" s="3"/>
      <c r="ON690" s="3"/>
      <c r="OO690" s="3"/>
      <c r="OP690" s="3"/>
      <c r="OQ690" s="3"/>
      <c r="OR690" s="3"/>
      <c r="OS690" s="3"/>
      <c r="OT690" s="3"/>
      <c r="OU690" s="3"/>
      <c r="OV690" s="3"/>
      <c r="OW690" s="3"/>
      <c r="OX690" s="3"/>
      <c r="OY690" s="3"/>
      <c r="OZ690" s="3"/>
      <c r="PA690" s="3"/>
      <c r="PB690" s="3"/>
      <c r="PC690" s="3"/>
      <c r="PD690" s="3"/>
      <c r="PE690" s="3"/>
      <c r="PF690" s="3"/>
      <c r="PG690" s="3"/>
      <c r="PH690" s="3"/>
      <c r="PI690" s="3"/>
      <c r="PJ690" s="3"/>
      <c r="PK690" s="3"/>
      <c r="PL690" s="3"/>
      <c r="PM690" s="3"/>
      <c r="PN690" s="3"/>
      <c r="PO690" s="3"/>
      <c r="PP690" s="3"/>
      <c r="PQ690" s="3"/>
      <c r="PR690" s="3"/>
      <c r="PS690" s="3"/>
      <c r="PT690" s="3"/>
      <c r="PU690" s="3"/>
      <c r="PV690" s="3"/>
      <c r="PW690" s="3"/>
      <c r="PX690" s="3"/>
      <c r="PY690" s="3"/>
      <c r="PZ690" s="3"/>
      <c r="QA690" s="3"/>
      <c r="QB690" s="3"/>
      <c r="QC690" s="3"/>
      <c r="QD690" s="3"/>
      <c r="QE690" s="3"/>
      <c r="QF690" s="3"/>
      <c r="QG690" s="3"/>
      <c r="QH690" s="3"/>
      <c r="QI690" s="3"/>
      <c r="QJ690" s="3"/>
      <c r="QK690" s="3"/>
      <c r="QL690" s="3"/>
      <c r="QM690" s="3"/>
      <c r="QN690" s="3"/>
      <c r="QO690" s="3"/>
      <c r="QP690" s="3"/>
      <c r="QQ690" s="3"/>
      <c r="QR690" s="3"/>
      <c r="QS690" s="3"/>
      <c r="QT690" s="3"/>
      <c r="QU690" s="3"/>
      <c r="QV690" s="3"/>
      <c r="QW690" s="3"/>
      <c r="QX690" s="3"/>
      <c r="QY690" s="3"/>
      <c r="QZ690" s="3"/>
      <c r="RA690" s="3"/>
      <c r="RB690" s="3"/>
      <c r="RC690" s="3"/>
      <c r="RD690" s="3"/>
      <c r="RE690" s="3"/>
      <c r="RF690" s="3"/>
      <c r="RG690" s="3"/>
      <c r="RH690" s="3"/>
      <c r="RI690" s="3"/>
      <c r="RJ690" s="3"/>
      <c r="RK690" s="3"/>
      <c r="RL690" s="3"/>
      <c r="RM690" s="3"/>
      <c r="RN690" s="3"/>
      <c r="RO690" s="3"/>
      <c r="RP690" s="3"/>
      <c r="RQ690" s="3"/>
      <c r="RR690" s="3"/>
      <c r="RS690" s="3"/>
      <c r="RT690" s="3"/>
      <c r="RU690" s="3"/>
      <c r="RV690" s="3"/>
      <c r="RW690" s="3"/>
      <c r="RX690" s="3"/>
      <c r="RY690" s="3"/>
      <c r="RZ690" s="3"/>
      <c r="SA690" s="3"/>
      <c r="SB690" s="3"/>
      <c r="SC690" s="3"/>
      <c r="SD690" s="3"/>
      <c r="SE690" s="3"/>
      <c r="SF690" s="3"/>
      <c r="SG690" s="3"/>
      <c r="SH690" s="3"/>
      <c r="SI690" s="3"/>
      <c r="SJ690" s="3"/>
      <c r="SK690" s="3"/>
      <c r="SL690" s="3"/>
      <c r="SM690" s="3"/>
      <c r="SN690" s="3"/>
      <c r="SO690" s="3"/>
      <c r="SP690" s="3"/>
      <c r="SQ690" s="3"/>
      <c r="SR690" s="3"/>
      <c r="SS690" s="3"/>
      <c r="ST690" s="3"/>
      <c r="SU690" s="3"/>
      <c r="SV690" s="3"/>
      <c r="SW690" s="3"/>
      <c r="SX690" s="3"/>
      <c r="SY690" s="3"/>
      <c r="SZ690" s="3"/>
      <c r="TA690" s="3"/>
      <c r="TB690" s="3"/>
      <c r="TC690" s="3"/>
      <c r="TD690" s="3"/>
      <c r="TE690" s="3"/>
      <c r="TF690" s="3"/>
      <c r="TG690" s="3"/>
      <c r="TH690" s="3"/>
      <c r="TI690" s="3"/>
      <c r="TJ690" s="3"/>
      <c r="TK690" s="3"/>
      <c r="TL690" s="3"/>
      <c r="TM690" s="3"/>
      <c r="TN690" s="3"/>
      <c r="TO690" s="3"/>
      <c r="TP690" s="3"/>
      <c r="TQ690" s="3"/>
      <c r="TR690" s="3"/>
      <c r="TS690" s="3"/>
      <c r="TT690" s="3"/>
      <c r="TU690" s="3"/>
      <c r="TV690" s="3"/>
      <c r="TW690" s="3"/>
      <c r="TX690" s="3"/>
      <c r="TY690" s="3"/>
      <c r="TZ690" s="3"/>
      <c r="UA690" s="3"/>
      <c r="UB690" s="3"/>
      <c r="UC690" s="3"/>
      <c r="UD690" s="3"/>
      <c r="UE690" s="3"/>
      <c r="UF690" s="3"/>
      <c r="UG690" s="3"/>
      <c r="UH690" s="3"/>
      <c r="UI690" s="3"/>
      <c r="UJ690" s="3"/>
      <c r="UK690" s="3"/>
      <c r="UL690" s="3"/>
      <c r="UM690" s="3"/>
      <c r="UN690" s="3"/>
      <c r="UO690" s="3"/>
      <c r="UP690" s="3"/>
      <c r="UQ690" s="3"/>
      <c r="UR690" s="3"/>
      <c r="US690" s="3"/>
      <c r="UT690" s="3"/>
      <c r="UU690" s="3"/>
      <c r="UV690" s="3"/>
      <c r="UW690" s="3"/>
      <c r="UX690" s="3"/>
      <c r="UY690" s="3"/>
      <c r="UZ690" s="3"/>
      <c r="VA690" s="3"/>
      <c r="VB690" s="3"/>
      <c r="VC690" s="3"/>
      <c r="VD690" s="3"/>
      <c r="VE690" s="3"/>
      <c r="VF690" s="3"/>
      <c r="VG690" s="3"/>
      <c r="VH690" s="3"/>
      <c r="VI690" s="3"/>
      <c r="VJ690" s="3"/>
      <c r="VK690" s="3"/>
      <c r="VL690" s="3"/>
      <c r="VM690" s="3"/>
      <c r="VN690" s="3"/>
      <c r="VO690" s="3"/>
      <c r="VP690" s="3"/>
      <c r="VQ690" s="3"/>
      <c r="VR690" s="3"/>
      <c r="VS690" s="3"/>
      <c r="VT690" s="3"/>
      <c r="VU690" s="3"/>
      <c r="VV690" s="3"/>
      <c r="VW690" s="3"/>
      <c r="VX690" s="3"/>
      <c r="VY690" s="3"/>
      <c r="VZ690" s="3"/>
      <c r="WA690" s="3"/>
      <c r="WB690" s="3"/>
      <c r="WC690" s="3"/>
    </row>
    <row r="691" spans="1:601" ht="16" x14ac:dyDescent="0.45">
      <c r="A691" s="6"/>
      <c r="B691" s="6"/>
      <c r="C691" s="6"/>
      <c r="D691" s="6"/>
      <c r="E691" s="7"/>
      <c r="F691" s="7"/>
      <c r="G691" s="7"/>
      <c r="H691" s="7"/>
      <c r="I691" s="7"/>
      <c r="J691" s="7"/>
      <c r="K691" s="7"/>
      <c r="L691" s="7"/>
      <c r="M691" s="7"/>
      <c r="N691" s="36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3"/>
      <c r="NJ691" s="3"/>
      <c r="NK691" s="3"/>
      <c r="NL691" s="3"/>
      <c r="NM691" s="3"/>
      <c r="NN691" s="3"/>
      <c r="NO691" s="3"/>
      <c r="NP691" s="3"/>
      <c r="NQ691" s="3"/>
      <c r="NR691" s="3"/>
      <c r="NS691" s="3"/>
      <c r="NT691" s="3"/>
      <c r="NU691" s="3"/>
      <c r="NV691" s="3"/>
      <c r="NW691" s="3"/>
      <c r="NX691" s="3"/>
      <c r="NY691" s="3"/>
      <c r="NZ691" s="3"/>
      <c r="OA691" s="3"/>
      <c r="OB691" s="3"/>
      <c r="OC691" s="3"/>
      <c r="OD691" s="3"/>
      <c r="OE691" s="3"/>
      <c r="OF691" s="3"/>
      <c r="OG691" s="3"/>
      <c r="OH691" s="3"/>
      <c r="OI691" s="3"/>
      <c r="OJ691" s="3"/>
      <c r="OK691" s="3"/>
      <c r="OL691" s="3"/>
      <c r="OM691" s="3"/>
      <c r="ON691" s="3"/>
      <c r="OO691" s="3"/>
      <c r="OP691" s="3"/>
      <c r="OQ691" s="3"/>
      <c r="OR691" s="3"/>
      <c r="OS691" s="3"/>
      <c r="OT691" s="3"/>
      <c r="OU691" s="3"/>
      <c r="OV691" s="3"/>
      <c r="OW691" s="3"/>
      <c r="OX691" s="3"/>
      <c r="OY691" s="3"/>
      <c r="OZ691" s="3"/>
      <c r="PA691" s="3"/>
      <c r="PB691" s="3"/>
      <c r="PC691" s="3"/>
      <c r="PD691" s="3"/>
      <c r="PE691" s="3"/>
      <c r="PF691" s="3"/>
      <c r="PG691" s="3"/>
      <c r="PH691" s="3"/>
      <c r="PI691" s="3"/>
      <c r="PJ691" s="3"/>
      <c r="PK691" s="3"/>
      <c r="PL691" s="3"/>
      <c r="PM691" s="3"/>
      <c r="PN691" s="3"/>
      <c r="PO691" s="3"/>
      <c r="PP691" s="3"/>
      <c r="PQ691" s="3"/>
      <c r="PR691" s="3"/>
      <c r="PS691" s="3"/>
      <c r="PT691" s="3"/>
      <c r="PU691" s="3"/>
      <c r="PV691" s="3"/>
      <c r="PW691" s="3"/>
      <c r="PX691" s="3"/>
      <c r="PY691" s="3"/>
      <c r="PZ691" s="3"/>
      <c r="QA691" s="3"/>
      <c r="QB691" s="3"/>
      <c r="QC691" s="3"/>
      <c r="QD691" s="3"/>
      <c r="QE691" s="3"/>
      <c r="QF691" s="3"/>
      <c r="QG691" s="3"/>
      <c r="QH691" s="3"/>
      <c r="QI691" s="3"/>
      <c r="QJ691" s="3"/>
      <c r="QK691" s="3"/>
      <c r="QL691" s="3"/>
      <c r="QM691" s="3"/>
      <c r="QN691" s="3"/>
      <c r="QO691" s="3"/>
      <c r="QP691" s="3"/>
      <c r="QQ691" s="3"/>
      <c r="QR691" s="3"/>
      <c r="QS691" s="3"/>
      <c r="QT691" s="3"/>
      <c r="QU691" s="3"/>
      <c r="QV691" s="3"/>
      <c r="QW691" s="3"/>
      <c r="QX691" s="3"/>
      <c r="QY691" s="3"/>
      <c r="QZ691" s="3"/>
      <c r="RA691" s="3"/>
      <c r="RB691" s="3"/>
      <c r="RC691" s="3"/>
      <c r="RD691" s="3"/>
      <c r="RE691" s="3"/>
      <c r="RF691" s="3"/>
      <c r="RG691" s="3"/>
      <c r="RH691" s="3"/>
      <c r="RI691" s="3"/>
      <c r="RJ691" s="3"/>
      <c r="RK691" s="3"/>
      <c r="RL691" s="3"/>
      <c r="RM691" s="3"/>
      <c r="RN691" s="3"/>
      <c r="RO691" s="3"/>
      <c r="RP691" s="3"/>
      <c r="RQ691" s="3"/>
      <c r="RR691" s="3"/>
      <c r="RS691" s="3"/>
      <c r="RT691" s="3"/>
      <c r="RU691" s="3"/>
      <c r="RV691" s="3"/>
      <c r="RW691" s="3"/>
      <c r="RX691" s="3"/>
      <c r="RY691" s="3"/>
      <c r="RZ691" s="3"/>
      <c r="SA691" s="3"/>
      <c r="SB691" s="3"/>
      <c r="SC691" s="3"/>
      <c r="SD691" s="3"/>
      <c r="SE691" s="3"/>
      <c r="SF691" s="3"/>
      <c r="SG691" s="3"/>
      <c r="SH691" s="3"/>
      <c r="SI691" s="3"/>
      <c r="SJ691" s="3"/>
      <c r="SK691" s="3"/>
      <c r="SL691" s="3"/>
      <c r="SM691" s="3"/>
      <c r="SN691" s="3"/>
      <c r="SO691" s="3"/>
      <c r="SP691" s="3"/>
      <c r="SQ691" s="3"/>
      <c r="SR691" s="3"/>
      <c r="SS691" s="3"/>
      <c r="ST691" s="3"/>
      <c r="SU691" s="3"/>
      <c r="SV691" s="3"/>
      <c r="SW691" s="3"/>
      <c r="SX691" s="3"/>
      <c r="SY691" s="3"/>
      <c r="SZ691" s="3"/>
      <c r="TA691" s="3"/>
      <c r="TB691" s="3"/>
      <c r="TC691" s="3"/>
      <c r="TD691" s="3"/>
      <c r="TE691" s="3"/>
      <c r="TF691" s="3"/>
      <c r="TG691" s="3"/>
      <c r="TH691" s="3"/>
      <c r="TI691" s="3"/>
      <c r="TJ691" s="3"/>
      <c r="TK691" s="3"/>
      <c r="TL691" s="3"/>
      <c r="TM691" s="3"/>
      <c r="TN691" s="3"/>
      <c r="TO691" s="3"/>
      <c r="TP691" s="3"/>
      <c r="TQ691" s="3"/>
      <c r="TR691" s="3"/>
      <c r="TS691" s="3"/>
      <c r="TT691" s="3"/>
      <c r="TU691" s="3"/>
      <c r="TV691" s="3"/>
      <c r="TW691" s="3"/>
      <c r="TX691" s="3"/>
      <c r="TY691" s="3"/>
      <c r="TZ691" s="3"/>
      <c r="UA691" s="3"/>
      <c r="UB691" s="3"/>
      <c r="UC691" s="3"/>
      <c r="UD691" s="3"/>
      <c r="UE691" s="3"/>
      <c r="UF691" s="3"/>
      <c r="UG691" s="3"/>
      <c r="UH691" s="3"/>
      <c r="UI691" s="3"/>
      <c r="UJ691" s="3"/>
      <c r="UK691" s="3"/>
      <c r="UL691" s="3"/>
      <c r="UM691" s="3"/>
      <c r="UN691" s="3"/>
      <c r="UO691" s="3"/>
      <c r="UP691" s="3"/>
      <c r="UQ691" s="3"/>
      <c r="UR691" s="3"/>
      <c r="US691" s="3"/>
      <c r="UT691" s="3"/>
      <c r="UU691" s="3"/>
      <c r="UV691" s="3"/>
      <c r="UW691" s="3"/>
      <c r="UX691" s="3"/>
      <c r="UY691" s="3"/>
      <c r="UZ691" s="3"/>
      <c r="VA691" s="3"/>
      <c r="VB691" s="3"/>
      <c r="VC691" s="3"/>
      <c r="VD691" s="3"/>
      <c r="VE691" s="3"/>
      <c r="VF691" s="3"/>
      <c r="VG691" s="3"/>
      <c r="VH691" s="3"/>
      <c r="VI691" s="3"/>
      <c r="VJ691" s="3"/>
      <c r="VK691" s="3"/>
      <c r="VL691" s="3"/>
      <c r="VM691" s="3"/>
      <c r="VN691" s="3"/>
      <c r="VO691" s="3"/>
      <c r="VP691" s="3"/>
      <c r="VQ691" s="3"/>
      <c r="VR691" s="3"/>
      <c r="VS691" s="3"/>
      <c r="VT691" s="3"/>
      <c r="VU691" s="3"/>
      <c r="VV691" s="3"/>
      <c r="VW691" s="3"/>
      <c r="VX691" s="3"/>
      <c r="VY691" s="3"/>
      <c r="VZ691" s="3"/>
      <c r="WA691" s="3"/>
      <c r="WB691" s="3"/>
      <c r="WC691" s="3"/>
    </row>
    <row r="692" spans="1:601" ht="16" x14ac:dyDescent="0.45">
      <c r="A692" s="6"/>
      <c r="B692" s="6"/>
      <c r="C692" s="6"/>
      <c r="D692" s="6"/>
      <c r="E692" s="7"/>
      <c r="F692" s="7"/>
      <c r="G692" s="7"/>
      <c r="H692" s="7"/>
      <c r="I692" s="7"/>
      <c r="J692" s="7"/>
      <c r="K692" s="7"/>
      <c r="L692" s="7"/>
      <c r="M692" s="7"/>
      <c r="N692" s="36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3"/>
      <c r="NJ692" s="3"/>
      <c r="NK692" s="3"/>
      <c r="NL692" s="3"/>
      <c r="NM692" s="3"/>
      <c r="NN692" s="3"/>
      <c r="NO692" s="3"/>
      <c r="NP692" s="3"/>
      <c r="NQ692" s="3"/>
      <c r="NR692" s="3"/>
      <c r="NS692" s="3"/>
      <c r="NT692" s="3"/>
      <c r="NU692" s="3"/>
      <c r="NV692" s="3"/>
      <c r="NW692" s="3"/>
      <c r="NX692" s="3"/>
      <c r="NY692" s="3"/>
      <c r="NZ692" s="3"/>
      <c r="OA692" s="3"/>
      <c r="OB692" s="3"/>
      <c r="OC692" s="3"/>
      <c r="OD692" s="3"/>
      <c r="OE692" s="3"/>
      <c r="OF692" s="3"/>
      <c r="OG692" s="3"/>
      <c r="OH692" s="3"/>
      <c r="OI692" s="3"/>
      <c r="OJ692" s="3"/>
      <c r="OK692" s="3"/>
      <c r="OL692" s="3"/>
      <c r="OM692" s="3"/>
      <c r="ON692" s="3"/>
      <c r="OO692" s="3"/>
      <c r="OP692" s="3"/>
      <c r="OQ692" s="3"/>
      <c r="OR692" s="3"/>
      <c r="OS692" s="3"/>
      <c r="OT692" s="3"/>
      <c r="OU692" s="3"/>
      <c r="OV692" s="3"/>
      <c r="OW692" s="3"/>
      <c r="OX692" s="3"/>
      <c r="OY692" s="3"/>
      <c r="OZ692" s="3"/>
      <c r="PA692" s="3"/>
      <c r="PB692" s="3"/>
      <c r="PC692" s="3"/>
      <c r="PD692" s="3"/>
      <c r="PE692" s="3"/>
      <c r="PF692" s="3"/>
      <c r="PG692" s="3"/>
      <c r="PH692" s="3"/>
      <c r="PI692" s="3"/>
      <c r="PJ692" s="3"/>
      <c r="PK692" s="3"/>
      <c r="PL692" s="3"/>
      <c r="PM692" s="3"/>
      <c r="PN692" s="3"/>
      <c r="PO692" s="3"/>
      <c r="PP692" s="3"/>
      <c r="PQ692" s="3"/>
      <c r="PR692" s="3"/>
      <c r="PS692" s="3"/>
      <c r="PT692" s="3"/>
      <c r="PU692" s="3"/>
      <c r="PV692" s="3"/>
      <c r="PW692" s="3"/>
      <c r="PX692" s="3"/>
      <c r="PY692" s="3"/>
      <c r="PZ692" s="3"/>
      <c r="QA692" s="3"/>
      <c r="QB692" s="3"/>
      <c r="QC692" s="3"/>
      <c r="QD692" s="3"/>
      <c r="QE692" s="3"/>
      <c r="QF692" s="3"/>
      <c r="QG692" s="3"/>
      <c r="QH692" s="3"/>
      <c r="QI692" s="3"/>
      <c r="QJ692" s="3"/>
      <c r="QK692" s="3"/>
      <c r="QL692" s="3"/>
      <c r="QM692" s="3"/>
      <c r="QN692" s="3"/>
      <c r="QO692" s="3"/>
      <c r="QP692" s="3"/>
      <c r="QQ692" s="3"/>
      <c r="QR692" s="3"/>
      <c r="QS692" s="3"/>
      <c r="QT692" s="3"/>
      <c r="QU692" s="3"/>
      <c r="QV692" s="3"/>
      <c r="QW692" s="3"/>
      <c r="QX692" s="3"/>
      <c r="QY692" s="3"/>
      <c r="QZ692" s="3"/>
      <c r="RA692" s="3"/>
      <c r="RB692" s="3"/>
      <c r="RC692" s="3"/>
      <c r="RD692" s="3"/>
      <c r="RE692" s="3"/>
      <c r="RF692" s="3"/>
      <c r="RG692" s="3"/>
      <c r="RH692" s="3"/>
      <c r="RI692" s="3"/>
      <c r="RJ692" s="3"/>
      <c r="RK692" s="3"/>
      <c r="RL692" s="3"/>
      <c r="RM692" s="3"/>
      <c r="RN692" s="3"/>
      <c r="RO692" s="3"/>
      <c r="RP692" s="3"/>
      <c r="RQ692" s="3"/>
      <c r="RR692" s="3"/>
      <c r="RS692" s="3"/>
      <c r="RT692" s="3"/>
      <c r="RU692" s="3"/>
      <c r="RV692" s="3"/>
      <c r="RW692" s="3"/>
      <c r="RX692" s="3"/>
      <c r="RY692" s="3"/>
      <c r="RZ692" s="3"/>
      <c r="SA692" s="3"/>
      <c r="SB692" s="3"/>
      <c r="SC692" s="3"/>
      <c r="SD692" s="3"/>
      <c r="SE692" s="3"/>
      <c r="SF692" s="3"/>
      <c r="SG692" s="3"/>
      <c r="SH692" s="3"/>
      <c r="SI692" s="3"/>
      <c r="SJ692" s="3"/>
      <c r="SK692" s="3"/>
      <c r="SL692" s="3"/>
      <c r="SM692" s="3"/>
      <c r="SN692" s="3"/>
      <c r="SO692" s="3"/>
      <c r="SP692" s="3"/>
      <c r="SQ692" s="3"/>
      <c r="SR692" s="3"/>
      <c r="SS692" s="3"/>
      <c r="ST692" s="3"/>
      <c r="SU692" s="3"/>
      <c r="SV692" s="3"/>
      <c r="SW692" s="3"/>
      <c r="SX692" s="3"/>
      <c r="SY692" s="3"/>
      <c r="SZ692" s="3"/>
      <c r="TA692" s="3"/>
      <c r="TB692" s="3"/>
      <c r="TC692" s="3"/>
      <c r="TD692" s="3"/>
      <c r="TE692" s="3"/>
      <c r="TF692" s="3"/>
      <c r="TG692" s="3"/>
      <c r="TH692" s="3"/>
      <c r="TI692" s="3"/>
      <c r="TJ692" s="3"/>
      <c r="TK692" s="3"/>
      <c r="TL692" s="3"/>
      <c r="TM692" s="3"/>
      <c r="TN692" s="3"/>
      <c r="TO692" s="3"/>
      <c r="TP692" s="3"/>
      <c r="TQ692" s="3"/>
      <c r="TR692" s="3"/>
      <c r="TS692" s="3"/>
      <c r="TT692" s="3"/>
      <c r="TU692" s="3"/>
      <c r="TV692" s="3"/>
      <c r="TW692" s="3"/>
      <c r="TX692" s="3"/>
      <c r="TY692" s="3"/>
      <c r="TZ692" s="3"/>
      <c r="UA692" s="3"/>
      <c r="UB692" s="3"/>
      <c r="UC692" s="3"/>
      <c r="UD692" s="3"/>
      <c r="UE692" s="3"/>
      <c r="UF692" s="3"/>
      <c r="UG692" s="3"/>
      <c r="UH692" s="3"/>
      <c r="UI692" s="3"/>
      <c r="UJ692" s="3"/>
      <c r="UK692" s="3"/>
      <c r="UL692" s="3"/>
      <c r="UM692" s="3"/>
      <c r="UN692" s="3"/>
      <c r="UO692" s="3"/>
      <c r="UP692" s="3"/>
      <c r="UQ692" s="3"/>
      <c r="UR692" s="3"/>
      <c r="US692" s="3"/>
      <c r="UT692" s="3"/>
      <c r="UU692" s="3"/>
      <c r="UV692" s="3"/>
      <c r="UW692" s="3"/>
      <c r="UX692" s="3"/>
      <c r="UY692" s="3"/>
      <c r="UZ692" s="3"/>
      <c r="VA692" s="3"/>
      <c r="VB692" s="3"/>
      <c r="VC692" s="3"/>
      <c r="VD692" s="3"/>
      <c r="VE692" s="3"/>
      <c r="VF692" s="3"/>
      <c r="VG692" s="3"/>
      <c r="VH692" s="3"/>
      <c r="VI692" s="3"/>
      <c r="VJ692" s="3"/>
      <c r="VK692" s="3"/>
      <c r="VL692" s="3"/>
      <c r="VM692" s="3"/>
      <c r="VN692" s="3"/>
      <c r="VO692" s="3"/>
      <c r="VP692" s="3"/>
      <c r="VQ692" s="3"/>
      <c r="VR692" s="3"/>
      <c r="VS692" s="3"/>
      <c r="VT692" s="3"/>
      <c r="VU692" s="3"/>
      <c r="VV692" s="3"/>
      <c r="VW692" s="3"/>
      <c r="VX692" s="3"/>
      <c r="VY692" s="3"/>
      <c r="VZ692" s="3"/>
      <c r="WA692" s="3"/>
      <c r="WB692" s="3"/>
      <c r="WC692" s="3"/>
    </row>
    <row r="693" spans="1:601" ht="16" x14ac:dyDescent="0.45">
      <c r="A693" s="6"/>
      <c r="B693" s="6"/>
      <c r="C693" s="6"/>
      <c r="D693" s="6"/>
      <c r="E693" s="7"/>
      <c r="F693" s="7"/>
      <c r="G693" s="7"/>
      <c r="H693" s="7"/>
      <c r="I693" s="7"/>
      <c r="J693" s="7"/>
      <c r="K693" s="7"/>
      <c r="L693" s="7"/>
      <c r="M693" s="7"/>
      <c r="N693" s="36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3"/>
      <c r="NJ693" s="3"/>
      <c r="NK693" s="3"/>
      <c r="NL693" s="3"/>
      <c r="NM693" s="3"/>
      <c r="NN693" s="3"/>
      <c r="NO693" s="3"/>
      <c r="NP693" s="3"/>
      <c r="NQ693" s="3"/>
      <c r="NR693" s="3"/>
      <c r="NS693" s="3"/>
      <c r="NT693" s="3"/>
      <c r="NU693" s="3"/>
      <c r="NV693" s="3"/>
      <c r="NW693" s="3"/>
      <c r="NX693" s="3"/>
      <c r="NY693" s="3"/>
      <c r="NZ693" s="3"/>
      <c r="OA693" s="3"/>
      <c r="OB693" s="3"/>
      <c r="OC693" s="3"/>
      <c r="OD693" s="3"/>
      <c r="OE693" s="3"/>
      <c r="OF693" s="3"/>
      <c r="OG693" s="3"/>
      <c r="OH693" s="3"/>
      <c r="OI693" s="3"/>
      <c r="OJ693" s="3"/>
      <c r="OK693" s="3"/>
      <c r="OL693" s="3"/>
      <c r="OM693" s="3"/>
      <c r="ON693" s="3"/>
      <c r="OO693" s="3"/>
      <c r="OP693" s="3"/>
      <c r="OQ693" s="3"/>
      <c r="OR693" s="3"/>
      <c r="OS693" s="3"/>
      <c r="OT693" s="3"/>
      <c r="OU693" s="3"/>
      <c r="OV693" s="3"/>
      <c r="OW693" s="3"/>
      <c r="OX693" s="3"/>
      <c r="OY693" s="3"/>
      <c r="OZ693" s="3"/>
      <c r="PA693" s="3"/>
      <c r="PB693" s="3"/>
      <c r="PC693" s="3"/>
      <c r="PD693" s="3"/>
      <c r="PE693" s="3"/>
      <c r="PF693" s="3"/>
      <c r="PG693" s="3"/>
      <c r="PH693" s="3"/>
      <c r="PI693" s="3"/>
      <c r="PJ693" s="3"/>
      <c r="PK693" s="3"/>
      <c r="PL693" s="3"/>
      <c r="PM693" s="3"/>
      <c r="PN693" s="3"/>
      <c r="PO693" s="3"/>
      <c r="PP693" s="3"/>
      <c r="PQ693" s="3"/>
      <c r="PR693" s="3"/>
      <c r="PS693" s="3"/>
      <c r="PT693" s="3"/>
      <c r="PU693" s="3"/>
      <c r="PV693" s="3"/>
      <c r="PW693" s="3"/>
      <c r="PX693" s="3"/>
      <c r="PY693" s="3"/>
      <c r="PZ693" s="3"/>
      <c r="QA693" s="3"/>
      <c r="QB693" s="3"/>
      <c r="QC693" s="3"/>
      <c r="QD693" s="3"/>
      <c r="QE693" s="3"/>
      <c r="QF693" s="3"/>
      <c r="QG693" s="3"/>
      <c r="QH693" s="3"/>
      <c r="QI693" s="3"/>
      <c r="QJ693" s="3"/>
      <c r="QK693" s="3"/>
      <c r="QL693" s="3"/>
      <c r="QM693" s="3"/>
      <c r="QN693" s="3"/>
      <c r="QO693" s="3"/>
      <c r="QP693" s="3"/>
      <c r="QQ693" s="3"/>
      <c r="QR693" s="3"/>
      <c r="QS693" s="3"/>
      <c r="QT693" s="3"/>
      <c r="QU693" s="3"/>
      <c r="QV693" s="3"/>
      <c r="QW693" s="3"/>
      <c r="QX693" s="3"/>
      <c r="QY693" s="3"/>
      <c r="QZ693" s="3"/>
      <c r="RA693" s="3"/>
      <c r="RB693" s="3"/>
      <c r="RC693" s="3"/>
      <c r="RD693" s="3"/>
      <c r="RE693" s="3"/>
      <c r="RF693" s="3"/>
      <c r="RG693" s="3"/>
      <c r="RH693" s="3"/>
      <c r="RI693" s="3"/>
      <c r="RJ693" s="3"/>
      <c r="RK693" s="3"/>
      <c r="RL693" s="3"/>
      <c r="RM693" s="3"/>
      <c r="RN693" s="3"/>
      <c r="RO693" s="3"/>
      <c r="RP693" s="3"/>
      <c r="RQ693" s="3"/>
      <c r="RR693" s="3"/>
      <c r="RS693" s="3"/>
      <c r="RT693" s="3"/>
      <c r="RU693" s="3"/>
      <c r="RV693" s="3"/>
      <c r="RW693" s="3"/>
      <c r="RX693" s="3"/>
      <c r="RY693" s="3"/>
      <c r="RZ693" s="3"/>
      <c r="SA693" s="3"/>
      <c r="SB693" s="3"/>
      <c r="SC693" s="3"/>
      <c r="SD693" s="3"/>
      <c r="SE693" s="3"/>
      <c r="SF693" s="3"/>
      <c r="SG693" s="3"/>
      <c r="SH693" s="3"/>
      <c r="SI693" s="3"/>
      <c r="SJ693" s="3"/>
      <c r="SK693" s="3"/>
      <c r="SL693" s="3"/>
      <c r="SM693" s="3"/>
      <c r="SN693" s="3"/>
      <c r="SO693" s="3"/>
      <c r="SP693" s="3"/>
      <c r="SQ693" s="3"/>
      <c r="SR693" s="3"/>
      <c r="SS693" s="3"/>
      <c r="ST693" s="3"/>
      <c r="SU693" s="3"/>
      <c r="SV693" s="3"/>
      <c r="SW693" s="3"/>
      <c r="SX693" s="3"/>
      <c r="SY693" s="3"/>
      <c r="SZ693" s="3"/>
      <c r="TA693" s="3"/>
      <c r="TB693" s="3"/>
      <c r="TC693" s="3"/>
      <c r="TD693" s="3"/>
      <c r="TE693" s="3"/>
      <c r="TF693" s="3"/>
      <c r="TG693" s="3"/>
      <c r="TH693" s="3"/>
      <c r="TI693" s="3"/>
      <c r="TJ693" s="3"/>
      <c r="TK693" s="3"/>
      <c r="TL693" s="3"/>
      <c r="TM693" s="3"/>
      <c r="TN693" s="3"/>
      <c r="TO693" s="3"/>
      <c r="TP693" s="3"/>
      <c r="TQ693" s="3"/>
      <c r="TR693" s="3"/>
      <c r="TS693" s="3"/>
      <c r="TT693" s="3"/>
      <c r="TU693" s="3"/>
      <c r="TV693" s="3"/>
      <c r="TW693" s="3"/>
      <c r="TX693" s="3"/>
      <c r="TY693" s="3"/>
      <c r="TZ693" s="3"/>
      <c r="UA693" s="3"/>
      <c r="UB693" s="3"/>
      <c r="UC693" s="3"/>
      <c r="UD693" s="3"/>
      <c r="UE693" s="3"/>
      <c r="UF693" s="3"/>
      <c r="UG693" s="3"/>
      <c r="UH693" s="3"/>
      <c r="UI693" s="3"/>
      <c r="UJ693" s="3"/>
      <c r="UK693" s="3"/>
      <c r="UL693" s="3"/>
      <c r="UM693" s="3"/>
      <c r="UN693" s="3"/>
      <c r="UO693" s="3"/>
      <c r="UP693" s="3"/>
      <c r="UQ693" s="3"/>
      <c r="UR693" s="3"/>
      <c r="US693" s="3"/>
      <c r="UT693" s="3"/>
      <c r="UU693" s="3"/>
      <c r="UV693" s="3"/>
      <c r="UW693" s="3"/>
      <c r="UX693" s="3"/>
      <c r="UY693" s="3"/>
      <c r="UZ693" s="3"/>
      <c r="VA693" s="3"/>
      <c r="VB693" s="3"/>
      <c r="VC693" s="3"/>
      <c r="VD693" s="3"/>
      <c r="VE693" s="3"/>
      <c r="VF693" s="3"/>
      <c r="VG693" s="3"/>
      <c r="VH693" s="3"/>
      <c r="VI693" s="3"/>
      <c r="VJ693" s="3"/>
      <c r="VK693" s="3"/>
      <c r="VL693" s="3"/>
      <c r="VM693" s="3"/>
      <c r="VN693" s="3"/>
      <c r="VO693" s="3"/>
      <c r="VP693" s="3"/>
      <c r="VQ693" s="3"/>
      <c r="VR693" s="3"/>
      <c r="VS693" s="3"/>
      <c r="VT693" s="3"/>
      <c r="VU693" s="3"/>
      <c r="VV693" s="3"/>
      <c r="VW693" s="3"/>
      <c r="VX693" s="3"/>
      <c r="VY693" s="3"/>
      <c r="VZ693" s="3"/>
      <c r="WA693" s="3"/>
      <c r="WB693" s="3"/>
      <c r="WC693" s="3"/>
    </row>
    <row r="694" spans="1:601" ht="16" x14ac:dyDescent="0.45">
      <c r="A694" s="6"/>
      <c r="B694" s="6"/>
      <c r="C694" s="6"/>
      <c r="D694" s="6"/>
      <c r="E694" s="7"/>
      <c r="F694" s="7"/>
      <c r="G694" s="7"/>
      <c r="H694" s="7"/>
      <c r="I694" s="7"/>
      <c r="J694" s="7"/>
      <c r="K694" s="7"/>
      <c r="L694" s="7"/>
      <c r="M694" s="7"/>
      <c r="N694" s="36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3"/>
      <c r="NJ694" s="3"/>
      <c r="NK694" s="3"/>
      <c r="NL694" s="3"/>
      <c r="NM694" s="3"/>
      <c r="NN694" s="3"/>
      <c r="NO694" s="3"/>
      <c r="NP694" s="3"/>
      <c r="NQ694" s="3"/>
      <c r="NR694" s="3"/>
      <c r="NS694" s="3"/>
      <c r="NT694" s="3"/>
      <c r="NU694" s="3"/>
      <c r="NV694" s="3"/>
      <c r="NW694" s="3"/>
      <c r="NX694" s="3"/>
      <c r="NY694" s="3"/>
      <c r="NZ694" s="3"/>
      <c r="OA694" s="3"/>
      <c r="OB694" s="3"/>
      <c r="OC694" s="3"/>
      <c r="OD694" s="3"/>
      <c r="OE694" s="3"/>
      <c r="OF694" s="3"/>
      <c r="OG694" s="3"/>
      <c r="OH694" s="3"/>
      <c r="OI694" s="3"/>
      <c r="OJ694" s="3"/>
      <c r="OK694" s="3"/>
      <c r="OL694" s="3"/>
      <c r="OM694" s="3"/>
      <c r="ON694" s="3"/>
      <c r="OO694" s="3"/>
      <c r="OP694" s="3"/>
      <c r="OQ694" s="3"/>
      <c r="OR694" s="3"/>
      <c r="OS694" s="3"/>
      <c r="OT694" s="3"/>
      <c r="OU694" s="3"/>
      <c r="OV694" s="3"/>
      <c r="OW694" s="3"/>
      <c r="OX694" s="3"/>
      <c r="OY694" s="3"/>
      <c r="OZ694" s="3"/>
      <c r="PA694" s="3"/>
      <c r="PB694" s="3"/>
      <c r="PC694" s="3"/>
      <c r="PD694" s="3"/>
      <c r="PE694" s="3"/>
      <c r="PF694" s="3"/>
      <c r="PG694" s="3"/>
      <c r="PH694" s="3"/>
      <c r="PI694" s="3"/>
      <c r="PJ694" s="3"/>
      <c r="PK694" s="3"/>
      <c r="PL694" s="3"/>
      <c r="PM694" s="3"/>
      <c r="PN694" s="3"/>
      <c r="PO694" s="3"/>
      <c r="PP694" s="3"/>
      <c r="PQ694" s="3"/>
      <c r="PR694" s="3"/>
      <c r="PS694" s="3"/>
      <c r="PT694" s="3"/>
      <c r="PU694" s="3"/>
      <c r="PV694" s="3"/>
      <c r="PW694" s="3"/>
      <c r="PX694" s="3"/>
      <c r="PY694" s="3"/>
      <c r="PZ694" s="3"/>
      <c r="QA694" s="3"/>
      <c r="QB694" s="3"/>
      <c r="QC694" s="3"/>
      <c r="QD694" s="3"/>
      <c r="QE694" s="3"/>
      <c r="QF694" s="3"/>
      <c r="QG694" s="3"/>
      <c r="QH694" s="3"/>
      <c r="QI694" s="3"/>
      <c r="QJ694" s="3"/>
      <c r="QK694" s="3"/>
      <c r="QL694" s="3"/>
      <c r="QM694" s="3"/>
      <c r="QN694" s="3"/>
      <c r="QO694" s="3"/>
      <c r="QP694" s="3"/>
      <c r="QQ694" s="3"/>
      <c r="QR694" s="3"/>
      <c r="QS694" s="3"/>
      <c r="QT694" s="3"/>
      <c r="QU694" s="3"/>
      <c r="QV694" s="3"/>
      <c r="QW694" s="3"/>
      <c r="QX694" s="3"/>
      <c r="QY694" s="3"/>
      <c r="QZ694" s="3"/>
      <c r="RA694" s="3"/>
      <c r="RB694" s="3"/>
      <c r="RC694" s="3"/>
      <c r="RD694" s="3"/>
      <c r="RE694" s="3"/>
      <c r="RF694" s="3"/>
      <c r="RG694" s="3"/>
      <c r="RH694" s="3"/>
      <c r="RI694" s="3"/>
      <c r="RJ694" s="3"/>
      <c r="RK694" s="3"/>
      <c r="RL694" s="3"/>
      <c r="RM694" s="3"/>
      <c r="RN694" s="3"/>
      <c r="RO694" s="3"/>
      <c r="RP694" s="3"/>
      <c r="RQ694" s="3"/>
      <c r="RR694" s="3"/>
      <c r="RS694" s="3"/>
      <c r="RT694" s="3"/>
      <c r="RU694" s="3"/>
      <c r="RV694" s="3"/>
      <c r="RW694" s="3"/>
      <c r="RX694" s="3"/>
      <c r="RY694" s="3"/>
      <c r="RZ694" s="3"/>
      <c r="SA694" s="3"/>
      <c r="SB694" s="3"/>
      <c r="SC694" s="3"/>
      <c r="SD694" s="3"/>
      <c r="SE694" s="3"/>
      <c r="SF694" s="3"/>
      <c r="SG694" s="3"/>
      <c r="SH694" s="3"/>
      <c r="SI694" s="3"/>
      <c r="SJ694" s="3"/>
      <c r="SK694" s="3"/>
      <c r="SL694" s="3"/>
      <c r="SM694" s="3"/>
      <c r="SN694" s="3"/>
      <c r="SO694" s="3"/>
      <c r="SP694" s="3"/>
      <c r="SQ694" s="3"/>
      <c r="SR694" s="3"/>
      <c r="SS694" s="3"/>
      <c r="ST694" s="3"/>
      <c r="SU694" s="3"/>
      <c r="SV694" s="3"/>
      <c r="SW694" s="3"/>
      <c r="SX694" s="3"/>
      <c r="SY694" s="3"/>
      <c r="SZ694" s="3"/>
      <c r="TA694" s="3"/>
      <c r="TB694" s="3"/>
      <c r="TC694" s="3"/>
      <c r="TD694" s="3"/>
      <c r="TE694" s="3"/>
      <c r="TF694" s="3"/>
      <c r="TG694" s="3"/>
      <c r="TH694" s="3"/>
      <c r="TI694" s="3"/>
      <c r="TJ694" s="3"/>
      <c r="TK694" s="3"/>
      <c r="TL694" s="3"/>
      <c r="TM694" s="3"/>
      <c r="TN694" s="3"/>
      <c r="TO694" s="3"/>
      <c r="TP694" s="3"/>
      <c r="TQ694" s="3"/>
      <c r="TR694" s="3"/>
      <c r="TS694" s="3"/>
      <c r="TT694" s="3"/>
      <c r="TU694" s="3"/>
      <c r="TV694" s="3"/>
      <c r="TW694" s="3"/>
      <c r="TX694" s="3"/>
      <c r="TY694" s="3"/>
      <c r="TZ694" s="3"/>
      <c r="UA694" s="3"/>
      <c r="UB694" s="3"/>
      <c r="UC694" s="3"/>
      <c r="UD694" s="3"/>
      <c r="UE694" s="3"/>
      <c r="UF694" s="3"/>
      <c r="UG694" s="3"/>
      <c r="UH694" s="3"/>
      <c r="UI694" s="3"/>
      <c r="UJ694" s="3"/>
      <c r="UK694" s="3"/>
      <c r="UL694" s="3"/>
      <c r="UM694" s="3"/>
      <c r="UN694" s="3"/>
      <c r="UO694" s="3"/>
      <c r="UP694" s="3"/>
      <c r="UQ694" s="3"/>
      <c r="UR694" s="3"/>
      <c r="US694" s="3"/>
      <c r="UT694" s="3"/>
      <c r="UU694" s="3"/>
      <c r="UV694" s="3"/>
      <c r="UW694" s="3"/>
      <c r="UX694" s="3"/>
      <c r="UY694" s="3"/>
      <c r="UZ694" s="3"/>
      <c r="VA694" s="3"/>
      <c r="VB694" s="3"/>
      <c r="VC694" s="3"/>
      <c r="VD694" s="3"/>
      <c r="VE694" s="3"/>
      <c r="VF694" s="3"/>
      <c r="VG694" s="3"/>
      <c r="VH694" s="3"/>
      <c r="VI694" s="3"/>
      <c r="VJ694" s="3"/>
      <c r="VK694" s="3"/>
      <c r="VL694" s="3"/>
      <c r="VM694" s="3"/>
      <c r="VN694" s="3"/>
      <c r="VO694" s="3"/>
      <c r="VP694" s="3"/>
      <c r="VQ694" s="3"/>
      <c r="VR694" s="3"/>
      <c r="VS694" s="3"/>
      <c r="VT694" s="3"/>
      <c r="VU694" s="3"/>
      <c r="VV694" s="3"/>
      <c r="VW694" s="3"/>
      <c r="VX694" s="3"/>
      <c r="VY694" s="3"/>
      <c r="VZ694" s="3"/>
      <c r="WA694" s="3"/>
      <c r="WB694" s="3"/>
      <c r="WC694" s="3"/>
    </row>
    <row r="695" spans="1:601" ht="16" x14ac:dyDescent="0.45">
      <c r="A695" s="6"/>
      <c r="B695" s="6"/>
      <c r="C695" s="6"/>
      <c r="D695" s="6"/>
      <c r="E695" s="7"/>
      <c r="F695" s="7"/>
      <c r="G695" s="7"/>
      <c r="H695" s="7"/>
      <c r="I695" s="7"/>
      <c r="J695" s="7"/>
      <c r="K695" s="7"/>
      <c r="L695" s="7"/>
      <c r="M695" s="7"/>
      <c r="N695" s="36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3"/>
      <c r="NJ695" s="3"/>
      <c r="NK695" s="3"/>
      <c r="NL695" s="3"/>
      <c r="NM695" s="3"/>
      <c r="NN695" s="3"/>
      <c r="NO695" s="3"/>
      <c r="NP695" s="3"/>
      <c r="NQ695" s="3"/>
      <c r="NR695" s="3"/>
      <c r="NS695" s="3"/>
      <c r="NT695" s="3"/>
      <c r="NU695" s="3"/>
      <c r="NV695" s="3"/>
      <c r="NW695" s="3"/>
      <c r="NX695" s="3"/>
      <c r="NY695" s="3"/>
      <c r="NZ695" s="3"/>
      <c r="OA695" s="3"/>
      <c r="OB695" s="3"/>
      <c r="OC695" s="3"/>
      <c r="OD695" s="3"/>
      <c r="OE695" s="3"/>
      <c r="OF695" s="3"/>
      <c r="OG695" s="3"/>
      <c r="OH695" s="3"/>
      <c r="OI695" s="3"/>
      <c r="OJ695" s="3"/>
      <c r="OK695" s="3"/>
      <c r="OL695" s="3"/>
      <c r="OM695" s="3"/>
      <c r="ON695" s="3"/>
      <c r="OO695" s="3"/>
      <c r="OP695" s="3"/>
      <c r="OQ695" s="3"/>
      <c r="OR695" s="3"/>
      <c r="OS695" s="3"/>
      <c r="OT695" s="3"/>
      <c r="OU695" s="3"/>
      <c r="OV695" s="3"/>
      <c r="OW695" s="3"/>
      <c r="OX695" s="3"/>
      <c r="OY695" s="3"/>
      <c r="OZ695" s="3"/>
      <c r="PA695" s="3"/>
      <c r="PB695" s="3"/>
      <c r="PC695" s="3"/>
      <c r="PD695" s="3"/>
      <c r="PE695" s="3"/>
      <c r="PF695" s="3"/>
      <c r="PG695" s="3"/>
      <c r="PH695" s="3"/>
      <c r="PI695" s="3"/>
      <c r="PJ695" s="3"/>
      <c r="PK695" s="3"/>
      <c r="PL695" s="3"/>
      <c r="PM695" s="3"/>
      <c r="PN695" s="3"/>
      <c r="PO695" s="3"/>
      <c r="PP695" s="3"/>
      <c r="PQ695" s="3"/>
      <c r="PR695" s="3"/>
      <c r="PS695" s="3"/>
      <c r="PT695" s="3"/>
      <c r="PU695" s="3"/>
      <c r="PV695" s="3"/>
      <c r="PW695" s="3"/>
      <c r="PX695" s="3"/>
      <c r="PY695" s="3"/>
      <c r="PZ695" s="3"/>
      <c r="QA695" s="3"/>
      <c r="QB695" s="3"/>
      <c r="QC695" s="3"/>
      <c r="QD695" s="3"/>
      <c r="QE695" s="3"/>
      <c r="QF695" s="3"/>
      <c r="QG695" s="3"/>
      <c r="QH695" s="3"/>
      <c r="QI695" s="3"/>
      <c r="QJ695" s="3"/>
      <c r="QK695" s="3"/>
      <c r="QL695" s="3"/>
      <c r="QM695" s="3"/>
      <c r="QN695" s="3"/>
      <c r="QO695" s="3"/>
      <c r="QP695" s="3"/>
      <c r="QQ695" s="3"/>
      <c r="QR695" s="3"/>
      <c r="QS695" s="3"/>
      <c r="QT695" s="3"/>
      <c r="QU695" s="3"/>
      <c r="QV695" s="3"/>
      <c r="QW695" s="3"/>
      <c r="QX695" s="3"/>
      <c r="QY695" s="3"/>
      <c r="QZ695" s="3"/>
      <c r="RA695" s="3"/>
      <c r="RB695" s="3"/>
      <c r="RC695" s="3"/>
      <c r="RD695" s="3"/>
      <c r="RE695" s="3"/>
      <c r="RF695" s="3"/>
      <c r="RG695" s="3"/>
      <c r="RH695" s="3"/>
      <c r="RI695" s="3"/>
      <c r="RJ695" s="3"/>
      <c r="RK695" s="3"/>
      <c r="RL695" s="3"/>
      <c r="RM695" s="3"/>
      <c r="RN695" s="3"/>
      <c r="RO695" s="3"/>
      <c r="RP695" s="3"/>
      <c r="RQ695" s="3"/>
      <c r="RR695" s="3"/>
      <c r="RS695" s="3"/>
      <c r="RT695" s="3"/>
      <c r="RU695" s="3"/>
      <c r="RV695" s="3"/>
      <c r="RW695" s="3"/>
      <c r="RX695" s="3"/>
      <c r="RY695" s="3"/>
      <c r="RZ695" s="3"/>
      <c r="SA695" s="3"/>
      <c r="SB695" s="3"/>
      <c r="SC695" s="3"/>
      <c r="SD695" s="3"/>
      <c r="SE695" s="3"/>
      <c r="SF695" s="3"/>
      <c r="SG695" s="3"/>
      <c r="SH695" s="3"/>
      <c r="SI695" s="3"/>
      <c r="SJ695" s="3"/>
      <c r="SK695" s="3"/>
      <c r="SL695" s="3"/>
      <c r="SM695" s="3"/>
      <c r="SN695" s="3"/>
      <c r="SO695" s="3"/>
      <c r="SP695" s="3"/>
      <c r="SQ695" s="3"/>
      <c r="SR695" s="3"/>
      <c r="SS695" s="3"/>
      <c r="ST695" s="3"/>
      <c r="SU695" s="3"/>
      <c r="SV695" s="3"/>
      <c r="SW695" s="3"/>
      <c r="SX695" s="3"/>
      <c r="SY695" s="3"/>
      <c r="SZ695" s="3"/>
      <c r="TA695" s="3"/>
      <c r="TB695" s="3"/>
      <c r="TC695" s="3"/>
      <c r="TD695" s="3"/>
      <c r="TE695" s="3"/>
      <c r="TF695" s="3"/>
      <c r="TG695" s="3"/>
      <c r="TH695" s="3"/>
      <c r="TI695" s="3"/>
      <c r="TJ695" s="3"/>
      <c r="TK695" s="3"/>
      <c r="TL695" s="3"/>
      <c r="TM695" s="3"/>
      <c r="TN695" s="3"/>
      <c r="TO695" s="3"/>
      <c r="TP695" s="3"/>
      <c r="TQ695" s="3"/>
      <c r="TR695" s="3"/>
      <c r="TS695" s="3"/>
      <c r="TT695" s="3"/>
      <c r="TU695" s="3"/>
      <c r="TV695" s="3"/>
      <c r="TW695" s="3"/>
      <c r="TX695" s="3"/>
      <c r="TY695" s="3"/>
      <c r="TZ695" s="3"/>
      <c r="UA695" s="3"/>
      <c r="UB695" s="3"/>
      <c r="UC695" s="3"/>
      <c r="UD695" s="3"/>
      <c r="UE695" s="3"/>
      <c r="UF695" s="3"/>
      <c r="UG695" s="3"/>
      <c r="UH695" s="3"/>
      <c r="UI695" s="3"/>
      <c r="UJ695" s="3"/>
      <c r="UK695" s="3"/>
      <c r="UL695" s="3"/>
      <c r="UM695" s="3"/>
      <c r="UN695" s="3"/>
      <c r="UO695" s="3"/>
      <c r="UP695" s="3"/>
      <c r="UQ695" s="3"/>
      <c r="UR695" s="3"/>
      <c r="US695" s="3"/>
      <c r="UT695" s="3"/>
      <c r="UU695" s="3"/>
      <c r="UV695" s="3"/>
      <c r="UW695" s="3"/>
      <c r="UX695" s="3"/>
      <c r="UY695" s="3"/>
      <c r="UZ695" s="3"/>
      <c r="VA695" s="3"/>
      <c r="VB695" s="3"/>
      <c r="VC695" s="3"/>
      <c r="VD695" s="3"/>
      <c r="VE695" s="3"/>
      <c r="VF695" s="3"/>
      <c r="VG695" s="3"/>
      <c r="VH695" s="3"/>
      <c r="VI695" s="3"/>
      <c r="VJ695" s="3"/>
      <c r="VK695" s="3"/>
      <c r="VL695" s="3"/>
      <c r="VM695" s="3"/>
      <c r="VN695" s="3"/>
      <c r="VO695" s="3"/>
      <c r="VP695" s="3"/>
      <c r="VQ695" s="3"/>
      <c r="VR695" s="3"/>
      <c r="VS695" s="3"/>
      <c r="VT695" s="3"/>
      <c r="VU695" s="3"/>
      <c r="VV695" s="3"/>
      <c r="VW695" s="3"/>
      <c r="VX695" s="3"/>
      <c r="VY695" s="3"/>
      <c r="VZ695" s="3"/>
      <c r="WA695" s="3"/>
      <c r="WB695" s="3"/>
      <c r="WC695" s="3"/>
    </row>
    <row r="696" spans="1:601" ht="16" x14ac:dyDescent="0.45">
      <c r="A696" s="6"/>
      <c r="B696" s="6"/>
      <c r="C696" s="6"/>
      <c r="D696" s="6"/>
      <c r="E696" s="7"/>
      <c r="F696" s="7"/>
      <c r="G696" s="7"/>
      <c r="H696" s="7"/>
      <c r="I696" s="7"/>
      <c r="J696" s="7"/>
      <c r="K696" s="7"/>
      <c r="L696" s="7"/>
      <c r="M696" s="7"/>
      <c r="N696" s="36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3"/>
      <c r="NJ696" s="3"/>
      <c r="NK696" s="3"/>
      <c r="NL696" s="3"/>
      <c r="NM696" s="3"/>
      <c r="NN696" s="3"/>
      <c r="NO696" s="3"/>
      <c r="NP696" s="3"/>
      <c r="NQ696" s="3"/>
      <c r="NR696" s="3"/>
      <c r="NS696" s="3"/>
      <c r="NT696" s="3"/>
      <c r="NU696" s="3"/>
      <c r="NV696" s="3"/>
      <c r="NW696" s="3"/>
      <c r="NX696" s="3"/>
      <c r="NY696" s="3"/>
      <c r="NZ696" s="3"/>
      <c r="OA696" s="3"/>
      <c r="OB696" s="3"/>
      <c r="OC696" s="3"/>
      <c r="OD696" s="3"/>
      <c r="OE696" s="3"/>
      <c r="OF696" s="3"/>
      <c r="OG696" s="3"/>
      <c r="OH696" s="3"/>
      <c r="OI696" s="3"/>
      <c r="OJ696" s="3"/>
      <c r="OK696" s="3"/>
      <c r="OL696" s="3"/>
      <c r="OM696" s="3"/>
      <c r="ON696" s="3"/>
      <c r="OO696" s="3"/>
      <c r="OP696" s="3"/>
      <c r="OQ696" s="3"/>
      <c r="OR696" s="3"/>
      <c r="OS696" s="3"/>
      <c r="OT696" s="3"/>
      <c r="OU696" s="3"/>
      <c r="OV696" s="3"/>
      <c r="OW696" s="3"/>
      <c r="OX696" s="3"/>
      <c r="OY696" s="3"/>
      <c r="OZ696" s="3"/>
      <c r="PA696" s="3"/>
      <c r="PB696" s="3"/>
      <c r="PC696" s="3"/>
      <c r="PD696" s="3"/>
      <c r="PE696" s="3"/>
      <c r="PF696" s="3"/>
      <c r="PG696" s="3"/>
      <c r="PH696" s="3"/>
      <c r="PI696" s="3"/>
      <c r="PJ696" s="3"/>
      <c r="PK696" s="3"/>
      <c r="PL696" s="3"/>
      <c r="PM696" s="3"/>
      <c r="PN696" s="3"/>
      <c r="PO696" s="3"/>
      <c r="PP696" s="3"/>
      <c r="PQ696" s="3"/>
      <c r="PR696" s="3"/>
      <c r="PS696" s="3"/>
      <c r="PT696" s="3"/>
      <c r="PU696" s="3"/>
      <c r="PV696" s="3"/>
      <c r="PW696" s="3"/>
      <c r="PX696" s="3"/>
      <c r="PY696" s="3"/>
      <c r="PZ696" s="3"/>
      <c r="QA696" s="3"/>
      <c r="QB696" s="3"/>
      <c r="QC696" s="3"/>
      <c r="QD696" s="3"/>
      <c r="QE696" s="3"/>
      <c r="QF696" s="3"/>
      <c r="QG696" s="3"/>
      <c r="QH696" s="3"/>
      <c r="QI696" s="3"/>
      <c r="QJ696" s="3"/>
      <c r="QK696" s="3"/>
      <c r="QL696" s="3"/>
      <c r="QM696" s="3"/>
      <c r="QN696" s="3"/>
      <c r="QO696" s="3"/>
      <c r="QP696" s="3"/>
      <c r="QQ696" s="3"/>
      <c r="QR696" s="3"/>
      <c r="QS696" s="3"/>
      <c r="QT696" s="3"/>
      <c r="QU696" s="3"/>
      <c r="QV696" s="3"/>
      <c r="QW696" s="3"/>
      <c r="QX696" s="3"/>
      <c r="QY696" s="3"/>
      <c r="QZ696" s="3"/>
      <c r="RA696" s="3"/>
      <c r="RB696" s="3"/>
      <c r="RC696" s="3"/>
      <c r="RD696" s="3"/>
      <c r="RE696" s="3"/>
      <c r="RF696" s="3"/>
      <c r="RG696" s="3"/>
      <c r="RH696" s="3"/>
      <c r="RI696" s="3"/>
      <c r="RJ696" s="3"/>
      <c r="RK696" s="3"/>
      <c r="RL696" s="3"/>
      <c r="RM696" s="3"/>
      <c r="RN696" s="3"/>
      <c r="RO696" s="3"/>
      <c r="RP696" s="3"/>
      <c r="RQ696" s="3"/>
      <c r="RR696" s="3"/>
      <c r="RS696" s="3"/>
      <c r="RT696" s="3"/>
      <c r="RU696" s="3"/>
      <c r="RV696" s="3"/>
      <c r="RW696" s="3"/>
      <c r="RX696" s="3"/>
      <c r="RY696" s="3"/>
      <c r="RZ696" s="3"/>
      <c r="SA696" s="3"/>
      <c r="SB696" s="3"/>
      <c r="SC696" s="3"/>
      <c r="SD696" s="3"/>
      <c r="SE696" s="3"/>
      <c r="SF696" s="3"/>
      <c r="SG696" s="3"/>
      <c r="SH696" s="3"/>
      <c r="SI696" s="3"/>
      <c r="SJ696" s="3"/>
      <c r="SK696" s="3"/>
      <c r="SL696" s="3"/>
      <c r="SM696" s="3"/>
      <c r="SN696" s="3"/>
      <c r="SO696" s="3"/>
      <c r="SP696" s="3"/>
      <c r="SQ696" s="3"/>
      <c r="SR696" s="3"/>
      <c r="SS696" s="3"/>
      <c r="ST696" s="3"/>
      <c r="SU696" s="3"/>
      <c r="SV696" s="3"/>
      <c r="SW696" s="3"/>
      <c r="SX696" s="3"/>
      <c r="SY696" s="3"/>
      <c r="SZ696" s="3"/>
      <c r="TA696" s="3"/>
      <c r="TB696" s="3"/>
      <c r="TC696" s="3"/>
      <c r="TD696" s="3"/>
      <c r="TE696" s="3"/>
      <c r="TF696" s="3"/>
      <c r="TG696" s="3"/>
      <c r="TH696" s="3"/>
      <c r="TI696" s="3"/>
      <c r="TJ696" s="3"/>
      <c r="TK696" s="3"/>
      <c r="TL696" s="3"/>
      <c r="TM696" s="3"/>
      <c r="TN696" s="3"/>
      <c r="TO696" s="3"/>
      <c r="TP696" s="3"/>
      <c r="TQ696" s="3"/>
      <c r="TR696" s="3"/>
      <c r="TS696" s="3"/>
      <c r="TT696" s="3"/>
      <c r="TU696" s="3"/>
      <c r="TV696" s="3"/>
      <c r="TW696" s="3"/>
      <c r="TX696" s="3"/>
      <c r="TY696" s="3"/>
      <c r="TZ696" s="3"/>
      <c r="UA696" s="3"/>
      <c r="UB696" s="3"/>
      <c r="UC696" s="3"/>
      <c r="UD696" s="3"/>
      <c r="UE696" s="3"/>
      <c r="UF696" s="3"/>
      <c r="UG696" s="3"/>
      <c r="UH696" s="3"/>
      <c r="UI696" s="3"/>
      <c r="UJ696" s="3"/>
      <c r="UK696" s="3"/>
      <c r="UL696" s="3"/>
      <c r="UM696" s="3"/>
      <c r="UN696" s="3"/>
      <c r="UO696" s="3"/>
      <c r="UP696" s="3"/>
      <c r="UQ696" s="3"/>
      <c r="UR696" s="3"/>
      <c r="US696" s="3"/>
      <c r="UT696" s="3"/>
      <c r="UU696" s="3"/>
      <c r="UV696" s="3"/>
      <c r="UW696" s="3"/>
      <c r="UX696" s="3"/>
      <c r="UY696" s="3"/>
      <c r="UZ696" s="3"/>
      <c r="VA696" s="3"/>
      <c r="VB696" s="3"/>
      <c r="VC696" s="3"/>
      <c r="VD696" s="3"/>
      <c r="VE696" s="3"/>
      <c r="VF696" s="3"/>
      <c r="VG696" s="3"/>
      <c r="VH696" s="3"/>
      <c r="VI696" s="3"/>
      <c r="VJ696" s="3"/>
      <c r="VK696" s="3"/>
      <c r="VL696" s="3"/>
      <c r="VM696" s="3"/>
      <c r="VN696" s="3"/>
      <c r="VO696" s="3"/>
      <c r="VP696" s="3"/>
      <c r="VQ696" s="3"/>
      <c r="VR696" s="3"/>
      <c r="VS696" s="3"/>
      <c r="VT696" s="3"/>
      <c r="VU696" s="3"/>
      <c r="VV696" s="3"/>
      <c r="VW696" s="3"/>
      <c r="VX696" s="3"/>
      <c r="VY696" s="3"/>
      <c r="VZ696" s="3"/>
      <c r="WA696" s="3"/>
      <c r="WB696" s="3"/>
      <c r="WC696" s="3"/>
    </row>
    <row r="697" spans="1:601" ht="16" x14ac:dyDescent="0.45">
      <c r="A697" s="6"/>
      <c r="B697" s="6"/>
      <c r="C697" s="6"/>
      <c r="D697" s="6"/>
      <c r="E697" s="7"/>
      <c r="F697" s="7"/>
      <c r="G697" s="7"/>
      <c r="H697" s="7"/>
      <c r="I697" s="7"/>
      <c r="J697" s="7"/>
      <c r="K697" s="7"/>
      <c r="L697" s="7"/>
      <c r="M697" s="7"/>
      <c r="N697" s="36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3"/>
      <c r="NJ697" s="3"/>
      <c r="NK697" s="3"/>
      <c r="NL697" s="3"/>
      <c r="NM697" s="3"/>
      <c r="NN697" s="3"/>
      <c r="NO697" s="3"/>
      <c r="NP697" s="3"/>
      <c r="NQ697" s="3"/>
      <c r="NR697" s="3"/>
      <c r="NS697" s="3"/>
      <c r="NT697" s="3"/>
      <c r="NU697" s="3"/>
      <c r="NV697" s="3"/>
      <c r="NW697" s="3"/>
      <c r="NX697" s="3"/>
      <c r="NY697" s="3"/>
      <c r="NZ697" s="3"/>
      <c r="OA697" s="3"/>
      <c r="OB697" s="3"/>
      <c r="OC697" s="3"/>
      <c r="OD697" s="3"/>
      <c r="OE697" s="3"/>
      <c r="OF697" s="3"/>
      <c r="OG697" s="3"/>
      <c r="OH697" s="3"/>
      <c r="OI697" s="3"/>
      <c r="OJ697" s="3"/>
      <c r="OK697" s="3"/>
      <c r="OL697" s="3"/>
      <c r="OM697" s="3"/>
      <c r="ON697" s="3"/>
      <c r="OO697" s="3"/>
      <c r="OP697" s="3"/>
      <c r="OQ697" s="3"/>
      <c r="OR697" s="3"/>
      <c r="OS697" s="3"/>
      <c r="OT697" s="3"/>
      <c r="OU697" s="3"/>
      <c r="OV697" s="3"/>
      <c r="OW697" s="3"/>
      <c r="OX697" s="3"/>
      <c r="OY697" s="3"/>
      <c r="OZ697" s="3"/>
      <c r="PA697" s="3"/>
      <c r="PB697" s="3"/>
      <c r="PC697" s="3"/>
      <c r="PD697" s="3"/>
      <c r="PE697" s="3"/>
      <c r="PF697" s="3"/>
      <c r="PG697" s="3"/>
      <c r="PH697" s="3"/>
      <c r="PI697" s="3"/>
      <c r="PJ697" s="3"/>
      <c r="PK697" s="3"/>
      <c r="PL697" s="3"/>
      <c r="PM697" s="3"/>
      <c r="PN697" s="3"/>
      <c r="PO697" s="3"/>
      <c r="PP697" s="3"/>
      <c r="PQ697" s="3"/>
      <c r="PR697" s="3"/>
      <c r="PS697" s="3"/>
      <c r="PT697" s="3"/>
      <c r="PU697" s="3"/>
      <c r="PV697" s="3"/>
      <c r="PW697" s="3"/>
      <c r="PX697" s="3"/>
      <c r="PY697" s="3"/>
      <c r="PZ697" s="3"/>
      <c r="QA697" s="3"/>
      <c r="QB697" s="3"/>
      <c r="QC697" s="3"/>
      <c r="QD697" s="3"/>
      <c r="QE697" s="3"/>
      <c r="QF697" s="3"/>
      <c r="QG697" s="3"/>
      <c r="QH697" s="3"/>
      <c r="QI697" s="3"/>
      <c r="QJ697" s="3"/>
      <c r="QK697" s="3"/>
      <c r="QL697" s="3"/>
      <c r="QM697" s="3"/>
      <c r="QN697" s="3"/>
      <c r="QO697" s="3"/>
      <c r="QP697" s="3"/>
      <c r="QQ697" s="3"/>
      <c r="QR697" s="3"/>
      <c r="QS697" s="3"/>
      <c r="QT697" s="3"/>
      <c r="QU697" s="3"/>
      <c r="QV697" s="3"/>
      <c r="QW697" s="3"/>
      <c r="QX697" s="3"/>
      <c r="QY697" s="3"/>
      <c r="QZ697" s="3"/>
      <c r="RA697" s="3"/>
      <c r="RB697" s="3"/>
      <c r="RC697" s="3"/>
      <c r="RD697" s="3"/>
      <c r="RE697" s="3"/>
      <c r="RF697" s="3"/>
      <c r="RG697" s="3"/>
      <c r="RH697" s="3"/>
      <c r="RI697" s="3"/>
      <c r="RJ697" s="3"/>
      <c r="RK697" s="3"/>
      <c r="RL697" s="3"/>
      <c r="RM697" s="3"/>
      <c r="RN697" s="3"/>
      <c r="RO697" s="3"/>
      <c r="RP697" s="3"/>
      <c r="RQ697" s="3"/>
      <c r="RR697" s="3"/>
      <c r="RS697" s="3"/>
      <c r="RT697" s="3"/>
      <c r="RU697" s="3"/>
      <c r="RV697" s="3"/>
      <c r="RW697" s="3"/>
      <c r="RX697" s="3"/>
      <c r="RY697" s="3"/>
      <c r="RZ697" s="3"/>
      <c r="SA697" s="3"/>
      <c r="SB697" s="3"/>
      <c r="SC697" s="3"/>
      <c r="SD697" s="3"/>
      <c r="SE697" s="3"/>
      <c r="SF697" s="3"/>
      <c r="SG697" s="3"/>
      <c r="SH697" s="3"/>
      <c r="SI697" s="3"/>
      <c r="SJ697" s="3"/>
      <c r="SK697" s="3"/>
      <c r="SL697" s="3"/>
      <c r="SM697" s="3"/>
      <c r="SN697" s="3"/>
      <c r="SO697" s="3"/>
      <c r="SP697" s="3"/>
      <c r="SQ697" s="3"/>
      <c r="SR697" s="3"/>
      <c r="SS697" s="3"/>
      <c r="ST697" s="3"/>
      <c r="SU697" s="3"/>
      <c r="SV697" s="3"/>
      <c r="SW697" s="3"/>
      <c r="SX697" s="3"/>
      <c r="SY697" s="3"/>
      <c r="SZ697" s="3"/>
      <c r="TA697" s="3"/>
      <c r="TB697" s="3"/>
      <c r="TC697" s="3"/>
      <c r="TD697" s="3"/>
      <c r="TE697" s="3"/>
      <c r="TF697" s="3"/>
      <c r="TG697" s="3"/>
      <c r="TH697" s="3"/>
      <c r="TI697" s="3"/>
      <c r="TJ697" s="3"/>
      <c r="TK697" s="3"/>
      <c r="TL697" s="3"/>
      <c r="TM697" s="3"/>
      <c r="TN697" s="3"/>
      <c r="TO697" s="3"/>
      <c r="TP697" s="3"/>
      <c r="TQ697" s="3"/>
      <c r="TR697" s="3"/>
      <c r="TS697" s="3"/>
      <c r="TT697" s="3"/>
      <c r="TU697" s="3"/>
      <c r="TV697" s="3"/>
      <c r="TW697" s="3"/>
      <c r="TX697" s="3"/>
      <c r="TY697" s="3"/>
      <c r="TZ697" s="3"/>
      <c r="UA697" s="3"/>
      <c r="UB697" s="3"/>
      <c r="UC697" s="3"/>
      <c r="UD697" s="3"/>
      <c r="UE697" s="3"/>
      <c r="UF697" s="3"/>
      <c r="UG697" s="3"/>
      <c r="UH697" s="3"/>
      <c r="UI697" s="3"/>
      <c r="UJ697" s="3"/>
      <c r="UK697" s="3"/>
      <c r="UL697" s="3"/>
      <c r="UM697" s="3"/>
      <c r="UN697" s="3"/>
      <c r="UO697" s="3"/>
      <c r="UP697" s="3"/>
      <c r="UQ697" s="3"/>
      <c r="UR697" s="3"/>
      <c r="US697" s="3"/>
      <c r="UT697" s="3"/>
      <c r="UU697" s="3"/>
      <c r="UV697" s="3"/>
      <c r="UW697" s="3"/>
      <c r="UX697" s="3"/>
      <c r="UY697" s="3"/>
      <c r="UZ697" s="3"/>
      <c r="VA697" s="3"/>
      <c r="VB697" s="3"/>
      <c r="VC697" s="3"/>
      <c r="VD697" s="3"/>
      <c r="VE697" s="3"/>
      <c r="VF697" s="3"/>
      <c r="VG697" s="3"/>
      <c r="VH697" s="3"/>
      <c r="VI697" s="3"/>
      <c r="VJ697" s="3"/>
      <c r="VK697" s="3"/>
      <c r="VL697" s="3"/>
      <c r="VM697" s="3"/>
      <c r="VN697" s="3"/>
      <c r="VO697" s="3"/>
      <c r="VP697" s="3"/>
      <c r="VQ697" s="3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</row>
    <row r="698" spans="1:601" ht="16" x14ac:dyDescent="0.45">
      <c r="A698" s="6"/>
      <c r="B698" s="6"/>
      <c r="C698" s="6"/>
      <c r="D698" s="6"/>
      <c r="E698" s="7"/>
      <c r="F698" s="7"/>
      <c r="G698" s="7"/>
      <c r="H698" s="7"/>
      <c r="I698" s="7"/>
      <c r="J698" s="7"/>
      <c r="K698" s="7"/>
      <c r="L698" s="7"/>
      <c r="M698" s="7"/>
      <c r="N698" s="36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3"/>
      <c r="NJ698" s="3"/>
      <c r="NK698" s="3"/>
      <c r="NL698" s="3"/>
      <c r="NM698" s="3"/>
      <c r="NN698" s="3"/>
      <c r="NO698" s="3"/>
      <c r="NP698" s="3"/>
      <c r="NQ698" s="3"/>
      <c r="NR698" s="3"/>
      <c r="NS698" s="3"/>
      <c r="NT698" s="3"/>
      <c r="NU698" s="3"/>
      <c r="NV698" s="3"/>
      <c r="NW698" s="3"/>
      <c r="NX698" s="3"/>
      <c r="NY698" s="3"/>
      <c r="NZ698" s="3"/>
      <c r="OA698" s="3"/>
      <c r="OB698" s="3"/>
      <c r="OC698" s="3"/>
      <c r="OD698" s="3"/>
      <c r="OE698" s="3"/>
      <c r="OF698" s="3"/>
      <c r="OG698" s="3"/>
      <c r="OH698" s="3"/>
      <c r="OI698" s="3"/>
      <c r="OJ698" s="3"/>
      <c r="OK698" s="3"/>
      <c r="OL698" s="3"/>
      <c r="OM698" s="3"/>
      <c r="ON698" s="3"/>
      <c r="OO698" s="3"/>
      <c r="OP698" s="3"/>
      <c r="OQ698" s="3"/>
      <c r="OR698" s="3"/>
      <c r="OS698" s="3"/>
      <c r="OT698" s="3"/>
      <c r="OU698" s="3"/>
      <c r="OV698" s="3"/>
      <c r="OW698" s="3"/>
      <c r="OX698" s="3"/>
      <c r="OY698" s="3"/>
      <c r="OZ698" s="3"/>
      <c r="PA698" s="3"/>
      <c r="PB698" s="3"/>
      <c r="PC698" s="3"/>
      <c r="PD698" s="3"/>
      <c r="PE698" s="3"/>
      <c r="PF698" s="3"/>
      <c r="PG698" s="3"/>
      <c r="PH698" s="3"/>
      <c r="PI698" s="3"/>
      <c r="PJ698" s="3"/>
      <c r="PK698" s="3"/>
      <c r="PL698" s="3"/>
      <c r="PM698" s="3"/>
      <c r="PN698" s="3"/>
      <c r="PO698" s="3"/>
      <c r="PP698" s="3"/>
      <c r="PQ698" s="3"/>
      <c r="PR698" s="3"/>
      <c r="PS698" s="3"/>
      <c r="PT698" s="3"/>
      <c r="PU698" s="3"/>
      <c r="PV698" s="3"/>
      <c r="PW698" s="3"/>
      <c r="PX698" s="3"/>
      <c r="PY698" s="3"/>
      <c r="PZ698" s="3"/>
      <c r="QA698" s="3"/>
      <c r="QB698" s="3"/>
      <c r="QC698" s="3"/>
      <c r="QD698" s="3"/>
      <c r="QE698" s="3"/>
      <c r="QF698" s="3"/>
      <c r="QG698" s="3"/>
      <c r="QH698" s="3"/>
      <c r="QI698" s="3"/>
      <c r="QJ698" s="3"/>
      <c r="QK698" s="3"/>
      <c r="QL698" s="3"/>
      <c r="QM698" s="3"/>
      <c r="QN698" s="3"/>
      <c r="QO698" s="3"/>
      <c r="QP698" s="3"/>
      <c r="QQ698" s="3"/>
      <c r="QR698" s="3"/>
      <c r="QS698" s="3"/>
      <c r="QT698" s="3"/>
      <c r="QU698" s="3"/>
      <c r="QV698" s="3"/>
      <c r="QW698" s="3"/>
      <c r="QX698" s="3"/>
      <c r="QY698" s="3"/>
      <c r="QZ698" s="3"/>
      <c r="RA698" s="3"/>
      <c r="RB698" s="3"/>
      <c r="RC698" s="3"/>
      <c r="RD698" s="3"/>
      <c r="RE698" s="3"/>
      <c r="RF698" s="3"/>
      <c r="RG698" s="3"/>
      <c r="RH698" s="3"/>
      <c r="RI698" s="3"/>
      <c r="RJ698" s="3"/>
      <c r="RK698" s="3"/>
      <c r="RL698" s="3"/>
      <c r="RM698" s="3"/>
      <c r="RN698" s="3"/>
      <c r="RO698" s="3"/>
      <c r="RP698" s="3"/>
      <c r="RQ698" s="3"/>
      <c r="RR698" s="3"/>
      <c r="RS698" s="3"/>
      <c r="RT698" s="3"/>
      <c r="RU698" s="3"/>
      <c r="RV698" s="3"/>
      <c r="RW698" s="3"/>
      <c r="RX698" s="3"/>
      <c r="RY698" s="3"/>
      <c r="RZ698" s="3"/>
      <c r="SA698" s="3"/>
      <c r="SB698" s="3"/>
      <c r="SC698" s="3"/>
      <c r="SD698" s="3"/>
      <c r="SE698" s="3"/>
      <c r="SF698" s="3"/>
      <c r="SG698" s="3"/>
      <c r="SH698" s="3"/>
      <c r="SI698" s="3"/>
      <c r="SJ698" s="3"/>
      <c r="SK698" s="3"/>
      <c r="SL698" s="3"/>
      <c r="SM698" s="3"/>
      <c r="SN698" s="3"/>
      <c r="SO698" s="3"/>
      <c r="SP698" s="3"/>
      <c r="SQ698" s="3"/>
      <c r="SR698" s="3"/>
      <c r="SS698" s="3"/>
      <c r="ST698" s="3"/>
      <c r="SU698" s="3"/>
      <c r="SV698" s="3"/>
      <c r="SW698" s="3"/>
      <c r="SX698" s="3"/>
      <c r="SY698" s="3"/>
      <c r="SZ698" s="3"/>
      <c r="TA698" s="3"/>
      <c r="TB698" s="3"/>
      <c r="TC698" s="3"/>
      <c r="TD698" s="3"/>
      <c r="TE698" s="3"/>
      <c r="TF698" s="3"/>
      <c r="TG698" s="3"/>
      <c r="TH698" s="3"/>
      <c r="TI698" s="3"/>
      <c r="TJ698" s="3"/>
      <c r="TK698" s="3"/>
      <c r="TL698" s="3"/>
      <c r="TM698" s="3"/>
      <c r="TN698" s="3"/>
      <c r="TO698" s="3"/>
      <c r="TP698" s="3"/>
      <c r="TQ698" s="3"/>
      <c r="TR698" s="3"/>
      <c r="TS698" s="3"/>
      <c r="TT698" s="3"/>
      <c r="TU698" s="3"/>
      <c r="TV698" s="3"/>
      <c r="TW698" s="3"/>
      <c r="TX698" s="3"/>
      <c r="TY698" s="3"/>
      <c r="TZ698" s="3"/>
      <c r="UA698" s="3"/>
      <c r="UB698" s="3"/>
      <c r="UC698" s="3"/>
      <c r="UD698" s="3"/>
      <c r="UE698" s="3"/>
      <c r="UF698" s="3"/>
      <c r="UG698" s="3"/>
      <c r="UH698" s="3"/>
      <c r="UI698" s="3"/>
      <c r="UJ698" s="3"/>
      <c r="UK698" s="3"/>
      <c r="UL698" s="3"/>
      <c r="UM698" s="3"/>
      <c r="UN698" s="3"/>
      <c r="UO698" s="3"/>
      <c r="UP698" s="3"/>
      <c r="UQ698" s="3"/>
      <c r="UR698" s="3"/>
      <c r="US698" s="3"/>
      <c r="UT698" s="3"/>
      <c r="UU698" s="3"/>
      <c r="UV698" s="3"/>
      <c r="UW698" s="3"/>
      <c r="UX698" s="3"/>
      <c r="UY698" s="3"/>
      <c r="UZ698" s="3"/>
      <c r="VA698" s="3"/>
      <c r="VB698" s="3"/>
      <c r="VC698" s="3"/>
      <c r="VD698" s="3"/>
      <c r="VE698" s="3"/>
      <c r="VF698" s="3"/>
      <c r="VG698" s="3"/>
      <c r="VH698" s="3"/>
      <c r="VI698" s="3"/>
      <c r="VJ698" s="3"/>
      <c r="VK698" s="3"/>
      <c r="VL698" s="3"/>
      <c r="VM698" s="3"/>
      <c r="VN698" s="3"/>
      <c r="VO698" s="3"/>
      <c r="VP698" s="3"/>
      <c r="VQ698" s="3"/>
      <c r="VR698" s="3"/>
      <c r="VS698" s="3"/>
      <c r="VT698" s="3"/>
      <c r="VU698" s="3"/>
      <c r="VV698" s="3"/>
      <c r="VW698" s="3"/>
      <c r="VX698" s="3"/>
      <c r="VY698" s="3"/>
      <c r="VZ698" s="3"/>
      <c r="WA698" s="3"/>
      <c r="WB698" s="3"/>
      <c r="WC698" s="3"/>
    </row>
    <row r="699" spans="1:601" ht="16" x14ac:dyDescent="0.45">
      <c r="A699" s="6"/>
      <c r="B699" s="6"/>
      <c r="C699" s="6"/>
      <c r="D699" s="6"/>
      <c r="E699" s="7"/>
      <c r="F699" s="7"/>
      <c r="G699" s="7"/>
      <c r="H699" s="7"/>
      <c r="I699" s="7"/>
      <c r="J699" s="7"/>
      <c r="K699" s="7"/>
      <c r="L699" s="7"/>
      <c r="M699" s="7"/>
      <c r="N699" s="36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/>
      <c r="LP699" s="3"/>
      <c r="LQ699" s="3"/>
      <c r="LR699" s="3"/>
      <c r="LS699" s="3"/>
      <c r="LT699" s="3"/>
      <c r="LU699" s="3"/>
      <c r="LV699" s="3"/>
      <c r="LW699" s="3"/>
      <c r="LX699" s="3"/>
      <c r="LY699" s="3"/>
      <c r="LZ699" s="3"/>
      <c r="MA699" s="3"/>
      <c r="MB699" s="3"/>
      <c r="MC699" s="3"/>
      <c r="MD699" s="3"/>
      <c r="ME699" s="3"/>
      <c r="MF699" s="3"/>
      <c r="MG699" s="3"/>
      <c r="MH699" s="3"/>
      <c r="MI699" s="3"/>
      <c r="MJ699" s="3"/>
      <c r="MK699" s="3"/>
      <c r="ML699" s="3"/>
      <c r="MM699" s="3"/>
      <c r="MN699" s="3"/>
      <c r="MO699" s="3"/>
      <c r="MP699" s="3"/>
      <c r="MQ699" s="3"/>
      <c r="MR699" s="3"/>
      <c r="MS699" s="3"/>
      <c r="MT699" s="3"/>
      <c r="MU699" s="3"/>
      <c r="MV699" s="3"/>
      <c r="MW699" s="3"/>
      <c r="MX699" s="3"/>
      <c r="MY699" s="3"/>
      <c r="MZ699" s="3"/>
      <c r="NA699" s="3"/>
      <c r="NB699" s="3"/>
      <c r="NC699" s="3"/>
      <c r="ND699" s="3"/>
      <c r="NE699" s="3"/>
      <c r="NF699" s="3"/>
      <c r="NG699" s="3"/>
      <c r="NH699" s="3"/>
      <c r="NI699" s="3"/>
      <c r="NJ699" s="3"/>
      <c r="NK699" s="3"/>
      <c r="NL699" s="3"/>
      <c r="NM699" s="3"/>
      <c r="NN699" s="3"/>
      <c r="NO699" s="3"/>
      <c r="NP699" s="3"/>
      <c r="NQ699" s="3"/>
      <c r="NR699" s="3"/>
      <c r="NS699" s="3"/>
      <c r="NT699" s="3"/>
      <c r="NU699" s="3"/>
      <c r="NV699" s="3"/>
      <c r="NW699" s="3"/>
      <c r="NX699" s="3"/>
      <c r="NY699" s="3"/>
      <c r="NZ699" s="3"/>
      <c r="OA699" s="3"/>
      <c r="OB699" s="3"/>
      <c r="OC699" s="3"/>
      <c r="OD699" s="3"/>
      <c r="OE699" s="3"/>
      <c r="OF699" s="3"/>
      <c r="OG699" s="3"/>
      <c r="OH699" s="3"/>
      <c r="OI699" s="3"/>
      <c r="OJ699" s="3"/>
      <c r="OK699" s="3"/>
      <c r="OL699" s="3"/>
      <c r="OM699" s="3"/>
      <c r="ON699" s="3"/>
      <c r="OO699" s="3"/>
      <c r="OP699" s="3"/>
      <c r="OQ699" s="3"/>
      <c r="OR699" s="3"/>
      <c r="OS699" s="3"/>
      <c r="OT699" s="3"/>
      <c r="OU699" s="3"/>
      <c r="OV699" s="3"/>
      <c r="OW699" s="3"/>
      <c r="OX699" s="3"/>
      <c r="OY699" s="3"/>
      <c r="OZ699" s="3"/>
      <c r="PA699" s="3"/>
      <c r="PB699" s="3"/>
      <c r="PC699" s="3"/>
      <c r="PD699" s="3"/>
      <c r="PE699" s="3"/>
      <c r="PF699" s="3"/>
      <c r="PG699" s="3"/>
      <c r="PH699" s="3"/>
      <c r="PI699" s="3"/>
      <c r="PJ699" s="3"/>
      <c r="PK699" s="3"/>
      <c r="PL699" s="3"/>
      <c r="PM699" s="3"/>
      <c r="PN699" s="3"/>
      <c r="PO699" s="3"/>
      <c r="PP699" s="3"/>
      <c r="PQ699" s="3"/>
      <c r="PR699" s="3"/>
      <c r="PS699" s="3"/>
      <c r="PT699" s="3"/>
      <c r="PU699" s="3"/>
      <c r="PV699" s="3"/>
      <c r="PW699" s="3"/>
      <c r="PX699" s="3"/>
      <c r="PY699" s="3"/>
      <c r="PZ699" s="3"/>
      <c r="QA699" s="3"/>
      <c r="QB699" s="3"/>
      <c r="QC699" s="3"/>
      <c r="QD699" s="3"/>
      <c r="QE699" s="3"/>
      <c r="QF699" s="3"/>
      <c r="QG699" s="3"/>
      <c r="QH699" s="3"/>
      <c r="QI699" s="3"/>
      <c r="QJ699" s="3"/>
      <c r="QK699" s="3"/>
      <c r="QL699" s="3"/>
      <c r="QM699" s="3"/>
      <c r="QN699" s="3"/>
      <c r="QO699" s="3"/>
      <c r="QP699" s="3"/>
      <c r="QQ699" s="3"/>
      <c r="QR699" s="3"/>
      <c r="QS699" s="3"/>
      <c r="QT699" s="3"/>
      <c r="QU699" s="3"/>
      <c r="QV699" s="3"/>
      <c r="QW699" s="3"/>
      <c r="QX699" s="3"/>
      <c r="QY699" s="3"/>
      <c r="QZ699" s="3"/>
      <c r="RA699" s="3"/>
      <c r="RB699" s="3"/>
      <c r="RC699" s="3"/>
      <c r="RD699" s="3"/>
      <c r="RE699" s="3"/>
      <c r="RF699" s="3"/>
      <c r="RG699" s="3"/>
      <c r="RH699" s="3"/>
      <c r="RI699" s="3"/>
      <c r="RJ699" s="3"/>
      <c r="RK699" s="3"/>
      <c r="RL699" s="3"/>
      <c r="RM699" s="3"/>
      <c r="RN699" s="3"/>
      <c r="RO699" s="3"/>
      <c r="RP699" s="3"/>
      <c r="RQ699" s="3"/>
      <c r="RR699" s="3"/>
      <c r="RS699" s="3"/>
      <c r="RT699" s="3"/>
      <c r="RU699" s="3"/>
      <c r="RV699" s="3"/>
      <c r="RW699" s="3"/>
      <c r="RX699" s="3"/>
      <c r="RY699" s="3"/>
      <c r="RZ699" s="3"/>
      <c r="SA699" s="3"/>
      <c r="SB699" s="3"/>
      <c r="SC699" s="3"/>
      <c r="SD699" s="3"/>
      <c r="SE699" s="3"/>
      <c r="SF699" s="3"/>
      <c r="SG699" s="3"/>
      <c r="SH699" s="3"/>
      <c r="SI699" s="3"/>
      <c r="SJ699" s="3"/>
      <c r="SK699" s="3"/>
      <c r="SL699" s="3"/>
      <c r="SM699" s="3"/>
      <c r="SN699" s="3"/>
      <c r="SO699" s="3"/>
      <c r="SP699" s="3"/>
      <c r="SQ699" s="3"/>
      <c r="SR699" s="3"/>
      <c r="SS699" s="3"/>
      <c r="ST699" s="3"/>
      <c r="SU699" s="3"/>
      <c r="SV699" s="3"/>
      <c r="SW699" s="3"/>
      <c r="SX699" s="3"/>
      <c r="SY699" s="3"/>
      <c r="SZ699" s="3"/>
      <c r="TA699" s="3"/>
      <c r="TB699" s="3"/>
      <c r="TC699" s="3"/>
      <c r="TD699" s="3"/>
      <c r="TE699" s="3"/>
      <c r="TF699" s="3"/>
      <c r="TG699" s="3"/>
      <c r="TH699" s="3"/>
      <c r="TI699" s="3"/>
      <c r="TJ699" s="3"/>
      <c r="TK699" s="3"/>
      <c r="TL699" s="3"/>
      <c r="TM699" s="3"/>
      <c r="TN699" s="3"/>
      <c r="TO699" s="3"/>
      <c r="TP699" s="3"/>
      <c r="TQ699" s="3"/>
      <c r="TR699" s="3"/>
      <c r="TS699" s="3"/>
      <c r="TT699" s="3"/>
      <c r="TU699" s="3"/>
      <c r="TV699" s="3"/>
      <c r="TW699" s="3"/>
      <c r="TX699" s="3"/>
      <c r="TY699" s="3"/>
      <c r="TZ699" s="3"/>
      <c r="UA699" s="3"/>
      <c r="UB699" s="3"/>
      <c r="UC699" s="3"/>
      <c r="UD699" s="3"/>
      <c r="UE699" s="3"/>
      <c r="UF699" s="3"/>
      <c r="UG699" s="3"/>
      <c r="UH699" s="3"/>
      <c r="UI699" s="3"/>
      <c r="UJ699" s="3"/>
      <c r="UK699" s="3"/>
      <c r="UL699" s="3"/>
      <c r="UM699" s="3"/>
      <c r="UN699" s="3"/>
      <c r="UO699" s="3"/>
      <c r="UP699" s="3"/>
      <c r="UQ699" s="3"/>
      <c r="UR699" s="3"/>
      <c r="US699" s="3"/>
      <c r="UT699" s="3"/>
      <c r="UU699" s="3"/>
      <c r="UV699" s="3"/>
      <c r="UW699" s="3"/>
      <c r="UX699" s="3"/>
      <c r="UY699" s="3"/>
      <c r="UZ699" s="3"/>
      <c r="VA699" s="3"/>
      <c r="VB699" s="3"/>
      <c r="VC699" s="3"/>
      <c r="VD699" s="3"/>
      <c r="VE699" s="3"/>
      <c r="VF699" s="3"/>
      <c r="VG699" s="3"/>
      <c r="VH699" s="3"/>
      <c r="VI699" s="3"/>
      <c r="VJ699" s="3"/>
      <c r="VK699" s="3"/>
      <c r="VL699" s="3"/>
      <c r="VM699" s="3"/>
      <c r="VN699" s="3"/>
      <c r="VO699" s="3"/>
      <c r="VP699" s="3"/>
      <c r="VQ699" s="3"/>
      <c r="VR699" s="3"/>
      <c r="VS699" s="3"/>
      <c r="VT699" s="3"/>
      <c r="VU699" s="3"/>
      <c r="VV699" s="3"/>
      <c r="VW699" s="3"/>
      <c r="VX699" s="3"/>
      <c r="VY699" s="3"/>
      <c r="VZ699" s="3"/>
      <c r="WA699" s="3"/>
      <c r="WB699" s="3"/>
      <c r="WC699" s="3"/>
    </row>
    <row r="700" spans="1:601" ht="16" x14ac:dyDescent="0.45">
      <c r="A700" s="6"/>
      <c r="B700" s="6"/>
      <c r="C700" s="6"/>
      <c r="D700" s="6"/>
      <c r="E700" s="7"/>
      <c r="F700" s="7"/>
      <c r="G700" s="7"/>
      <c r="H700" s="7"/>
      <c r="I700" s="7"/>
      <c r="J700" s="7"/>
      <c r="K700" s="7"/>
      <c r="L700" s="7"/>
      <c r="M700" s="7"/>
      <c r="N700" s="36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/>
      <c r="LP700" s="3"/>
      <c r="LQ700" s="3"/>
      <c r="LR700" s="3"/>
      <c r="LS700" s="3"/>
      <c r="LT700" s="3"/>
      <c r="LU700" s="3"/>
      <c r="LV700" s="3"/>
      <c r="LW700" s="3"/>
      <c r="LX700" s="3"/>
      <c r="LY700" s="3"/>
      <c r="LZ700" s="3"/>
      <c r="MA700" s="3"/>
      <c r="MB700" s="3"/>
      <c r="MC700" s="3"/>
      <c r="MD700" s="3"/>
      <c r="ME700" s="3"/>
      <c r="MF700" s="3"/>
      <c r="MG700" s="3"/>
      <c r="MH700" s="3"/>
      <c r="MI700" s="3"/>
      <c r="MJ700" s="3"/>
      <c r="MK700" s="3"/>
      <c r="ML700" s="3"/>
      <c r="MM700" s="3"/>
      <c r="MN700" s="3"/>
      <c r="MO700" s="3"/>
      <c r="MP700" s="3"/>
      <c r="MQ700" s="3"/>
      <c r="MR700" s="3"/>
      <c r="MS700" s="3"/>
      <c r="MT700" s="3"/>
      <c r="MU700" s="3"/>
      <c r="MV700" s="3"/>
      <c r="MW700" s="3"/>
      <c r="MX700" s="3"/>
      <c r="MY700" s="3"/>
      <c r="MZ700" s="3"/>
      <c r="NA700" s="3"/>
      <c r="NB700" s="3"/>
      <c r="NC700" s="3"/>
      <c r="ND700" s="3"/>
      <c r="NE700" s="3"/>
      <c r="NF700" s="3"/>
      <c r="NG700" s="3"/>
      <c r="NH700" s="3"/>
      <c r="NI700" s="3"/>
      <c r="NJ700" s="3"/>
      <c r="NK700" s="3"/>
      <c r="NL700" s="3"/>
      <c r="NM700" s="3"/>
      <c r="NN700" s="3"/>
      <c r="NO700" s="3"/>
      <c r="NP700" s="3"/>
      <c r="NQ700" s="3"/>
      <c r="NR700" s="3"/>
      <c r="NS700" s="3"/>
      <c r="NT700" s="3"/>
      <c r="NU700" s="3"/>
      <c r="NV700" s="3"/>
      <c r="NW700" s="3"/>
      <c r="NX700" s="3"/>
      <c r="NY700" s="3"/>
      <c r="NZ700" s="3"/>
      <c r="OA700" s="3"/>
      <c r="OB700" s="3"/>
      <c r="OC700" s="3"/>
      <c r="OD700" s="3"/>
      <c r="OE700" s="3"/>
      <c r="OF700" s="3"/>
      <c r="OG700" s="3"/>
      <c r="OH700" s="3"/>
      <c r="OI700" s="3"/>
      <c r="OJ700" s="3"/>
      <c r="OK700" s="3"/>
      <c r="OL700" s="3"/>
      <c r="OM700" s="3"/>
      <c r="ON700" s="3"/>
      <c r="OO700" s="3"/>
      <c r="OP700" s="3"/>
      <c r="OQ700" s="3"/>
      <c r="OR700" s="3"/>
      <c r="OS700" s="3"/>
      <c r="OT700" s="3"/>
      <c r="OU700" s="3"/>
      <c r="OV700" s="3"/>
      <c r="OW700" s="3"/>
      <c r="OX700" s="3"/>
      <c r="OY700" s="3"/>
      <c r="OZ700" s="3"/>
      <c r="PA700" s="3"/>
      <c r="PB700" s="3"/>
      <c r="PC700" s="3"/>
      <c r="PD700" s="3"/>
      <c r="PE700" s="3"/>
      <c r="PF700" s="3"/>
      <c r="PG700" s="3"/>
      <c r="PH700" s="3"/>
      <c r="PI700" s="3"/>
      <c r="PJ700" s="3"/>
      <c r="PK700" s="3"/>
      <c r="PL700" s="3"/>
      <c r="PM700" s="3"/>
      <c r="PN700" s="3"/>
      <c r="PO700" s="3"/>
      <c r="PP700" s="3"/>
      <c r="PQ700" s="3"/>
      <c r="PR700" s="3"/>
      <c r="PS700" s="3"/>
      <c r="PT700" s="3"/>
      <c r="PU700" s="3"/>
      <c r="PV700" s="3"/>
      <c r="PW700" s="3"/>
      <c r="PX700" s="3"/>
      <c r="PY700" s="3"/>
      <c r="PZ700" s="3"/>
      <c r="QA700" s="3"/>
      <c r="QB700" s="3"/>
      <c r="QC700" s="3"/>
      <c r="QD700" s="3"/>
      <c r="QE700" s="3"/>
      <c r="QF700" s="3"/>
      <c r="QG700" s="3"/>
      <c r="QH700" s="3"/>
      <c r="QI700" s="3"/>
      <c r="QJ700" s="3"/>
      <c r="QK700" s="3"/>
      <c r="QL700" s="3"/>
      <c r="QM700" s="3"/>
      <c r="QN700" s="3"/>
      <c r="QO700" s="3"/>
      <c r="QP700" s="3"/>
      <c r="QQ700" s="3"/>
      <c r="QR700" s="3"/>
      <c r="QS700" s="3"/>
      <c r="QT700" s="3"/>
      <c r="QU700" s="3"/>
      <c r="QV700" s="3"/>
      <c r="QW700" s="3"/>
      <c r="QX700" s="3"/>
      <c r="QY700" s="3"/>
      <c r="QZ700" s="3"/>
      <c r="RA700" s="3"/>
      <c r="RB700" s="3"/>
      <c r="RC700" s="3"/>
      <c r="RD700" s="3"/>
      <c r="RE700" s="3"/>
      <c r="RF700" s="3"/>
      <c r="RG700" s="3"/>
      <c r="RH700" s="3"/>
      <c r="RI700" s="3"/>
      <c r="RJ700" s="3"/>
      <c r="RK700" s="3"/>
      <c r="RL700" s="3"/>
      <c r="RM700" s="3"/>
      <c r="RN700" s="3"/>
      <c r="RO700" s="3"/>
      <c r="RP700" s="3"/>
      <c r="RQ700" s="3"/>
      <c r="RR700" s="3"/>
      <c r="RS700" s="3"/>
      <c r="RT700" s="3"/>
      <c r="RU700" s="3"/>
      <c r="RV700" s="3"/>
      <c r="RW700" s="3"/>
      <c r="RX700" s="3"/>
      <c r="RY700" s="3"/>
      <c r="RZ700" s="3"/>
      <c r="SA700" s="3"/>
      <c r="SB700" s="3"/>
      <c r="SC700" s="3"/>
      <c r="SD700" s="3"/>
      <c r="SE700" s="3"/>
      <c r="SF700" s="3"/>
      <c r="SG700" s="3"/>
      <c r="SH700" s="3"/>
      <c r="SI700" s="3"/>
      <c r="SJ700" s="3"/>
      <c r="SK700" s="3"/>
      <c r="SL700" s="3"/>
      <c r="SM700" s="3"/>
      <c r="SN700" s="3"/>
      <c r="SO700" s="3"/>
      <c r="SP700" s="3"/>
      <c r="SQ700" s="3"/>
      <c r="SR700" s="3"/>
      <c r="SS700" s="3"/>
      <c r="ST700" s="3"/>
      <c r="SU700" s="3"/>
      <c r="SV700" s="3"/>
      <c r="SW700" s="3"/>
      <c r="SX700" s="3"/>
      <c r="SY700" s="3"/>
      <c r="SZ700" s="3"/>
      <c r="TA700" s="3"/>
      <c r="TB700" s="3"/>
      <c r="TC700" s="3"/>
      <c r="TD700" s="3"/>
      <c r="TE700" s="3"/>
      <c r="TF700" s="3"/>
      <c r="TG700" s="3"/>
      <c r="TH700" s="3"/>
      <c r="TI700" s="3"/>
      <c r="TJ700" s="3"/>
      <c r="TK700" s="3"/>
      <c r="TL700" s="3"/>
      <c r="TM700" s="3"/>
      <c r="TN700" s="3"/>
      <c r="TO700" s="3"/>
      <c r="TP700" s="3"/>
      <c r="TQ700" s="3"/>
      <c r="TR700" s="3"/>
      <c r="TS700" s="3"/>
      <c r="TT700" s="3"/>
      <c r="TU700" s="3"/>
      <c r="TV700" s="3"/>
      <c r="TW700" s="3"/>
      <c r="TX700" s="3"/>
      <c r="TY700" s="3"/>
      <c r="TZ700" s="3"/>
      <c r="UA700" s="3"/>
      <c r="UB700" s="3"/>
      <c r="UC700" s="3"/>
      <c r="UD700" s="3"/>
      <c r="UE700" s="3"/>
      <c r="UF700" s="3"/>
      <c r="UG700" s="3"/>
      <c r="UH700" s="3"/>
      <c r="UI700" s="3"/>
      <c r="UJ700" s="3"/>
      <c r="UK700" s="3"/>
      <c r="UL700" s="3"/>
      <c r="UM700" s="3"/>
      <c r="UN700" s="3"/>
      <c r="UO700" s="3"/>
      <c r="UP700" s="3"/>
      <c r="UQ700" s="3"/>
      <c r="UR700" s="3"/>
      <c r="US700" s="3"/>
      <c r="UT700" s="3"/>
      <c r="UU700" s="3"/>
      <c r="UV700" s="3"/>
      <c r="UW700" s="3"/>
      <c r="UX700" s="3"/>
      <c r="UY700" s="3"/>
      <c r="UZ700" s="3"/>
      <c r="VA700" s="3"/>
      <c r="VB700" s="3"/>
      <c r="VC700" s="3"/>
      <c r="VD700" s="3"/>
      <c r="VE700" s="3"/>
      <c r="VF700" s="3"/>
      <c r="VG700" s="3"/>
      <c r="VH700" s="3"/>
      <c r="VI700" s="3"/>
      <c r="VJ700" s="3"/>
      <c r="VK700" s="3"/>
      <c r="VL700" s="3"/>
      <c r="VM700" s="3"/>
      <c r="VN700" s="3"/>
      <c r="VO700" s="3"/>
      <c r="VP700" s="3"/>
      <c r="VQ700" s="3"/>
      <c r="VR700" s="3"/>
      <c r="VS700" s="3"/>
      <c r="VT700" s="3"/>
      <c r="VU700" s="3"/>
      <c r="VV700" s="3"/>
      <c r="VW700" s="3"/>
      <c r="VX700" s="3"/>
      <c r="VY700" s="3"/>
      <c r="VZ700" s="3"/>
      <c r="WA700" s="3"/>
      <c r="WB700" s="3"/>
      <c r="WC700" s="3"/>
    </row>
    <row r="701" spans="1:601" ht="16" x14ac:dyDescent="0.45">
      <c r="A701" s="6"/>
      <c r="B701" s="6"/>
      <c r="C701" s="6"/>
      <c r="D701" s="6"/>
      <c r="E701" s="7"/>
      <c r="F701" s="7"/>
      <c r="G701" s="7"/>
      <c r="H701" s="7"/>
      <c r="I701" s="7"/>
      <c r="J701" s="7"/>
      <c r="K701" s="7"/>
      <c r="L701" s="7"/>
      <c r="M701" s="7"/>
      <c r="N701" s="36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/>
      <c r="LP701" s="3"/>
      <c r="LQ701" s="3"/>
      <c r="LR701" s="3"/>
      <c r="LS701" s="3"/>
      <c r="LT701" s="3"/>
      <c r="LU701" s="3"/>
      <c r="LV701" s="3"/>
      <c r="LW701" s="3"/>
      <c r="LX701" s="3"/>
      <c r="LY701" s="3"/>
      <c r="LZ701" s="3"/>
      <c r="MA701" s="3"/>
      <c r="MB701" s="3"/>
      <c r="MC701" s="3"/>
      <c r="MD701" s="3"/>
      <c r="ME701" s="3"/>
      <c r="MF701" s="3"/>
      <c r="MG701" s="3"/>
      <c r="MH701" s="3"/>
      <c r="MI701" s="3"/>
      <c r="MJ701" s="3"/>
      <c r="MK701" s="3"/>
      <c r="ML701" s="3"/>
      <c r="MM701" s="3"/>
      <c r="MN701" s="3"/>
      <c r="MO701" s="3"/>
      <c r="MP701" s="3"/>
      <c r="MQ701" s="3"/>
      <c r="MR701" s="3"/>
      <c r="MS701" s="3"/>
      <c r="MT701" s="3"/>
      <c r="MU701" s="3"/>
      <c r="MV701" s="3"/>
      <c r="MW701" s="3"/>
      <c r="MX701" s="3"/>
      <c r="MY701" s="3"/>
      <c r="MZ701" s="3"/>
      <c r="NA701" s="3"/>
      <c r="NB701" s="3"/>
      <c r="NC701" s="3"/>
      <c r="ND701" s="3"/>
      <c r="NE701" s="3"/>
      <c r="NF701" s="3"/>
      <c r="NG701" s="3"/>
      <c r="NH701" s="3"/>
      <c r="NI701" s="3"/>
      <c r="NJ701" s="3"/>
      <c r="NK701" s="3"/>
      <c r="NL701" s="3"/>
      <c r="NM701" s="3"/>
      <c r="NN701" s="3"/>
      <c r="NO701" s="3"/>
      <c r="NP701" s="3"/>
      <c r="NQ701" s="3"/>
      <c r="NR701" s="3"/>
      <c r="NS701" s="3"/>
      <c r="NT701" s="3"/>
      <c r="NU701" s="3"/>
      <c r="NV701" s="3"/>
      <c r="NW701" s="3"/>
      <c r="NX701" s="3"/>
      <c r="NY701" s="3"/>
      <c r="NZ701" s="3"/>
      <c r="OA701" s="3"/>
      <c r="OB701" s="3"/>
      <c r="OC701" s="3"/>
      <c r="OD701" s="3"/>
      <c r="OE701" s="3"/>
      <c r="OF701" s="3"/>
      <c r="OG701" s="3"/>
      <c r="OH701" s="3"/>
      <c r="OI701" s="3"/>
      <c r="OJ701" s="3"/>
      <c r="OK701" s="3"/>
      <c r="OL701" s="3"/>
      <c r="OM701" s="3"/>
      <c r="ON701" s="3"/>
      <c r="OO701" s="3"/>
      <c r="OP701" s="3"/>
      <c r="OQ701" s="3"/>
      <c r="OR701" s="3"/>
      <c r="OS701" s="3"/>
      <c r="OT701" s="3"/>
      <c r="OU701" s="3"/>
      <c r="OV701" s="3"/>
      <c r="OW701" s="3"/>
      <c r="OX701" s="3"/>
      <c r="OY701" s="3"/>
      <c r="OZ701" s="3"/>
      <c r="PA701" s="3"/>
      <c r="PB701" s="3"/>
      <c r="PC701" s="3"/>
      <c r="PD701" s="3"/>
      <c r="PE701" s="3"/>
      <c r="PF701" s="3"/>
      <c r="PG701" s="3"/>
      <c r="PH701" s="3"/>
      <c r="PI701" s="3"/>
      <c r="PJ701" s="3"/>
      <c r="PK701" s="3"/>
      <c r="PL701" s="3"/>
      <c r="PM701" s="3"/>
      <c r="PN701" s="3"/>
      <c r="PO701" s="3"/>
      <c r="PP701" s="3"/>
      <c r="PQ701" s="3"/>
      <c r="PR701" s="3"/>
      <c r="PS701" s="3"/>
      <c r="PT701" s="3"/>
      <c r="PU701" s="3"/>
      <c r="PV701" s="3"/>
      <c r="PW701" s="3"/>
      <c r="PX701" s="3"/>
      <c r="PY701" s="3"/>
      <c r="PZ701" s="3"/>
      <c r="QA701" s="3"/>
      <c r="QB701" s="3"/>
      <c r="QC701" s="3"/>
      <c r="QD701" s="3"/>
      <c r="QE701" s="3"/>
      <c r="QF701" s="3"/>
      <c r="QG701" s="3"/>
      <c r="QH701" s="3"/>
      <c r="QI701" s="3"/>
      <c r="QJ701" s="3"/>
      <c r="QK701" s="3"/>
      <c r="QL701" s="3"/>
      <c r="QM701" s="3"/>
      <c r="QN701" s="3"/>
      <c r="QO701" s="3"/>
      <c r="QP701" s="3"/>
      <c r="QQ701" s="3"/>
      <c r="QR701" s="3"/>
      <c r="QS701" s="3"/>
      <c r="QT701" s="3"/>
      <c r="QU701" s="3"/>
      <c r="QV701" s="3"/>
      <c r="QW701" s="3"/>
      <c r="QX701" s="3"/>
      <c r="QY701" s="3"/>
      <c r="QZ701" s="3"/>
      <c r="RA701" s="3"/>
      <c r="RB701" s="3"/>
      <c r="RC701" s="3"/>
      <c r="RD701" s="3"/>
      <c r="RE701" s="3"/>
      <c r="RF701" s="3"/>
      <c r="RG701" s="3"/>
      <c r="RH701" s="3"/>
      <c r="RI701" s="3"/>
      <c r="RJ701" s="3"/>
      <c r="RK701" s="3"/>
      <c r="RL701" s="3"/>
      <c r="RM701" s="3"/>
      <c r="RN701" s="3"/>
      <c r="RO701" s="3"/>
      <c r="RP701" s="3"/>
      <c r="RQ701" s="3"/>
      <c r="RR701" s="3"/>
      <c r="RS701" s="3"/>
      <c r="RT701" s="3"/>
      <c r="RU701" s="3"/>
      <c r="RV701" s="3"/>
      <c r="RW701" s="3"/>
      <c r="RX701" s="3"/>
      <c r="RY701" s="3"/>
      <c r="RZ701" s="3"/>
      <c r="SA701" s="3"/>
      <c r="SB701" s="3"/>
      <c r="SC701" s="3"/>
      <c r="SD701" s="3"/>
      <c r="SE701" s="3"/>
      <c r="SF701" s="3"/>
      <c r="SG701" s="3"/>
      <c r="SH701" s="3"/>
      <c r="SI701" s="3"/>
      <c r="SJ701" s="3"/>
      <c r="SK701" s="3"/>
      <c r="SL701" s="3"/>
      <c r="SM701" s="3"/>
      <c r="SN701" s="3"/>
      <c r="SO701" s="3"/>
      <c r="SP701" s="3"/>
      <c r="SQ701" s="3"/>
      <c r="SR701" s="3"/>
      <c r="SS701" s="3"/>
      <c r="ST701" s="3"/>
      <c r="SU701" s="3"/>
      <c r="SV701" s="3"/>
      <c r="SW701" s="3"/>
      <c r="SX701" s="3"/>
      <c r="SY701" s="3"/>
      <c r="SZ701" s="3"/>
      <c r="TA701" s="3"/>
      <c r="TB701" s="3"/>
      <c r="TC701" s="3"/>
      <c r="TD701" s="3"/>
      <c r="TE701" s="3"/>
      <c r="TF701" s="3"/>
      <c r="TG701" s="3"/>
      <c r="TH701" s="3"/>
      <c r="TI701" s="3"/>
      <c r="TJ701" s="3"/>
      <c r="TK701" s="3"/>
      <c r="TL701" s="3"/>
      <c r="TM701" s="3"/>
      <c r="TN701" s="3"/>
      <c r="TO701" s="3"/>
      <c r="TP701" s="3"/>
      <c r="TQ701" s="3"/>
      <c r="TR701" s="3"/>
      <c r="TS701" s="3"/>
      <c r="TT701" s="3"/>
      <c r="TU701" s="3"/>
      <c r="TV701" s="3"/>
      <c r="TW701" s="3"/>
      <c r="TX701" s="3"/>
      <c r="TY701" s="3"/>
      <c r="TZ701" s="3"/>
      <c r="UA701" s="3"/>
      <c r="UB701" s="3"/>
      <c r="UC701" s="3"/>
      <c r="UD701" s="3"/>
      <c r="UE701" s="3"/>
      <c r="UF701" s="3"/>
      <c r="UG701" s="3"/>
      <c r="UH701" s="3"/>
      <c r="UI701" s="3"/>
      <c r="UJ701" s="3"/>
      <c r="UK701" s="3"/>
      <c r="UL701" s="3"/>
      <c r="UM701" s="3"/>
      <c r="UN701" s="3"/>
      <c r="UO701" s="3"/>
      <c r="UP701" s="3"/>
      <c r="UQ701" s="3"/>
      <c r="UR701" s="3"/>
      <c r="US701" s="3"/>
      <c r="UT701" s="3"/>
      <c r="UU701" s="3"/>
      <c r="UV701" s="3"/>
      <c r="UW701" s="3"/>
      <c r="UX701" s="3"/>
      <c r="UY701" s="3"/>
      <c r="UZ701" s="3"/>
      <c r="VA701" s="3"/>
      <c r="VB701" s="3"/>
      <c r="VC701" s="3"/>
      <c r="VD701" s="3"/>
      <c r="VE701" s="3"/>
      <c r="VF701" s="3"/>
      <c r="VG701" s="3"/>
      <c r="VH701" s="3"/>
      <c r="VI701" s="3"/>
      <c r="VJ701" s="3"/>
      <c r="VK701" s="3"/>
      <c r="VL701" s="3"/>
      <c r="VM701" s="3"/>
      <c r="VN701" s="3"/>
      <c r="VO701" s="3"/>
      <c r="VP701" s="3"/>
      <c r="VQ701" s="3"/>
      <c r="VR701" s="3"/>
      <c r="VS701" s="3"/>
      <c r="VT701" s="3"/>
      <c r="VU701" s="3"/>
      <c r="VV701" s="3"/>
      <c r="VW701" s="3"/>
      <c r="VX701" s="3"/>
      <c r="VY701" s="3"/>
      <c r="VZ701" s="3"/>
      <c r="WA701" s="3"/>
      <c r="WB701" s="3"/>
      <c r="WC701" s="3"/>
    </row>
    <row r="702" spans="1:601" ht="16" x14ac:dyDescent="0.45">
      <c r="A702" s="6"/>
      <c r="B702" s="6"/>
      <c r="C702" s="6"/>
      <c r="D702" s="6"/>
      <c r="E702" s="7"/>
      <c r="F702" s="7"/>
      <c r="G702" s="7"/>
      <c r="H702" s="7"/>
      <c r="I702" s="7"/>
      <c r="J702" s="7"/>
      <c r="K702" s="7"/>
      <c r="L702" s="7"/>
      <c r="M702" s="7"/>
      <c r="N702" s="36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3"/>
      <c r="NJ702" s="3"/>
      <c r="NK702" s="3"/>
      <c r="NL702" s="3"/>
      <c r="NM702" s="3"/>
      <c r="NN702" s="3"/>
      <c r="NO702" s="3"/>
      <c r="NP702" s="3"/>
      <c r="NQ702" s="3"/>
      <c r="NR702" s="3"/>
      <c r="NS702" s="3"/>
      <c r="NT702" s="3"/>
      <c r="NU702" s="3"/>
      <c r="NV702" s="3"/>
      <c r="NW702" s="3"/>
      <c r="NX702" s="3"/>
      <c r="NY702" s="3"/>
      <c r="NZ702" s="3"/>
      <c r="OA702" s="3"/>
      <c r="OB702" s="3"/>
      <c r="OC702" s="3"/>
      <c r="OD702" s="3"/>
      <c r="OE702" s="3"/>
      <c r="OF702" s="3"/>
      <c r="OG702" s="3"/>
      <c r="OH702" s="3"/>
      <c r="OI702" s="3"/>
      <c r="OJ702" s="3"/>
      <c r="OK702" s="3"/>
      <c r="OL702" s="3"/>
      <c r="OM702" s="3"/>
      <c r="ON702" s="3"/>
      <c r="OO702" s="3"/>
      <c r="OP702" s="3"/>
      <c r="OQ702" s="3"/>
      <c r="OR702" s="3"/>
      <c r="OS702" s="3"/>
      <c r="OT702" s="3"/>
      <c r="OU702" s="3"/>
      <c r="OV702" s="3"/>
      <c r="OW702" s="3"/>
      <c r="OX702" s="3"/>
      <c r="OY702" s="3"/>
      <c r="OZ702" s="3"/>
      <c r="PA702" s="3"/>
      <c r="PB702" s="3"/>
      <c r="PC702" s="3"/>
      <c r="PD702" s="3"/>
      <c r="PE702" s="3"/>
      <c r="PF702" s="3"/>
      <c r="PG702" s="3"/>
      <c r="PH702" s="3"/>
      <c r="PI702" s="3"/>
      <c r="PJ702" s="3"/>
      <c r="PK702" s="3"/>
      <c r="PL702" s="3"/>
      <c r="PM702" s="3"/>
      <c r="PN702" s="3"/>
      <c r="PO702" s="3"/>
      <c r="PP702" s="3"/>
      <c r="PQ702" s="3"/>
      <c r="PR702" s="3"/>
      <c r="PS702" s="3"/>
      <c r="PT702" s="3"/>
      <c r="PU702" s="3"/>
      <c r="PV702" s="3"/>
      <c r="PW702" s="3"/>
      <c r="PX702" s="3"/>
      <c r="PY702" s="3"/>
      <c r="PZ702" s="3"/>
      <c r="QA702" s="3"/>
      <c r="QB702" s="3"/>
      <c r="QC702" s="3"/>
      <c r="QD702" s="3"/>
      <c r="QE702" s="3"/>
      <c r="QF702" s="3"/>
      <c r="QG702" s="3"/>
      <c r="QH702" s="3"/>
      <c r="QI702" s="3"/>
      <c r="QJ702" s="3"/>
      <c r="QK702" s="3"/>
      <c r="QL702" s="3"/>
      <c r="QM702" s="3"/>
      <c r="QN702" s="3"/>
      <c r="QO702" s="3"/>
      <c r="QP702" s="3"/>
      <c r="QQ702" s="3"/>
      <c r="QR702" s="3"/>
      <c r="QS702" s="3"/>
      <c r="QT702" s="3"/>
      <c r="QU702" s="3"/>
      <c r="QV702" s="3"/>
      <c r="QW702" s="3"/>
      <c r="QX702" s="3"/>
      <c r="QY702" s="3"/>
      <c r="QZ702" s="3"/>
      <c r="RA702" s="3"/>
      <c r="RB702" s="3"/>
      <c r="RC702" s="3"/>
      <c r="RD702" s="3"/>
      <c r="RE702" s="3"/>
      <c r="RF702" s="3"/>
      <c r="RG702" s="3"/>
      <c r="RH702" s="3"/>
      <c r="RI702" s="3"/>
      <c r="RJ702" s="3"/>
      <c r="RK702" s="3"/>
      <c r="RL702" s="3"/>
      <c r="RM702" s="3"/>
      <c r="RN702" s="3"/>
      <c r="RO702" s="3"/>
      <c r="RP702" s="3"/>
      <c r="RQ702" s="3"/>
      <c r="RR702" s="3"/>
      <c r="RS702" s="3"/>
      <c r="RT702" s="3"/>
      <c r="RU702" s="3"/>
      <c r="RV702" s="3"/>
      <c r="RW702" s="3"/>
      <c r="RX702" s="3"/>
      <c r="RY702" s="3"/>
      <c r="RZ702" s="3"/>
      <c r="SA702" s="3"/>
      <c r="SB702" s="3"/>
      <c r="SC702" s="3"/>
      <c r="SD702" s="3"/>
      <c r="SE702" s="3"/>
      <c r="SF702" s="3"/>
      <c r="SG702" s="3"/>
      <c r="SH702" s="3"/>
      <c r="SI702" s="3"/>
      <c r="SJ702" s="3"/>
      <c r="SK702" s="3"/>
      <c r="SL702" s="3"/>
      <c r="SM702" s="3"/>
      <c r="SN702" s="3"/>
      <c r="SO702" s="3"/>
      <c r="SP702" s="3"/>
      <c r="SQ702" s="3"/>
      <c r="SR702" s="3"/>
      <c r="SS702" s="3"/>
      <c r="ST702" s="3"/>
      <c r="SU702" s="3"/>
      <c r="SV702" s="3"/>
      <c r="SW702" s="3"/>
      <c r="SX702" s="3"/>
      <c r="SY702" s="3"/>
      <c r="SZ702" s="3"/>
      <c r="TA702" s="3"/>
      <c r="TB702" s="3"/>
      <c r="TC702" s="3"/>
      <c r="TD702" s="3"/>
      <c r="TE702" s="3"/>
      <c r="TF702" s="3"/>
      <c r="TG702" s="3"/>
      <c r="TH702" s="3"/>
      <c r="TI702" s="3"/>
      <c r="TJ702" s="3"/>
      <c r="TK702" s="3"/>
      <c r="TL702" s="3"/>
      <c r="TM702" s="3"/>
      <c r="TN702" s="3"/>
      <c r="TO702" s="3"/>
      <c r="TP702" s="3"/>
      <c r="TQ702" s="3"/>
      <c r="TR702" s="3"/>
      <c r="TS702" s="3"/>
      <c r="TT702" s="3"/>
      <c r="TU702" s="3"/>
      <c r="TV702" s="3"/>
      <c r="TW702" s="3"/>
      <c r="TX702" s="3"/>
      <c r="TY702" s="3"/>
      <c r="TZ702" s="3"/>
      <c r="UA702" s="3"/>
      <c r="UB702" s="3"/>
      <c r="UC702" s="3"/>
      <c r="UD702" s="3"/>
      <c r="UE702" s="3"/>
      <c r="UF702" s="3"/>
      <c r="UG702" s="3"/>
      <c r="UH702" s="3"/>
      <c r="UI702" s="3"/>
      <c r="UJ702" s="3"/>
      <c r="UK702" s="3"/>
      <c r="UL702" s="3"/>
      <c r="UM702" s="3"/>
      <c r="UN702" s="3"/>
      <c r="UO702" s="3"/>
      <c r="UP702" s="3"/>
      <c r="UQ702" s="3"/>
      <c r="UR702" s="3"/>
      <c r="US702" s="3"/>
      <c r="UT702" s="3"/>
      <c r="UU702" s="3"/>
      <c r="UV702" s="3"/>
      <c r="UW702" s="3"/>
      <c r="UX702" s="3"/>
      <c r="UY702" s="3"/>
      <c r="UZ702" s="3"/>
      <c r="VA702" s="3"/>
      <c r="VB702" s="3"/>
      <c r="VC702" s="3"/>
      <c r="VD702" s="3"/>
      <c r="VE702" s="3"/>
      <c r="VF702" s="3"/>
      <c r="VG702" s="3"/>
      <c r="VH702" s="3"/>
      <c r="VI702" s="3"/>
      <c r="VJ702" s="3"/>
      <c r="VK702" s="3"/>
      <c r="VL702" s="3"/>
      <c r="VM702" s="3"/>
      <c r="VN702" s="3"/>
      <c r="VO702" s="3"/>
      <c r="VP702" s="3"/>
      <c r="VQ702" s="3"/>
      <c r="VR702" s="3"/>
      <c r="VS702" s="3"/>
      <c r="VT702" s="3"/>
      <c r="VU702" s="3"/>
      <c r="VV702" s="3"/>
      <c r="VW702" s="3"/>
      <c r="VX702" s="3"/>
      <c r="VY702" s="3"/>
      <c r="VZ702" s="3"/>
      <c r="WA702" s="3"/>
      <c r="WB702" s="3"/>
      <c r="WC702" s="3"/>
    </row>
    <row r="703" spans="1:601" ht="16" x14ac:dyDescent="0.45">
      <c r="A703" s="6"/>
      <c r="B703" s="6"/>
      <c r="C703" s="6"/>
      <c r="D703" s="6"/>
      <c r="E703" s="7"/>
      <c r="F703" s="7"/>
      <c r="G703" s="7"/>
      <c r="H703" s="7"/>
      <c r="I703" s="7"/>
      <c r="J703" s="7"/>
      <c r="K703" s="7"/>
      <c r="L703" s="7"/>
      <c r="M703" s="7"/>
      <c r="N703" s="36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/>
      <c r="LP703" s="3"/>
      <c r="LQ703" s="3"/>
      <c r="LR703" s="3"/>
      <c r="LS703" s="3"/>
      <c r="LT703" s="3"/>
      <c r="LU703" s="3"/>
      <c r="LV703" s="3"/>
      <c r="LW703" s="3"/>
      <c r="LX703" s="3"/>
      <c r="LY703" s="3"/>
      <c r="LZ703" s="3"/>
      <c r="MA703" s="3"/>
      <c r="MB703" s="3"/>
      <c r="MC703" s="3"/>
      <c r="MD703" s="3"/>
      <c r="ME703" s="3"/>
      <c r="MF703" s="3"/>
      <c r="MG703" s="3"/>
      <c r="MH703" s="3"/>
      <c r="MI703" s="3"/>
      <c r="MJ703" s="3"/>
      <c r="MK703" s="3"/>
      <c r="ML703" s="3"/>
      <c r="MM703" s="3"/>
      <c r="MN703" s="3"/>
      <c r="MO703" s="3"/>
      <c r="MP703" s="3"/>
      <c r="MQ703" s="3"/>
      <c r="MR703" s="3"/>
      <c r="MS703" s="3"/>
      <c r="MT703" s="3"/>
      <c r="MU703" s="3"/>
      <c r="MV703" s="3"/>
      <c r="MW703" s="3"/>
      <c r="MX703" s="3"/>
      <c r="MY703" s="3"/>
      <c r="MZ703" s="3"/>
      <c r="NA703" s="3"/>
      <c r="NB703" s="3"/>
      <c r="NC703" s="3"/>
      <c r="ND703" s="3"/>
      <c r="NE703" s="3"/>
      <c r="NF703" s="3"/>
      <c r="NG703" s="3"/>
      <c r="NH703" s="3"/>
      <c r="NI703" s="3"/>
      <c r="NJ703" s="3"/>
      <c r="NK703" s="3"/>
      <c r="NL703" s="3"/>
      <c r="NM703" s="3"/>
      <c r="NN703" s="3"/>
      <c r="NO703" s="3"/>
      <c r="NP703" s="3"/>
      <c r="NQ703" s="3"/>
      <c r="NR703" s="3"/>
      <c r="NS703" s="3"/>
      <c r="NT703" s="3"/>
      <c r="NU703" s="3"/>
      <c r="NV703" s="3"/>
      <c r="NW703" s="3"/>
      <c r="NX703" s="3"/>
      <c r="NY703" s="3"/>
      <c r="NZ703" s="3"/>
      <c r="OA703" s="3"/>
      <c r="OB703" s="3"/>
      <c r="OC703" s="3"/>
      <c r="OD703" s="3"/>
      <c r="OE703" s="3"/>
      <c r="OF703" s="3"/>
      <c r="OG703" s="3"/>
      <c r="OH703" s="3"/>
      <c r="OI703" s="3"/>
      <c r="OJ703" s="3"/>
      <c r="OK703" s="3"/>
      <c r="OL703" s="3"/>
      <c r="OM703" s="3"/>
      <c r="ON703" s="3"/>
      <c r="OO703" s="3"/>
      <c r="OP703" s="3"/>
      <c r="OQ703" s="3"/>
      <c r="OR703" s="3"/>
      <c r="OS703" s="3"/>
      <c r="OT703" s="3"/>
      <c r="OU703" s="3"/>
      <c r="OV703" s="3"/>
      <c r="OW703" s="3"/>
      <c r="OX703" s="3"/>
      <c r="OY703" s="3"/>
      <c r="OZ703" s="3"/>
      <c r="PA703" s="3"/>
      <c r="PB703" s="3"/>
      <c r="PC703" s="3"/>
      <c r="PD703" s="3"/>
      <c r="PE703" s="3"/>
      <c r="PF703" s="3"/>
      <c r="PG703" s="3"/>
      <c r="PH703" s="3"/>
      <c r="PI703" s="3"/>
      <c r="PJ703" s="3"/>
      <c r="PK703" s="3"/>
      <c r="PL703" s="3"/>
      <c r="PM703" s="3"/>
      <c r="PN703" s="3"/>
      <c r="PO703" s="3"/>
      <c r="PP703" s="3"/>
      <c r="PQ703" s="3"/>
      <c r="PR703" s="3"/>
      <c r="PS703" s="3"/>
      <c r="PT703" s="3"/>
      <c r="PU703" s="3"/>
      <c r="PV703" s="3"/>
      <c r="PW703" s="3"/>
      <c r="PX703" s="3"/>
      <c r="PY703" s="3"/>
      <c r="PZ703" s="3"/>
      <c r="QA703" s="3"/>
      <c r="QB703" s="3"/>
      <c r="QC703" s="3"/>
      <c r="QD703" s="3"/>
      <c r="QE703" s="3"/>
      <c r="QF703" s="3"/>
      <c r="QG703" s="3"/>
      <c r="QH703" s="3"/>
      <c r="QI703" s="3"/>
      <c r="QJ703" s="3"/>
      <c r="QK703" s="3"/>
      <c r="QL703" s="3"/>
      <c r="QM703" s="3"/>
      <c r="QN703" s="3"/>
      <c r="QO703" s="3"/>
      <c r="QP703" s="3"/>
      <c r="QQ703" s="3"/>
      <c r="QR703" s="3"/>
      <c r="QS703" s="3"/>
      <c r="QT703" s="3"/>
      <c r="QU703" s="3"/>
      <c r="QV703" s="3"/>
      <c r="QW703" s="3"/>
      <c r="QX703" s="3"/>
      <c r="QY703" s="3"/>
      <c r="QZ703" s="3"/>
      <c r="RA703" s="3"/>
      <c r="RB703" s="3"/>
      <c r="RC703" s="3"/>
      <c r="RD703" s="3"/>
      <c r="RE703" s="3"/>
      <c r="RF703" s="3"/>
      <c r="RG703" s="3"/>
      <c r="RH703" s="3"/>
      <c r="RI703" s="3"/>
      <c r="RJ703" s="3"/>
      <c r="RK703" s="3"/>
      <c r="RL703" s="3"/>
      <c r="RM703" s="3"/>
      <c r="RN703" s="3"/>
      <c r="RO703" s="3"/>
      <c r="RP703" s="3"/>
      <c r="RQ703" s="3"/>
      <c r="RR703" s="3"/>
      <c r="RS703" s="3"/>
      <c r="RT703" s="3"/>
      <c r="RU703" s="3"/>
      <c r="RV703" s="3"/>
      <c r="RW703" s="3"/>
      <c r="RX703" s="3"/>
      <c r="RY703" s="3"/>
      <c r="RZ703" s="3"/>
      <c r="SA703" s="3"/>
      <c r="SB703" s="3"/>
      <c r="SC703" s="3"/>
      <c r="SD703" s="3"/>
      <c r="SE703" s="3"/>
      <c r="SF703" s="3"/>
      <c r="SG703" s="3"/>
      <c r="SH703" s="3"/>
      <c r="SI703" s="3"/>
      <c r="SJ703" s="3"/>
      <c r="SK703" s="3"/>
      <c r="SL703" s="3"/>
      <c r="SM703" s="3"/>
      <c r="SN703" s="3"/>
      <c r="SO703" s="3"/>
      <c r="SP703" s="3"/>
      <c r="SQ703" s="3"/>
      <c r="SR703" s="3"/>
      <c r="SS703" s="3"/>
      <c r="ST703" s="3"/>
      <c r="SU703" s="3"/>
      <c r="SV703" s="3"/>
      <c r="SW703" s="3"/>
      <c r="SX703" s="3"/>
      <c r="SY703" s="3"/>
      <c r="SZ703" s="3"/>
      <c r="TA703" s="3"/>
      <c r="TB703" s="3"/>
      <c r="TC703" s="3"/>
      <c r="TD703" s="3"/>
      <c r="TE703" s="3"/>
      <c r="TF703" s="3"/>
      <c r="TG703" s="3"/>
      <c r="TH703" s="3"/>
      <c r="TI703" s="3"/>
      <c r="TJ703" s="3"/>
      <c r="TK703" s="3"/>
      <c r="TL703" s="3"/>
      <c r="TM703" s="3"/>
      <c r="TN703" s="3"/>
      <c r="TO703" s="3"/>
      <c r="TP703" s="3"/>
      <c r="TQ703" s="3"/>
      <c r="TR703" s="3"/>
      <c r="TS703" s="3"/>
      <c r="TT703" s="3"/>
      <c r="TU703" s="3"/>
      <c r="TV703" s="3"/>
      <c r="TW703" s="3"/>
      <c r="TX703" s="3"/>
      <c r="TY703" s="3"/>
      <c r="TZ703" s="3"/>
      <c r="UA703" s="3"/>
      <c r="UB703" s="3"/>
      <c r="UC703" s="3"/>
      <c r="UD703" s="3"/>
      <c r="UE703" s="3"/>
      <c r="UF703" s="3"/>
      <c r="UG703" s="3"/>
      <c r="UH703" s="3"/>
      <c r="UI703" s="3"/>
      <c r="UJ703" s="3"/>
      <c r="UK703" s="3"/>
      <c r="UL703" s="3"/>
      <c r="UM703" s="3"/>
      <c r="UN703" s="3"/>
      <c r="UO703" s="3"/>
      <c r="UP703" s="3"/>
      <c r="UQ703" s="3"/>
      <c r="UR703" s="3"/>
      <c r="US703" s="3"/>
      <c r="UT703" s="3"/>
      <c r="UU703" s="3"/>
      <c r="UV703" s="3"/>
      <c r="UW703" s="3"/>
      <c r="UX703" s="3"/>
      <c r="UY703" s="3"/>
      <c r="UZ703" s="3"/>
      <c r="VA703" s="3"/>
      <c r="VB703" s="3"/>
      <c r="VC703" s="3"/>
      <c r="VD703" s="3"/>
      <c r="VE703" s="3"/>
      <c r="VF703" s="3"/>
      <c r="VG703" s="3"/>
      <c r="VH703" s="3"/>
      <c r="VI703" s="3"/>
      <c r="VJ703" s="3"/>
      <c r="VK703" s="3"/>
      <c r="VL703" s="3"/>
      <c r="VM703" s="3"/>
      <c r="VN703" s="3"/>
      <c r="VO703" s="3"/>
      <c r="VP703" s="3"/>
      <c r="VQ703" s="3"/>
      <c r="VR703" s="3"/>
      <c r="VS703" s="3"/>
      <c r="VT703" s="3"/>
      <c r="VU703" s="3"/>
      <c r="VV703" s="3"/>
      <c r="VW703" s="3"/>
      <c r="VX703" s="3"/>
      <c r="VY703" s="3"/>
      <c r="VZ703" s="3"/>
      <c r="WA703" s="3"/>
      <c r="WB703" s="3"/>
      <c r="WC703" s="3"/>
    </row>
    <row r="704" spans="1:601" ht="16" x14ac:dyDescent="0.45">
      <c r="A704" s="6"/>
      <c r="B704" s="6"/>
      <c r="C704" s="6"/>
      <c r="D704" s="6"/>
      <c r="E704" s="7"/>
      <c r="F704" s="7"/>
      <c r="G704" s="7"/>
      <c r="H704" s="7"/>
      <c r="I704" s="7"/>
      <c r="J704" s="7"/>
      <c r="K704" s="7"/>
      <c r="L704" s="7"/>
      <c r="M704" s="7"/>
      <c r="N704" s="36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/>
      <c r="LP704" s="3"/>
      <c r="LQ704" s="3"/>
      <c r="LR704" s="3"/>
      <c r="LS704" s="3"/>
      <c r="LT704" s="3"/>
      <c r="LU704" s="3"/>
      <c r="LV704" s="3"/>
      <c r="LW704" s="3"/>
      <c r="LX704" s="3"/>
      <c r="LY704" s="3"/>
      <c r="LZ704" s="3"/>
      <c r="MA704" s="3"/>
      <c r="MB704" s="3"/>
      <c r="MC704" s="3"/>
      <c r="MD704" s="3"/>
      <c r="ME704" s="3"/>
      <c r="MF704" s="3"/>
      <c r="MG704" s="3"/>
      <c r="MH704" s="3"/>
      <c r="MI704" s="3"/>
      <c r="MJ704" s="3"/>
      <c r="MK704" s="3"/>
      <c r="ML704" s="3"/>
      <c r="MM704" s="3"/>
      <c r="MN704" s="3"/>
      <c r="MO704" s="3"/>
      <c r="MP704" s="3"/>
      <c r="MQ704" s="3"/>
      <c r="MR704" s="3"/>
      <c r="MS704" s="3"/>
      <c r="MT704" s="3"/>
      <c r="MU704" s="3"/>
      <c r="MV704" s="3"/>
      <c r="MW704" s="3"/>
      <c r="MX704" s="3"/>
      <c r="MY704" s="3"/>
      <c r="MZ704" s="3"/>
      <c r="NA704" s="3"/>
      <c r="NB704" s="3"/>
      <c r="NC704" s="3"/>
      <c r="ND704" s="3"/>
      <c r="NE704" s="3"/>
      <c r="NF704" s="3"/>
      <c r="NG704" s="3"/>
      <c r="NH704" s="3"/>
      <c r="NI704" s="3"/>
      <c r="NJ704" s="3"/>
      <c r="NK704" s="3"/>
      <c r="NL704" s="3"/>
      <c r="NM704" s="3"/>
      <c r="NN704" s="3"/>
      <c r="NO704" s="3"/>
      <c r="NP704" s="3"/>
      <c r="NQ704" s="3"/>
      <c r="NR704" s="3"/>
      <c r="NS704" s="3"/>
      <c r="NT704" s="3"/>
      <c r="NU704" s="3"/>
      <c r="NV704" s="3"/>
      <c r="NW704" s="3"/>
      <c r="NX704" s="3"/>
      <c r="NY704" s="3"/>
      <c r="NZ704" s="3"/>
      <c r="OA704" s="3"/>
      <c r="OB704" s="3"/>
      <c r="OC704" s="3"/>
      <c r="OD704" s="3"/>
      <c r="OE704" s="3"/>
      <c r="OF704" s="3"/>
      <c r="OG704" s="3"/>
      <c r="OH704" s="3"/>
      <c r="OI704" s="3"/>
      <c r="OJ704" s="3"/>
      <c r="OK704" s="3"/>
      <c r="OL704" s="3"/>
      <c r="OM704" s="3"/>
      <c r="ON704" s="3"/>
      <c r="OO704" s="3"/>
      <c r="OP704" s="3"/>
      <c r="OQ704" s="3"/>
      <c r="OR704" s="3"/>
      <c r="OS704" s="3"/>
      <c r="OT704" s="3"/>
      <c r="OU704" s="3"/>
      <c r="OV704" s="3"/>
      <c r="OW704" s="3"/>
      <c r="OX704" s="3"/>
      <c r="OY704" s="3"/>
      <c r="OZ704" s="3"/>
      <c r="PA704" s="3"/>
      <c r="PB704" s="3"/>
      <c r="PC704" s="3"/>
      <c r="PD704" s="3"/>
      <c r="PE704" s="3"/>
      <c r="PF704" s="3"/>
      <c r="PG704" s="3"/>
      <c r="PH704" s="3"/>
      <c r="PI704" s="3"/>
      <c r="PJ704" s="3"/>
      <c r="PK704" s="3"/>
      <c r="PL704" s="3"/>
      <c r="PM704" s="3"/>
      <c r="PN704" s="3"/>
      <c r="PO704" s="3"/>
      <c r="PP704" s="3"/>
      <c r="PQ704" s="3"/>
      <c r="PR704" s="3"/>
      <c r="PS704" s="3"/>
      <c r="PT704" s="3"/>
      <c r="PU704" s="3"/>
      <c r="PV704" s="3"/>
      <c r="PW704" s="3"/>
      <c r="PX704" s="3"/>
      <c r="PY704" s="3"/>
      <c r="PZ704" s="3"/>
      <c r="QA704" s="3"/>
      <c r="QB704" s="3"/>
      <c r="QC704" s="3"/>
      <c r="QD704" s="3"/>
      <c r="QE704" s="3"/>
      <c r="QF704" s="3"/>
      <c r="QG704" s="3"/>
      <c r="QH704" s="3"/>
      <c r="QI704" s="3"/>
      <c r="QJ704" s="3"/>
      <c r="QK704" s="3"/>
      <c r="QL704" s="3"/>
      <c r="QM704" s="3"/>
      <c r="QN704" s="3"/>
      <c r="QO704" s="3"/>
      <c r="QP704" s="3"/>
      <c r="QQ704" s="3"/>
      <c r="QR704" s="3"/>
      <c r="QS704" s="3"/>
      <c r="QT704" s="3"/>
      <c r="QU704" s="3"/>
      <c r="QV704" s="3"/>
      <c r="QW704" s="3"/>
      <c r="QX704" s="3"/>
      <c r="QY704" s="3"/>
      <c r="QZ704" s="3"/>
      <c r="RA704" s="3"/>
      <c r="RB704" s="3"/>
      <c r="RC704" s="3"/>
      <c r="RD704" s="3"/>
      <c r="RE704" s="3"/>
      <c r="RF704" s="3"/>
      <c r="RG704" s="3"/>
      <c r="RH704" s="3"/>
      <c r="RI704" s="3"/>
      <c r="RJ704" s="3"/>
      <c r="RK704" s="3"/>
      <c r="RL704" s="3"/>
      <c r="RM704" s="3"/>
      <c r="RN704" s="3"/>
      <c r="RO704" s="3"/>
      <c r="RP704" s="3"/>
      <c r="RQ704" s="3"/>
      <c r="RR704" s="3"/>
      <c r="RS704" s="3"/>
      <c r="RT704" s="3"/>
      <c r="RU704" s="3"/>
      <c r="RV704" s="3"/>
      <c r="RW704" s="3"/>
      <c r="RX704" s="3"/>
      <c r="RY704" s="3"/>
      <c r="RZ704" s="3"/>
      <c r="SA704" s="3"/>
      <c r="SB704" s="3"/>
      <c r="SC704" s="3"/>
      <c r="SD704" s="3"/>
      <c r="SE704" s="3"/>
      <c r="SF704" s="3"/>
      <c r="SG704" s="3"/>
      <c r="SH704" s="3"/>
      <c r="SI704" s="3"/>
      <c r="SJ704" s="3"/>
      <c r="SK704" s="3"/>
      <c r="SL704" s="3"/>
      <c r="SM704" s="3"/>
      <c r="SN704" s="3"/>
      <c r="SO704" s="3"/>
      <c r="SP704" s="3"/>
      <c r="SQ704" s="3"/>
      <c r="SR704" s="3"/>
      <c r="SS704" s="3"/>
      <c r="ST704" s="3"/>
      <c r="SU704" s="3"/>
      <c r="SV704" s="3"/>
      <c r="SW704" s="3"/>
      <c r="SX704" s="3"/>
      <c r="SY704" s="3"/>
      <c r="SZ704" s="3"/>
      <c r="TA704" s="3"/>
      <c r="TB704" s="3"/>
      <c r="TC704" s="3"/>
      <c r="TD704" s="3"/>
      <c r="TE704" s="3"/>
      <c r="TF704" s="3"/>
      <c r="TG704" s="3"/>
      <c r="TH704" s="3"/>
      <c r="TI704" s="3"/>
      <c r="TJ704" s="3"/>
      <c r="TK704" s="3"/>
      <c r="TL704" s="3"/>
      <c r="TM704" s="3"/>
      <c r="TN704" s="3"/>
      <c r="TO704" s="3"/>
      <c r="TP704" s="3"/>
      <c r="TQ704" s="3"/>
      <c r="TR704" s="3"/>
      <c r="TS704" s="3"/>
      <c r="TT704" s="3"/>
      <c r="TU704" s="3"/>
      <c r="TV704" s="3"/>
      <c r="TW704" s="3"/>
      <c r="TX704" s="3"/>
      <c r="TY704" s="3"/>
      <c r="TZ704" s="3"/>
      <c r="UA704" s="3"/>
      <c r="UB704" s="3"/>
      <c r="UC704" s="3"/>
      <c r="UD704" s="3"/>
      <c r="UE704" s="3"/>
      <c r="UF704" s="3"/>
      <c r="UG704" s="3"/>
      <c r="UH704" s="3"/>
      <c r="UI704" s="3"/>
      <c r="UJ704" s="3"/>
      <c r="UK704" s="3"/>
      <c r="UL704" s="3"/>
      <c r="UM704" s="3"/>
      <c r="UN704" s="3"/>
      <c r="UO704" s="3"/>
      <c r="UP704" s="3"/>
      <c r="UQ704" s="3"/>
      <c r="UR704" s="3"/>
      <c r="US704" s="3"/>
      <c r="UT704" s="3"/>
      <c r="UU704" s="3"/>
      <c r="UV704" s="3"/>
      <c r="UW704" s="3"/>
      <c r="UX704" s="3"/>
      <c r="UY704" s="3"/>
      <c r="UZ704" s="3"/>
      <c r="VA704" s="3"/>
      <c r="VB704" s="3"/>
      <c r="VC704" s="3"/>
      <c r="VD704" s="3"/>
      <c r="VE704" s="3"/>
      <c r="VF704" s="3"/>
      <c r="VG704" s="3"/>
      <c r="VH704" s="3"/>
      <c r="VI704" s="3"/>
      <c r="VJ704" s="3"/>
      <c r="VK704" s="3"/>
      <c r="VL704" s="3"/>
      <c r="VM704" s="3"/>
      <c r="VN704" s="3"/>
      <c r="VO704" s="3"/>
      <c r="VP704" s="3"/>
      <c r="VQ704" s="3"/>
      <c r="VR704" s="3"/>
      <c r="VS704" s="3"/>
      <c r="VT704" s="3"/>
      <c r="VU704" s="3"/>
      <c r="VV704" s="3"/>
      <c r="VW704" s="3"/>
      <c r="VX704" s="3"/>
      <c r="VY704" s="3"/>
      <c r="VZ704" s="3"/>
      <c r="WA704" s="3"/>
      <c r="WB704" s="3"/>
      <c r="WC704" s="3"/>
    </row>
    <row r="705" spans="1:601" ht="16" x14ac:dyDescent="0.45">
      <c r="A705" s="6"/>
      <c r="B705" s="6"/>
      <c r="C705" s="6"/>
      <c r="D705" s="6"/>
      <c r="E705" s="7"/>
      <c r="F705" s="7"/>
      <c r="G705" s="7"/>
      <c r="H705" s="7"/>
      <c r="I705" s="7"/>
      <c r="J705" s="7"/>
      <c r="K705" s="7"/>
      <c r="L705" s="7"/>
      <c r="M705" s="7"/>
      <c r="N705" s="36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/>
      <c r="LP705" s="3"/>
      <c r="LQ705" s="3"/>
      <c r="LR705" s="3"/>
      <c r="LS705" s="3"/>
      <c r="LT705" s="3"/>
      <c r="LU705" s="3"/>
      <c r="LV705" s="3"/>
      <c r="LW705" s="3"/>
      <c r="LX705" s="3"/>
      <c r="LY705" s="3"/>
      <c r="LZ705" s="3"/>
      <c r="MA705" s="3"/>
      <c r="MB705" s="3"/>
      <c r="MC705" s="3"/>
      <c r="MD705" s="3"/>
      <c r="ME705" s="3"/>
      <c r="MF705" s="3"/>
      <c r="MG705" s="3"/>
      <c r="MH705" s="3"/>
      <c r="MI705" s="3"/>
      <c r="MJ705" s="3"/>
      <c r="MK705" s="3"/>
      <c r="ML705" s="3"/>
      <c r="MM705" s="3"/>
      <c r="MN705" s="3"/>
      <c r="MO705" s="3"/>
      <c r="MP705" s="3"/>
      <c r="MQ705" s="3"/>
      <c r="MR705" s="3"/>
      <c r="MS705" s="3"/>
      <c r="MT705" s="3"/>
      <c r="MU705" s="3"/>
      <c r="MV705" s="3"/>
      <c r="MW705" s="3"/>
      <c r="MX705" s="3"/>
      <c r="MY705" s="3"/>
      <c r="MZ705" s="3"/>
      <c r="NA705" s="3"/>
      <c r="NB705" s="3"/>
      <c r="NC705" s="3"/>
      <c r="ND705" s="3"/>
      <c r="NE705" s="3"/>
      <c r="NF705" s="3"/>
      <c r="NG705" s="3"/>
      <c r="NH705" s="3"/>
      <c r="NI705" s="3"/>
      <c r="NJ705" s="3"/>
      <c r="NK705" s="3"/>
      <c r="NL705" s="3"/>
      <c r="NM705" s="3"/>
      <c r="NN705" s="3"/>
      <c r="NO705" s="3"/>
      <c r="NP705" s="3"/>
      <c r="NQ705" s="3"/>
      <c r="NR705" s="3"/>
      <c r="NS705" s="3"/>
      <c r="NT705" s="3"/>
      <c r="NU705" s="3"/>
      <c r="NV705" s="3"/>
      <c r="NW705" s="3"/>
      <c r="NX705" s="3"/>
      <c r="NY705" s="3"/>
      <c r="NZ705" s="3"/>
      <c r="OA705" s="3"/>
      <c r="OB705" s="3"/>
      <c r="OC705" s="3"/>
      <c r="OD705" s="3"/>
      <c r="OE705" s="3"/>
      <c r="OF705" s="3"/>
      <c r="OG705" s="3"/>
      <c r="OH705" s="3"/>
      <c r="OI705" s="3"/>
      <c r="OJ705" s="3"/>
      <c r="OK705" s="3"/>
      <c r="OL705" s="3"/>
      <c r="OM705" s="3"/>
      <c r="ON705" s="3"/>
      <c r="OO705" s="3"/>
      <c r="OP705" s="3"/>
      <c r="OQ705" s="3"/>
      <c r="OR705" s="3"/>
      <c r="OS705" s="3"/>
      <c r="OT705" s="3"/>
      <c r="OU705" s="3"/>
      <c r="OV705" s="3"/>
      <c r="OW705" s="3"/>
      <c r="OX705" s="3"/>
      <c r="OY705" s="3"/>
      <c r="OZ705" s="3"/>
      <c r="PA705" s="3"/>
      <c r="PB705" s="3"/>
      <c r="PC705" s="3"/>
      <c r="PD705" s="3"/>
      <c r="PE705" s="3"/>
      <c r="PF705" s="3"/>
      <c r="PG705" s="3"/>
      <c r="PH705" s="3"/>
      <c r="PI705" s="3"/>
      <c r="PJ705" s="3"/>
      <c r="PK705" s="3"/>
      <c r="PL705" s="3"/>
      <c r="PM705" s="3"/>
      <c r="PN705" s="3"/>
      <c r="PO705" s="3"/>
      <c r="PP705" s="3"/>
      <c r="PQ705" s="3"/>
      <c r="PR705" s="3"/>
      <c r="PS705" s="3"/>
      <c r="PT705" s="3"/>
      <c r="PU705" s="3"/>
      <c r="PV705" s="3"/>
      <c r="PW705" s="3"/>
      <c r="PX705" s="3"/>
      <c r="PY705" s="3"/>
      <c r="PZ705" s="3"/>
      <c r="QA705" s="3"/>
      <c r="QB705" s="3"/>
      <c r="QC705" s="3"/>
      <c r="QD705" s="3"/>
      <c r="QE705" s="3"/>
      <c r="QF705" s="3"/>
      <c r="QG705" s="3"/>
      <c r="QH705" s="3"/>
      <c r="QI705" s="3"/>
      <c r="QJ705" s="3"/>
      <c r="QK705" s="3"/>
      <c r="QL705" s="3"/>
      <c r="QM705" s="3"/>
      <c r="QN705" s="3"/>
      <c r="QO705" s="3"/>
      <c r="QP705" s="3"/>
      <c r="QQ705" s="3"/>
      <c r="QR705" s="3"/>
      <c r="QS705" s="3"/>
      <c r="QT705" s="3"/>
      <c r="QU705" s="3"/>
      <c r="QV705" s="3"/>
      <c r="QW705" s="3"/>
      <c r="QX705" s="3"/>
      <c r="QY705" s="3"/>
      <c r="QZ705" s="3"/>
      <c r="RA705" s="3"/>
      <c r="RB705" s="3"/>
      <c r="RC705" s="3"/>
      <c r="RD705" s="3"/>
      <c r="RE705" s="3"/>
      <c r="RF705" s="3"/>
      <c r="RG705" s="3"/>
      <c r="RH705" s="3"/>
      <c r="RI705" s="3"/>
      <c r="RJ705" s="3"/>
      <c r="RK705" s="3"/>
      <c r="RL705" s="3"/>
      <c r="RM705" s="3"/>
      <c r="RN705" s="3"/>
      <c r="RO705" s="3"/>
      <c r="RP705" s="3"/>
      <c r="RQ705" s="3"/>
      <c r="RR705" s="3"/>
      <c r="RS705" s="3"/>
      <c r="RT705" s="3"/>
      <c r="RU705" s="3"/>
      <c r="RV705" s="3"/>
      <c r="RW705" s="3"/>
      <c r="RX705" s="3"/>
      <c r="RY705" s="3"/>
      <c r="RZ705" s="3"/>
      <c r="SA705" s="3"/>
      <c r="SB705" s="3"/>
      <c r="SC705" s="3"/>
      <c r="SD705" s="3"/>
      <c r="SE705" s="3"/>
      <c r="SF705" s="3"/>
      <c r="SG705" s="3"/>
      <c r="SH705" s="3"/>
      <c r="SI705" s="3"/>
      <c r="SJ705" s="3"/>
      <c r="SK705" s="3"/>
      <c r="SL705" s="3"/>
      <c r="SM705" s="3"/>
      <c r="SN705" s="3"/>
      <c r="SO705" s="3"/>
      <c r="SP705" s="3"/>
      <c r="SQ705" s="3"/>
      <c r="SR705" s="3"/>
      <c r="SS705" s="3"/>
      <c r="ST705" s="3"/>
      <c r="SU705" s="3"/>
      <c r="SV705" s="3"/>
      <c r="SW705" s="3"/>
      <c r="SX705" s="3"/>
      <c r="SY705" s="3"/>
      <c r="SZ705" s="3"/>
      <c r="TA705" s="3"/>
      <c r="TB705" s="3"/>
      <c r="TC705" s="3"/>
      <c r="TD705" s="3"/>
      <c r="TE705" s="3"/>
      <c r="TF705" s="3"/>
      <c r="TG705" s="3"/>
      <c r="TH705" s="3"/>
      <c r="TI705" s="3"/>
      <c r="TJ705" s="3"/>
      <c r="TK705" s="3"/>
      <c r="TL705" s="3"/>
      <c r="TM705" s="3"/>
      <c r="TN705" s="3"/>
      <c r="TO705" s="3"/>
      <c r="TP705" s="3"/>
      <c r="TQ705" s="3"/>
      <c r="TR705" s="3"/>
      <c r="TS705" s="3"/>
      <c r="TT705" s="3"/>
      <c r="TU705" s="3"/>
      <c r="TV705" s="3"/>
      <c r="TW705" s="3"/>
      <c r="TX705" s="3"/>
      <c r="TY705" s="3"/>
      <c r="TZ705" s="3"/>
      <c r="UA705" s="3"/>
      <c r="UB705" s="3"/>
      <c r="UC705" s="3"/>
      <c r="UD705" s="3"/>
      <c r="UE705" s="3"/>
      <c r="UF705" s="3"/>
      <c r="UG705" s="3"/>
      <c r="UH705" s="3"/>
      <c r="UI705" s="3"/>
      <c r="UJ705" s="3"/>
      <c r="UK705" s="3"/>
      <c r="UL705" s="3"/>
      <c r="UM705" s="3"/>
      <c r="UN705" s="3"/>
      <c r="UO705" s="3"/>
      <c r="UP705" s="3"/>
      <c r="UQ705" s="3"/>
      <c r="UR705" s="3"/>
      <c r="US705" s="3"/>
      <c r="UT705" s="3"/>
      <c r="UU705" s="3"/>
      <c r="UV705" s="3"/>
      <c r="UW705" s="3"/>
      <c r="UX705" s="3"/>
      <c r="UY705" s="3"/>
      <c r="UZ705" s="3"/>
      <c r="VA705" s="3"/>
      <c r="VB705" s="3"/>
      <c r="VC705" s="3"/>
      <c r="VD705" s="3"/>
      <c r="VE705" s="3"/>
      <c r="VF705" s="3"/>
      <c r="VG705" s="3"/>
      <c r="VH705" s="3"/>
      <c r="VI705" s="3"/>
      <c r="VJ705" s="3"/>
      <c r="VK705" s="3"/>
      <c r="VL705" s="3"/>
      <c r="VM705" s="3"/>
      <c r="VN705" s="3"/>
      <c r="VO705" s="3"/>
      <c r="VP705" s="3"/>
      <c r="VQ705" s="3"/>
      <c r="VR705" s="3"/>
      <c r="VS705" s="3"/>
      <c r="VT705" s="3"/>
      <c r="VU705" s="3"/>
      <c r="VV705" s="3"/>
      <c r="VW705" s="3"/>
      <c r="VX705" s="3"/>
      <c r="VY705" s="3"/>
      <c r="VZ705" s="3"/>
      <c r="WA705" s="3"/>
      <c r="WB705" s="3"/>
      <c r="WC705" s="3"/>
    </row>
    <row r="706" spans="1:601" ht="16" x14ac:dyDescent="0.45">
      <c r="A706" s="6"/>
      <c r="B706" s="6"/>
      <c r="C706" s="6"/>
      <c r="D706" s="6"/>
      <c r="E706" s="7"/>
      <c r="F706" s="7"/>
      <c r="G706" s="7"/>
      <c r="H706" s="7"/>
      <c r="I706" s="7"/>
      <c r="J706" s="7"/>
      <c r="K706" s="7"/>
      <c r="L706" s="7"/>
      <c r="M706" s="7"/>
      <c r="N706" s="36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/>
      <c r="LP706" s="3"/>
      <c r="LQ706" s="3"/>
      <c r="LR706" s="3"/>
      <c r="LS706" s="3"/>
      <c r="LT706" s="3"/>
      <c r="LU706" s="3"/>
      <c r="LV706" s="3"/>
      <c r="LW706" s="3"/>
      <c r="LX706" s="3"/>
      <c r="LY706" s="3"/>
      <c r="LZ706" s="3"/>
      <c r="MA706" s="3"/>
      <c r="MB706" s="3"/>
      <c r="MC706" s="3"/>
      <c r="MD706" s="3"/>
      <c r="ME706" s="3"/>
      <c r="MF706" s="3"/>
      <c r="MG706" s="3"/>
      <c r="MH706" s="3"/>
      <c r="MI706" s="3"/>
      <c r="MJ706" s="3"/>
      <c r="MK706" s="3"/>
      <c r="ML706" s="3"/>
      <c r="MM706" s="3"/>
      <c r="MN706" s="3"/>
      <c r="MO706" s="3"/>
      <c r="MP706" s="3"/>
      <c r="MQ706" s="3"/>
      <c r="MR706" s="3"/>
      <c r="MS706" s="3"/>
      <c r="MT706" s="3"/>
      <c r="MU706" s="3"/>
      <c r="MV706" s="3"/>
      <c r="MW706" s="3"/>
      <c r="MX706" s="3"/>
      <c r="MY706" s="3"/>
      <c r="MZ706" s="3"/>
      <c r="NA706" s="3"/>
      <c r="NB706" s="3"/>
      <c r="NC706" s="3"/>
      <c r="ND706" s="3"/>
      <c r="NE706" s="3"/>
      <c r="NF706" s="3"/>
      <c r="NG706" s="3"/>
      <c r="NH706" s="3"/>
      <c r="NI706" s="3"/>
      <c r="NJ706" s="3"/>
      <c r="NK706" s="3"/>
      <c r="NL706" s="3"/>
      <c r="NM706" s="3"/>
      <c r="NN706" s="3"/>
      <c r="NO706" s="3"/>
      <c r="NP706" s="3"/>
      <c r="NQ706" s="3"/>
      <c r="NR706" s="3"/>
      <c r="NS706" s="3"/>
      <c r="NT706" s="3"/>
      <c r="NU706" s="3"/>
      <c r="NV706" s="3"/>
      <c r="NW706" s="3"/>
      <c r="NX706" s="3"/>
      <c r="NY706" s="3"/>
      <c r="NZ706" s="3"/>
      <c r="OA706" s="3"/>
      <c r="OB706" s="3"/>
      <c r="OC706" s="3"/>
      <c r="OD706" s="3"/>
      <c r="OE706" s="3"/>
      <c r="OF706" s="3"/>
      <c r="OG706" s="3"/>
      <c r="OH706" s="3"/>
      <c r="OI706" s="3"/>
      <c r="OJ706" s="3"/>
      <c r="OK706" s="3"/>
      <c r="OL706" s="3"/>
      <c r="OM706" s="3"/>
      <c r="ON706" s="3"/>
      <c r="OO706" s="3"/>
      <c r="OP706" s="3"/>
      <c r="OQ706" s="3"/>
      <c r="OR706" s="3"/>
      <c r="OS706" s="3"/>
      <c r="OT706" s="3"/>
      <c r="OU706" s="3"/>
      <c r="OV706" s="3"/>
      <c r="OW706" s="3"/>
      <c r="OX706" s="3"/>
      <c r="OY706" s="3"/>
      <c r="OZ706" s="3"/>
      <c r="PA706" s="3"/>
      <c r="PB706" s="3"/>
      <c r="PC706" s="3"/>
      <c r="PD706" s="3"/>
      <c r="PE706" s="3"/>
      <c r="PF706" s="3"/>
      <c r="PG706" s="3"/>
      <c r="PH706" s="3"/>
      <c r="PI706" s="3"/>
      <c r="PJ706" s="3"/>
      <c r="PK706" s="3"/>
      <c r="PL706" s="3"/>
      <c r="PM706" s="3"/>
      <c r="PN706" s="3"/>
      <c r="PO706" s="3"/>
      <c r="PP706" s="3"/>
      <c r="PQ706" s="3"/>
      <c r="PR706" s="3"/>
      <c r="PS706" s="3"/>
      <c r="PT706" s="3"/>
      <c r="PU706" s="3"/>
      <c r="PV706" s="3"/>
      <c r="PW706" s="3"/>
      <c r="PX706" s="3"/>
      <c r="PY706" s="3"/>
      <c r="PZ706" s="3"/>
      <c r="QA706" s="3"/>
      <c r="QB706" s="3"/>
      <c r="QC706" s="3"/>
      <c r="QD706" s="3"/>
      <c r="QE706" s="3"/>
      <c r="QF706" s="3"/>
      <c r="QG706" s="3"/>
      <c r="QH706" s="3"/>
      <c r="QI706" s="3"/>
      <c r="QJ706" s="3"/>
      <c r="QK706" s="3"/>
      <c r="QL706" s="3"/>
      <c r="QM706" s="3"/>
      <c r="QN706" s="3"/>
      <c r="QO706" s="3"/>
      <c r="QP706" s="3"/>
      <c r="QQ706" s="3"/>
      <c r="QR706" s="3"/>
      <c r="QS706" s="3"/>
      <c r="QT706" s="3"/>
      <c r="QU706" s="3"/>
      <c r="QV706" s="3"/>
      <c r="QW706" s="3"/>
      <c r="QX706" s="3"/>
      <c r="QY706" s="3"/>
      <c r="QZ706" s="3"/>
      <c r="RA706" s="3"/>
      <c r="RB706" s="3"/>
      <c r="RC706" s="3"/>
      <c r="RD706" s="3"/>
      <c r="RE706" s="3"/>
      <c r="RF706" s="3"/>
      <c r="RG706" s="3"/>
      <c r="RH706" s="3"/>
      <c r="RI706" s="3"/>
      <c r="RJ706" s="3"/>
      <c r="RK706" s="3"/>
      <c r="RL706" s="3"/>
      <c r="RM706" s="3"/>
      <c r="RN706" s="3"/>
      <c r="RO706" s="3"/>
      <c r="RP706" s="3"/>
      <c r="RQ706" s="3"/>
      <c r="RR706" s="3"/>
      <c r="RS706" s="3"/>
      <c r="RT706" s="3"/>
      <c r="RU706" s="3"/>
      <c r="RV706" s="3"/>
      <c r="RW706" s="3"/>
      <c r="RX706" s="3"/>
      <c r="RY706" s="3"/>
      <c r="RZ706" s="3"/>
      <c r="SA706" s="3"/>
      <c r="SB706" s="3"/>
      <c r="SC706" s="3"/>
      <c r="SD706" s="3"/>
      <c r="SE706" s="3"/>
      <c r="SF706" s="3"/>
      <c r="SG706" s="3"/>
      <c r="SH706" s="3"/>
      <c r="SI706" s="3"/>
      <c r="SJ706" s="3"/>
      <c r="SK706" s="3"/>
      <c r="SL706" s="3"/>
      <c r="SM706" s="3"/>
      <c r="SN706" s="3"/>
      <c r="SO706" s="3"/>
      <c r="SP706" s="3"/>
      <c r="SQ706" s="3"/>
      <c r="SR706" s="3"/>
      <c r="SS706" s="3"/>
      <c r="ST706" s="3"/>
      <c r="SU706" s="3"/>
      <c r="SV706" s="3"/>
      <c r="SW706" s="3"/>
      <c r="SX706" s="3"/>
      <c r="SY706" s="3"/>
      <c r="SZ706" s="3"/>
      <c r="TA706" s="3"/>
      <c r="TB706" s="3"/>
      <c r="TC706" s="3"/>
      <c r="TD706" s="3"/>
      <c r="TE706" s="3"/>
      <c r="TF706" s="3"/>
      <c r="TG706" s="3"/>
      <c r="TH706" s="3"/>
      <c r="TI706" s="3"/>
      <c r="TJ706" s="3"/>
      <c r="TK706" s="3"/>
      <c r="TL706" s="3"/>
      <c r="TM706" s="3"/>
      <c r="TN706" s="3"/>
      <c r="TO706" s="3"/>
      <c r="TP706" s="3"/>
      <c r="TQ706" s="3"/>
      <c r="TR706" s="3"/>
      <c r="TS706" s="3"/>
      <c r="TT706" s="3"/>
      <c r="TU706" s="3"/>
      <c r="TV706" s="3"/>
      <c r="TW706" s="3"/>
      <c r="TX706" s="3"/>
      <c r="TY706" s="3"/>
      <c r="TZ706" s="3"/>
      <c r="UA706" s="3"/>
      <c r="UB706" s="3"/>
      <c r="UC706" s="3"/>
      <c r="UD706" s="3"/>
      <c r="UE706" s="3"/>
      <c r="UF706" s="3"/>
      <c r="UG706" s="3"/>
      <c r="UH706" s="3"/>
      <c r="UI706" s="3"/>
      <c r="UJ706" s="3"/>
      <c r="UK706" s="3"/>
      <c r="UL706" s="3"/>
      <c r="UM706" s="3"/>
      <c r="UN706" s="3"/>
      <c r="UO706" s="3"/>
      <c r="UP706" s="3"/>
      <c r="UQ706" s="3"/>
      <c r="UR706" s="3"/>
      <c r="US706" s="3"/>
      <c r="UT706" s="3"/>
      <c r="UU706" s="3"/>
      <c r="UV706" s="3"/>
      <c r="UW706" s="3"/>
      <c r="UX706" s="3"/>
      <c r="UY706" s="3"/>
      <c r="UZ706" s="3"/>
      <c r="VA706" s="3"/>
      <c r="VB706" s="3"/>
      <c r="VC706" s="3"/>
      <c r="VD706" s="3"/>
      <c r="VE706" s="3"/>
      <c r="VF706" s="3"/>
      <c r="VG706" s="3"/>
      <c r="VH706" s="3"/>
      <c r="VI706" s="3"/>
      <c r="VJ706" s="3"/>
      <c r="VK706" s="3"/>
      <c r="VL706" s="3"/>
      <c r="VM706" s="3"/>
      <c r="VN706" s="3"/>
      <c r="VO706" s="3"/>
      <c r="VP706" s="3"/>
      <c r="VQ706" s="3"/>
      <c r="VR706" s="3"/>
      <c r="VS706" s="3"/>
      <c r="VT706" s="3"/>
      <c r="VU706" s="3"/>
      <c r="VV706" s="3"/>
      <c r="VW706" s="3"/>
      <c r="VX706" s="3"/>
      <c r="VY706" s="3"/>
      <c r="VZ706" s="3"/>
      <c r="WA706" s="3"/>
      <c r="WB706" s="3"/>
      <c r="WC706" s="3"/>
    </row>
    <row r="707" spans="1:601" ht="16" x14ac:dyDescent="0.45">
      <c r="A707" s="6"/>
      <c r="B707" s="6"/>
      <c r="C707" s="6"/>
      <c r="D707" s="6"/>
      <c r="E707" s="7"/>
      <c r="F707" s="7"/>
      <c r="G707" s="7"/>
      <c r="H707" s="7"/>
      <c r="I707" s="7"/>
      <c r="J707" s="7"/>
      <c r="K707" s="7"/>
      <c r="L707" s="7"/>
      <c r="M707" s="7"/>
      <c r="N707" s="36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3"/>
      <c r="NJ707" s="3"/>
      <c r="NK707" s="3"/>
      <c r="NL707" s="3"/>
      <c r="NM707" s="3"/>
      <c r="NN707" s="3"/>
      <c r="NO707" s="3"/>
      <c r="NP707" s="3"/>
      <c r="NQ707" s="3"/>
      <c r="NR707" s="3"/>
      <c r="NS707" s="3"/>
      <c r="NT707" s="3"/>
      <c r="NU707" s="3"/>
      <c r="NV707" s="3"/>
      <c r="NW707" s="3"/>
      <c r="NX707" s="3"/>
      <c r="NY707" s="3"/>
      <c r="NZ707" s="3"/>
      <c r="OA707" s="3"/>
      <c r="OB707" s="3"/>
      <c r="OC707" s="3"/>
      <c r="OD707" s="3"/>
      <c r="OE707" s="3"/>
      <c r="OF707" s="3"/>
      <c r="OG707" s="3"/>
      <c r="OH707" s="3"/>
      <c r="OI707" s="3"/>
      <c r="OJ707" s="3"/>
      <c r="OK707" s="3"/>
      <c r="OL707" s="3"/>
      <c r="OM707" s="3"/>
      <c r="ON707" s="3"/>
      <c r="OO707" s="3"/>
      <c r="OP707" s="3"/>
      <c r="OQ707" s="3"/>
      <c r="OR707" s="3"/>
      <c r="OS707" s="3"/>
      <c r="OT707" s="3"/>
      <c r="OU707" s="3"/>
      <c r="OV707" s="3"/>
      <c r="OW707" s="3"/>
      <c r="OX707" s="3"/>
      <c r="OY707" s="3"/>
      <c r="OZ707" s="3"/>
      <c r="PA707" s="3"/>
      <c r="PB707" s="3"/>
      <c r="PC707" s="3"/>
      <c r="PD707" s="3"/>
      <c r="PE707" s="3"/>
      <c r="PF707" s="3"/>
      <c r="PG707" s="3"/>
      <c r="PH707" s="3"/>
      <c r="PI707" s="3"/>
      <c r="PJ707" s="3"/>
      <c r="PK707" s="3"/>
      <c r="PL707" s="3"/>
      <c r="PM707" s="3"/>
      <c r="PN707" s="3"/>
      <c r="PO707" s="3"/>
      <c r="PP707" s="3"/>
      <c r="PQ707" s="3"/>
      <c r="PR707" s="3"/>
      <c r="PS707" s="3"/>
      <c r="PT707" s="3"/>
      <c r="PU707" s="3"/>
      <c r="PV707" s="3"/>
      <c r="PW707" s="3"/>
      <c r="PX707" s="3"/>
      <c r="PY707" s="3"/>
      <c r="PZ707" s="3"/>
      <c r="QA707" s="3"/>
      <c r="QB707" s="3"/>
      <c r="QC707" s="3"/>
      <c r="QD707" s="3"/>
      <c r="QE707" s="3"/>
      <c r="QF707" s="3"/>
      <c r="QG707" s="3"/>
      <c r="QH707" s="3"/>
      <c r="QI707" s="3"/>
      <c r="QJ707" s="3"/>
      <c r="QK707" s="3"/>
      <c r="QL707" s="3"/>
      <c r="QM707" s="3"/>
      <c r="QN707" s="3"/>
      <c r="QO707" s="3"/>
      <c r="QP707" s="3"/>
      <c r="QQ707" s="3"/>
      <c r="QR707" s="3"/>
      <c r="QS707" s="3"/>
      <c r="QT707" s="3"/>
      <c r="QU707" s="3"/>
      <c r="QV707" s="3"/>
      <c r="QW707" s="3"/>
      <c r="QX707" s="3"/>
      <c r="QY707" s="3"/>
      <c r="QZ707" s="3"/>
      <c r="RA707" s="3"/>
      <c r="RB707" s="3"/>
      <c r="RC707" s="3"/>
      <c r="RD707" s="3"/>
      <c r="RE707" s="3"/>
      <c r="RF707" s="3"/>
      <c r="RG707" s="3"/>
      <c r="RH707" s="3"/>
      <c r="RI707" s="3"/>
      <c r="RJ707" s="3"/>
      <c r="RK707" s="3"/>
      <c r="RL707" s="3"/>
      <c r="RM707" s="3"/>
      <c r="RN707" s="3"/>
      <c r="RO707" s="3"/>
      <c r="RP707" s="3"/>
      <c r="RQ707" s="3"/>
      <c r="RR707" s="3"/>
      <c r="RS707" s="3"/>
      <c r="RT707" s="3"/>
      <c r="RU707" s="3"/>
      <c r="RV707" s="3"/>
      <c r="RW707" s="3"/>
      <c r="RX707" s="3"/>
      <c r="RY707" s="3"/>
      <c r="RZ707" s="3"/>
      <c r="SA707" s="3"/>
      <c r="SB707" s="3"/>
      <c r="SC707" s="3"/>
      <c r="SD707" s="3"/>
      <c r="SE707" s="3"/>
      <c r="SF707" s="3"/>
      <c r="SG707" s="3"/>
      <c r="SH707" s="3"/>
      <c r="SI707" s="3"/>
      <c r="SJ707" s="3"/>
      <c r="SK707" s="3"/>
      <c r="SL707" s="3"/>
      <c r="SM707" s="3"/>
      <c r="SN707" s="3"/>
      <c r="SO707" s="3"/>
      <c r="SP707" s="3"/>
      <c r="SQ707" s="3"/>
      <c r="SR707" s="3"/>
      <c r="SS707" s="3"/>
      <c r="ST707" s="3"/>
      <c r="SU707" s="3"/>
      <c r="SV707" s="3"/>
      <c r="SW707" s="3"/>
      <c r="SX707" s="3"/>
      <c r="SY707" s="3"/>
      <c r="SZ707" s="3"/>
      <c r="TA707" s="3"/>
      <c r="TB707" s="3"/>
      <c r="TC707" s="3"/>
      <c r="TD707" s="3"/>
      <c r="TE707" s="3"/>
      <c r="TF707" s="3"/>
      <c r="TG707" s="3"/>
      <c r="TH707" s="3"/>
      <c r="TI707" s="3"/>
      <c r="TJ707" s="3"/>
      <c r="TK707" s="3"/>
      <c r="TL707" s="3"/>
      <c r="TM707" s="3"/>
      <c r="TN707" s="3"/>
      <c r="TO707" s="3"/>
      <c r="TP707" s="3"/>
      <c r="TQ707" s="3"/>
      <c r="TR707" s="3"/>
      <c r="TS707" s="3"/>
      <c r="TT707" s="3"/>
      <c r="TU707" s="3"/>
      <c r="TV707" s="3"/>
      <c r="TW707" s="3"/>
      <c r="TX707" s="3"/>
      <c r="TY707" s="3"/>
      <c r="TZ707" s="3"/>
      <c r="UA707" s="3"/>
      <c r="UB707" s="3"/>
      <c r="UC707" s="3"/>
      <c r="UD707" s="3"/>
      <c r="UE707" s="3"/>
      <c r="UF707" s="3"/>
      <c r="UG707" s="3"/>
      <c r="UH707" s="3"/>
      <c r="UI707" s="3"/>
      <c r="UJ707" s="3"/>
      <c r="UK707" s="3"/>
      <c r="UL707" s="3"/>
      <c r="UM707" s="3"/>
      <c r="UN707" s="3"/>
      <c r="UO707" s="3"/>
      <c r="UP707" s="3"/>
      <c r="UQ707" s="3"/>
      <c r="UR707" s="3"/>
      <c r="US707" s="3"/>
      <c r="UT707" s="3"/>
      <c r="UU707" s="3"/>
      <c r="UV707" s="3"/>
      <c r="UW707" s="3"/>
      <c r="UX707" s="3"/>
      <c r="UY707" s="3"/>
      <c r="UZ707" s="3"/>
      <c r="VA707" s="3"/>
      <c r="VB707" s="3"/>
      <c r="VC707" s="3"/>
      <c r="VD707" s="3"/>
      <c r="VE707" s="3"/>
      <c r="VF707" s="3"/>
      <c r="VG707" s="3"/>
      <c r="VH707" s="3"/>
      <c r="VI707" s="3"/>
      <c r="VJ707" s="3"/>
      <c r="VK707" s="3"/>
      <c r="VL707" s="3"/>
      <c r="VM707" s="3"/>
      <c r="VN707" s="3"/>
      <c r="VO707" s="3"/>
      <c r="VP707" s="3"/>
      <c r="VQ707" s="3"/>
      <c r="VR707" s="3"/>
      <c r="VS707" s="3"/>
      <c r="VT707" s="3"/>
      <c r="VU707" s="3"/>
      <c r="VV707" s="3"/>
      <c r="VW707" s="3"/>
      <c r="VX707" s="3"/>
      <c r="VY707" s="3"/>
      <c r="VZ707" s="3"/>
      <c r="WA707" s="3"/>
      <c r="WB707" s="3"/>
      <c r="WC707" s="3"/>
    </row>
    <row r="708" spans="1:601" ht="16" x14ac:dyDescent="0.45">
      <c r="A708" s="6"/>
      <c r="B708" s="6"/>
      <c r="C708" s="6"/>
      <c r="D708" s="6"/>
      <c r="E708" s="7"/>
      <c r="F708" s="7"/>
      <c r="G708" s="7"/>
      <c r="H708" s="7"/>
      <c r="I708" s="7"/>
      <c r="J708" s="7"/>
      <c r="K708" s="7"/>
      <c r="L708" s="7"/>
      <c r="M708" s="7"/>
      <c r="N708" s="36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/>
      <c r="LG708" s="3"/>
      <c r="LH708" s="3"/>
      <c r="LI708" s="3"/>
      <c r="LJ708" s="3"/>
      <c r="LK708" s="3"/>
      <c r="LL708" s="3"/>
      <c r="LM708" s="3"/>
      <c r="LN708" s="3"/>
      <c r="LO708" s="3"/>
      <c r="LP708" s="3"/>
      <c r="LQ708" s="3"/>
      <c r="LR708" s="3"/>
      <c r="LS708" s="3"/>
      <c r="LT708" s="3"/>
      <c r="LU708" s="3"/>
      <c r="LV708" s="3"/>
      <c r="LW708" s="3"/>
      <c r="LX708" s="3"/>
      <c r="LY708" s="3"/>
      <c r="LZ708" s="3"/>
      <c r="MA708" s="3"/>
      <c r="MB708" s="3"/>
      <c r="MC708" s="3"/>
      <c r="MD708" s="3"/>
      <c r="ME708" s="3"/>
      <c r="MF708" s="3"/>
      <c r="MG708" s="3"/>
      <c r="MH708" s="3"/>
      <c r="MI708" s="3"/>
      <c r="MJ708" s="3"/>
      <c r="MK708" s="3"/>
      <c r="ML708" s="3"/>
      <c r="MM708" s="3"/>
      <c r="MN708" s="3"/>
      <c r="MO708" s="3"/>
      <c r="MP708" s="3"/>
      <c r="MQ708" s="3"/>
      <c r="MR708" s="3"/>
      <c r="MS708" s="3"/>
      <c r="MT708" s="3"/>
      <c r="MU708" s="3"/>
      <c r="MV708" s="3"/>
      <c r="MW708" s="3"/>
      <c r="MX708" s="3"/>
      <c r="MY708" s="3"/>
      <c r="MZ708" s="3"/>
      <c r="NA708" s="3"/>
      <c r="NB708" s="3"/>
      <c r="NC708" s="3"/>
      <c r="ND708" s="3"/>
      <c r="NE708" s="3"/>
      <c r="NF708" s="3"/>
      <c r="NG708" s="3"/>
      <c r="NH708" s="3"/>
      <c r="NI708" s="3"/>
      <c r="NJ708" s="3"/>
      <c r="NK708" s="3"/>
      <c r="NL708" s="3"/>
      <c r="NM708" s="3"/>
      <c r="NN708" s="3"/>
      <c r="NO708" s="3"/>
      <c r="NP708" s="3"/>
      <c r="NQ708" s="3"/>
      <c r="NR708" s="3"/>
      <c r="NS708" s="3"/>
      <c r="NT708" s="3"/>
      <c r="NU708" s="3"/>
      <c r="NV708" s="3"/>
      <c r="NW708" s="3"/>
      <c r="NX708" s="3"/>
      <c r="NY708" s="3"/>
      <c r="NZ708" s="3"/>
      <c r="OA708" s="3"/>
      <c r="OB708" s="3"/>
      <c r="OC708" s="3"/>
      <c r="OD708" s="3"/>
      <c r="OE708" s="3"/>
      <c r="OF708" s="3"/>
      <c r="OG708" s="3"/>
      <c r="OH708" s="3"/>
      <c r="OI708" s="3"/>
      <c r="OJ708" s="3"/>
      <c r="OK708" s="3"/>
      <c r="OL708" s="3"/>
      <c r="OM708" s="3"/>
      <c r="ON708" s="3"/>
      <c r="OO708" s="3"/>
      <c r="OP708" s="3"/>
      <c r="OQ708" s="3"/>
      <c r="OR708" s="3"/>
      <c r="OS708" s="3"/>
      <c r="OT708" s="3"/>
      <c r="OU708" s="3"/>
      <c r="OV708" s="3"/>
      <c r="OW708" s="3"/>
      <c r="OX708" s="3"/>
      <c r="OY708" s="3"/>
      <c r="OZ708" s="3"/>
      <c r="PA708" s="3"/>
      <c r="PB708" s="3"/>
      <c r="PC708" s="3"/>
      <c r="PD708" s="3"/>
      <c r="PE708" s="3"/>
      <c r="PF708" s="3"/>
      <c r="PG708" s="3"/>
      <c r="PH708" s="3"/>
      <c r="PI708" s="3"/>
      <c r="PJ708" s="3"/>
      <c r="PK708" s="3"/>
      <c r="PL708" s="3"/>
      <c r="PM708" s="3"/>
      <c r="PN708" s="3"/>
      <c r="PO708" s="3"/>
      <c r="PP708" s="3"/>
      <c r="PQ708" s="3"/>
      <c r="PR708" s="3"/>
      <c r="PS708" s="3"/>
      <c r="PT708" s="3"/>
      <c r="PU708" s="3"/>
      <c r="PV708" s="3"/>
      <c r="PW708" s="3"/>
      <c r="PX708" s="3"/>
      <c r="PY708" s="3"/>
      <c r="PZ708" s="3"/>
      <c r="QA708" s="3"/>
      <c r="QB708" s="3"/>
      <c r="QC708" s="3"/>
      <c r="QD708" s="3"/>
      <c r="QE708" s="3"/>
      <c r="QF708" s="3"/>
      <c r="QG708" s="3"/>
      <c r="QH708" s="3"/>
      <c r="QI708" s="3"/>
      <c r="QJ708" s="3"/>
      <c r="QK708" s="3"/>
      <c r="QL708" s="3"/>
      <c r="QM708" s="3"/>
      <c r="QN708" s="3"/>
      <c r="QO708" s="3"/>
      <c r="QP708" s="3"/>
      <c r="QQ708" s="3"/>
      <c r="QR708" s="3"/>
      <c r="QS708" s="3"/>
      <c r="QT708" s="3"/>
      <c r="QU708" s="3"/>
      <c r="QV708" s="3"/>
      <c r="QW708" s="3"/>
      <c r="QX708" s="3"/>
      <c r="QY708" s="3"/>
      <c r="QZ708" s="3"/>
      <c r="RA708" s="3"/>
      <c r="RB708" s="3"/>
      <c r="RC708" s="3"/>
      <c r="RD708" s="3"/>
      <c r="RE708" s="3"/>
      <c r="RF708" s="3"/>
      <c r="RG708" s="3"/>
      <c r="RH708" s="3"/>
      <c r="RI708" s="3"/>
      <c r="RJ708" s="3"/>
      <c r="RK708" s="3"/>
      <c r="RL708" s="3"/>
      <c r="RM708" s="3"/>
      <c r="RN708" s="3"/>
      <c r="RO708" s="3"/>
      <c r="RP708" s="3"/>
      <c r="RQ708" s="3"/>
      <c r="RR708" s="3"/>
      <c r="RS708" s="3"/>
      <c r="RT708" s="3"/>
      <c r="RU708" s="3"/>
      <c r="RV708" s="3"/>
      <c r="RW708" s="3"/>
      <c r="RX708" s="3"/>
      <c r="RY708" s="3"/>
      <c r="RZ708" s="3"/>
      <c r="SA708" s="3"/>
      <c r="SB708" s="3"/>
      <c r="SC708" s="3"/>
      <c r="SD708" s="3"/>
      <c r="SE708" s="3"/>
      <c r="SF708" s="3"/>
      <c r="SG708" s="3"/>
      <c r="SH708" s="3"/>
      <c r="SI708" s="3"/>
      <c r="SJ708" s="3"/>
      <c r="SK708" s="3"/>
      <c r="SL708" s="3"/>
      <c r="SM708" s="3"/>
      <c r="SN708" s="3"/>
      <c r="SO708" s="3"/>
      <c r="SP708" s="3"/>
      <c r="SQ708" s="3"/>
      <c r="SR708" s="3"/>
      <c r="SS708" s="3"/>
      <c r="ST708" s="3"/>
      <c r="SU708" s="3"/>
      <c r="SV708" s="3"/>
      <c r="SW708" s="3"/>
      <c r="SX708" s="3"/>
      <c r="SY708" s="3"/>
      <c r="SZ708" s="3"/>
      <c r="TA708" s="3"/>
      <c r="TB708" s="3"/>
      <c r="TC708" s="3"/>
      <c r="TD708" s="3"/>
      <c r="TE708" s="3"/>
      <c r="TF708" s="3"/>
      <c r="TG708" s="3"/>
      <c r="TH708" s="3"/>
      <c r="TI708" s="3"/>
      <c r="TJ708" s="3"/>
      <c r="TK708" s="3"/>
      <c r="TL708" s="3"/>
      <c r="TM708" s="3"/>
      <c r="TN708" s="3"/>
      <c r="TO708" s="3"/>
      <c r="TP708" s="3"/>
      <c r="TQ708" s="3"/>
      <c r="TR708" s="3"/>
      <c r="TS708" s="3"/>
      <c r="TT708" s="3"/>
      <c r="TU708" s="3"/>
      <c r="TV708" s="3"/>
      <c r="TW708" s="3"/>
      <c r="TX708" s="3"/>
      <c r="TY708" s="3"/>
      <c r="TZ708" s="3"/>
      <c r="UA708" s="3"/>
      <c r="UB708" s="3"/>
      <c r="UC708" s="3"/>
      <c r="UD708" s="3"/>
      <c r="UE708" s="3"/>
      <c r="UF708" s="3"/>
      <c r="UG708" s="3"/>
      <c r="UH708" s="3"/>
      <c r="UI708" s="3"/>
      <c r="UJ708" s="3"/>
      <c r="UK708" s="3"/>
      <c r="UL708" s="3"/>
      <c r="UM708" s="3"/>
      <c r="UN708" s="3"/>
      <c r="UO708" s="3"/>
      <c r="UP708" s="3"/>
      <c r="UQ708" s="3"/>
      <c r="UR708" s="3"/>
      <c r="US708" s="3"/>
      <c r="UT708" s="3"/>
      <c r="UU708" s="3"/>
      <c r="UV708" s="3"/>
      <c r="UW708" s="3"/>
      <c r="UX708" s="3"/>
      <c r="UY708" s="3"/>
      <c r="UZ708" s="3"/>
      <c r="VA708" s="3"/>
      <c r="VB708" s="3"/>
      <c r="VC708" s="3"/>
      <c r="VD708" s="3"/>
      <c r="VE708" s="3"/>
      <c r="VF708" s="3"/>
      <c r="VG708" s="3"/>
      <c r="VH708" s="3"/>
      <c r="VI708" s="3"/>
      <c r="VJ708" s="3"/>
      <c r="VK708" s="3"/>
      <c r="VL708" s="3"/>
      <c r="VM708" s="3"/>
      <c r="VN708" s="3"/>
      <c r="VO708" s="3"/>
      <c r="VP708" s="3"/>
      <c r="VQ708" s="3"/>
      <c r="VR708" s="3"/>
      <c r="VS708" s="3"/>
      <c r="VT708" s="3"/>
      <c r="VU708" s="3"/>
      <c r="VV708" s="3"/>
      <c r="VW708" s="3"/>
      <c r="VX708" s="3"/>
      <c r="VY708" s="3"/>
      <c r="VZ708" s="3"/>
      <c r="WA708" s="3"/>
      <c r="WB708" s="3"/>
      <c r="WC708" s="3"/>
    </row>
    <row r="709" spans="1:601" ht="16" x14ac:dyDescent="0.45">
      <c r="A709" s="6"/>
      <c r="B709" s="6"/>
      <c r="C709" s="6"/>
      <c r="D709" s="6"/>
      <c r="E709" s="7"/>
      <c r="F709" s="7"/>
      <c r="G709" s="7"/>
      <c r="H709" s="7"/>
      <c r="I709" s="7"/>
      <c r="J709" s="7"/>
      <c r="K709" s="7"/>
      <c r="L709" s="7"/>
      <c r="M709" s="7"/>
      <c r="N709" s="36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/>
      <c r="LP709" s="3"/>
      <c r="LQ709" s="3"/>
      <c r="LR709" s="3"/>
      <c r="LS709" s="3"/>
      <c r="LT709" s="3"/>
      <c r="LU709" s="3"/>
      <c r="LV709" s="3"/>
      <c r="LW709" s="3"/>
      <c r="LX709" s="3"/>
      <c r="LY709" s="3"/>
      <c r="LZ709" s="3"/>
      <c r="MA709" s="3"/>
      <c r="MB709" s="3"/>
      <c r="MC709" s="3"/>
      <c r="MD709" s="3"/>
      <c r="ME709" s="3"/>
      <c r="MF709" s="3"/>
      <c r="MG709" s="3"/>
      <c r="MH709" s="3"/>
      <c r="MI709" s="3"/>
      <c r="MJ709" s="3"/>
      <c r="MK709" s="3"/>
      <c r="ML709" s="3"/>
      <c r="MM709" s="3"/>
      <c r="MN709" s="3"/>
      <c r="MO709" s="3"/>
      <c r="MP709" s="3"/>
      <c r="MQ709" s="3"/>
      <c r="MR709" s="3"/>
      <c r="MS709" s="3"/>
      <c r="MT709" s="3"/>
      <c r="MU709" s="3"/>
      <c r="MV709" s="3"/>
      <c r="MW709" s="3"/>
      <c r="MX709" s="3"/>
      <c r="MY709" s="3"/>
      <c r="MZ709" s="3"/>
      <c r="NA709" s="3"/>
      <c r="NB709" s="3"/>
      <c r="NC709" s="3"/>
      <c r="ND709" s="3"/>
      <c r="NE709" s="3"/>
      <c r="NF709" s="3"/>
      <c r="NG709" s="3"/>
      <c r="NH709" s="3"/>
      <c r="NI709" s="3"/>
      <c r="NJ709" s="3"/>
      <c r="NK709" s="3"/>
      <c r="NL709" s="3"/>
      <c r="NM709" s="3"/>
      <c r="NN709" s="3"/>
      <c r="NO709" s="3"/>
      <c r="NP709" s="3"/>
      <c r="NQ709" s="3"/>
      <c r="NR709" s="3"/>
      <c r="NS709" s="3"/>
      <c r="NT709" s="3"/>
      <c r="NU709" s="3"/>
      <c r="NV709" s="3"/>
      <c r="NW709" s="3"/>
      <c r="NX709" s="3"/>
      <c r="NY709" s="3"/>
      <c r="NZ709" s="3"/>
      <c r="OA709" s="3"/>
      <c r="OB709" s="3"/>
      <c r="OC709" s="3"/>
      <c r="OD709" s="3"/>
      <c r="OE709" s="3"/>
      <c r="OF709" s="3"/>
      <c r="OG709" s="3"/>
      <c r="OH709" s="3"/>
      <c r="OI709" s="3"/>
      <c r="OJ709" s="3"/>
      <c r="OK709" s="3"/>
      <c r="OL709" s="3"/>
      <c r="OM709" s="3"/>
      <c r="ON709" s="3"/>
      <c r="OO709" s="3"/>
      <c r="OP709" s="3"/>
      <c r="OQ709" s="3"/>
      <c r="OR709" s="3"/>
      <c r="OS709" s="3"/>
      <c r="OT709" s="3"/>
      <c r="OU709" s="3"/>
      <c r="OV709" s="3"/>
      <c r="OW709" s="3"/>
      <c r="OX709" s="3"/>
      <c r="OY709" s="3"/>
      <c r="OZ709" s="3"/>
      <c r="PA709" s="3"/>
      <c r="PB709" s="3"/>
      <c r="PC709" s="3"/>
      <c r="PD709" s="3"/>
      <c r="PE709" s="3"/>
      <c r="PF709" s="3"/>
      <c r="PG709" s="3"/>
      <c r="PH709" s="3"/>
      <c r="PI709" s="3"/>
      <c r="PJ709" s="3"/>
      <c r="PK709" s="3"/>
      <c r="PL709" s="3"/>
      <c r="PM709" s="3"/>
      <c r="PN709" s="3"/>
      <c r="PO709" s="3"/>
      <c r="PP709" s="3"/>
      <c r="PQ709" s="3"/>
      <c r="PR709" s="3"/>
      <c r="PS709" s="3"/>
      <c r="PT709" s="3"/>
      <c r="PU709" s="3"/>
      <c r="PV709" s="3"/>
      <c r="PW709" s="3"/>
      <c r="PX709" s="3"/>
      <c r="PY709" s="3"/>
      <c r="PZ709" s="3"/>
      <c r="QA709" s="3"/>
      <c r="QB709" s="3"/>
      <c r="QC709" s="3"/>
      <c r="QD709" s="3"/>
      <c r="QE709" s="3"/>
      <c r="QF709" s="3"/>
      <c r="QG709" s="3"/>
      <c r="QH709" s="3"/>
      <c r="QI709" s="3"/>
      <c r="QJ709" s="3"/>
      <c r="QK709" s="3"/>
      <c r="QL709" s="3"/>
      <c r="QM709" s="3"/>
      <c r="QN709" s="3"/>
      <c r="QO709" s="3"/>
      <c r="QP709" s="3"/>
      <c r="QQ709" s="3"/>
      <c r="QR709" s="3"/>
      <c r="QS709" s="3"/>
      <c r="QT709" s="3"/>
      <c r="QU709" s="3"/>
      <c r="QV709" s="3"/>
      <c r="QW709" s="3"/>
      <c r="QX709" s="3"/>
      <c r="QY709" s="3"/>
      <c r="QZ709" s="3"/>
      <c r="RA709" s="3"/>
      <c r="RB709" s="3"/>
      <c r="RC709" s="3"/>
      <c r="RD709" s="3"/>
      <c r="RE709" s="3"/>
      <c r="RF709" s="3"/>
      <c r="RG709" s="3"/>
      <c r="RH709" s="3"/>
      <c r="RI709" s="3"/>
      <c r="RJ709" s="3"/>
      <c r="RK709" s="3"/>
      <c r="RL709" s="3"/>
      <c r="RM709" s="3"/>
      <c r="RN709" s="3"/>
      <c r="RO709" s="3"/>
      <c r="RP709" s="3"/>
      <c r="RQ709" s="3"/>
      <c r="RR709" s="3"/>
      <c r="RS709" s="3"/>
      <c r="RT709" s="3"/>
      <c r="RU709" s="3"/>
      <c r="RV709" s="3"/>
      <c r="RW709" s="3"/>
      <c r="RX709" s="3"/>
      <c r="RY709" s="3"/>
      <c r="RZ709" s="3"/>
      <c r="SA709" s="3"/>
      <c r="SB709" s="3"/>
      <c r="SC709" s="3"/>
      <c r="SD709" s="3"/>
      <c r="SE709" s="3"/>
      <c r="SF709" s="3"/>
      <c r="SG709" s="3"/>
      <c r="SH709" s="3"/>
      <c r="SI709" s="3"/>
      <c r="SJ709" s="3"/>
      <c r="SK709" s="3"/>
      <c r="SL709" s="3"/>
      <c r="SM709" s="3"/>
      <c r="SN709" s="3"/>
      <c r="SO709" s="3"/>
      <c r="SP709" s="3"/>
      <c r="SQ709" s="3"/>
      <c r="SR709" s="3"/>
      <c r="SS709" s="3"/>
      <c r="ST709" s="3"/>
      <c r="SU709" s="3"/>
      <c r="SV709" s="3"/>
      <c r="SW709" s="3"/>
      <c r="SX709" s="3"/>
      <c r="SY709" s="3"/>
      <c r="SZ709" s="3"/>
      <c r="TA709" s="3"/>
      <c r="TB709" s="3"/>
      <c r="TC709" s="3"/>
      <c r="TD709" s="3"/>
      <c r="TE709" s="3"/>
      <c r="TF709" s="3"/>
      <c r="TG709" s="3"/>
      <c r="TH709" s="3"/>
      <c r="TI709" s="3"/>
      <c r="TJ709" s="3"/>
      <c r="TK709" s="3"/>
      <c r="TL709" s="3"/>
      <c r="TM709" s="3"/>
      <c r="TN709" s="3"/>
      <c r="TO709" s="3"/>
      <c r="TP709" s="3"/>
      <c r="TQ709" s="3"/>
      <c r="TR709" s="3"/>
      <c r="TS709" s="3"/>
      <c r="TT709" s="3"/>
      <c r="TU709" s="3"/>
      <c r="TV709" s="3"/>
      <c r="TW709" s="3"/>
      <c r="TX709" s="3"/>
      <c r="TY709" s="3"/>
      <c r="TZ709" s="3"/>
      <c r="UA709" s="3"/>
      <c r="UB709" s="3"/>
      <c r="UC709" s="3"/>
      <c r="UD709" s="3"/>
      <c r="UE709" s="3"/>
      <c r="UF709" s="3"/>
      <c r="UG709" s="3"/>
      <c r="UH709" s="3"/>
      <c r="UI709" s="3"/>
      <c r="UJ709" s="3"/>
      <c r="UK709" s="3"/>
      <c r="UL709" s="3"/>
      <c r="UM709" s="3"/>
      <c r="UN709" s="3"/>
      <c r="UO709" s="3"/>
      <c r="UP709" s="3"/>
      <c r="UQ709" s="3"/>
      <c r="UR709" s="3"/>
      <c r="US709" s="3"/>
      <c r="UT709" s="3"/>
      <c r="UU709" s="3"/>
      <c r="UV709" s="3"/>
      <c r="UW709" s="3"/>
      <c r="UX709" s="3"/>
      <c r="UY709" s="3"/>
      <c r="UZ709" s="3"/>
      <c r="VA709" s="3"/>
      <c r="VB709" s="3"/>
      <c r="VC709" s="3"/>
      <c r="VD709" s="3"/>
      <c r="VE709" s="3"/>
      <c r="VF709" s="3"/>
      <c r="VG709" s="3"/>
      <c r="VH709" s="3"/>
      <c r="VI709" s="3"/>
      <c r="VJ709" s="3"/>
      <c r="VK709" s="3"/>
      <c r="VL709" s="3"/>
      <c r="VM709" s="3"/>
      <c r="VN709" s="3"/>
      <c r="VO709" s="3"/>
      <c r="VP709" s="3"/>
      <c r="VQ709" s="3"/>
      <c r="VR709" s="3"/>
      <c r="VS709" s="3"/>
      <c r="VT709" s="3"/>
      <c r="VU709" s="3"/>
      <c r="VV709" s="3"/>
      <c r="VW709" s="3"/>
      <c r="VX709" s="3"/>
      <c r="VY709" s="3"/>
      <c r="VZ709" s="3"/>
      <c r="WA709" s="3"/>
      <c r="WB709" s="3"/>
      <c r="WC709" s="3"/>
    </row>
    <row r="710" spans="1:601" ht="16" x14ac:dyDescent="0.45">
      <c r="A710" s="6"/>
      <c r="B710" s="6"/>
      <c r="C710" s="6"/>
      <c r="D710" s="6"/>
      <c r="E710" s="7"/>
      <c r="F710" s="7"/>
      <c r="G710" s="7"/>
      <c r="H710" s="7"/>
      <c r="I710" s="7"/>
      <c r="J710" s="7"/>
      <c r="K710" s="7"/>
      <c r="L710" s="7"/>
      <c r="M710" s="7"/>
      <c r="N710" s="36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/>
      <c r="LP710" s="3"/>
      <c r="LQ710" s="3"/>
      <c r="LR710" s="3"/>
      <c r="LS710" s="3"/>
      <c r="LT710" s="3"/>
      <c r="LU710" s="3"/>
      <c r="LV710" s="3"/>
      <c r="LW710" s="3"/>
      <c r="LX710" s="3"/>
      <c r="LY710" s="3"/>
      <c r="LZ710" s="3"/>
      <c r="MA710" s="3"/>
      <c r="MB710" s="3"/>
      <c r="MC710" s="3"/>
      <c r="MD710" s="3"/>
      <c r="ME710" s="3"/>
      <c r="MF710" s="3"/>
      <c r="MG710" s="3"/>
      <c r="MH710" s="3"/>
      <c r="MI710" s="3"/>
      <c r="MJ710" s="3"/>
      <c r="MK710" s="3"/>
      <c r="ML710" s="3"/>
      <c r="MM710" s="3"/>
      <c r="MN710" s="3"/>
      <c r="MO710" s="3"/>
      <c r="MP710" s="3"/>
      <c r="MQ710" s="3"/>
      <c r="MR710" s="3"/>
      <c r="MS710" s="3"/>
      <c r="MT710" s="3"/>
      <c r="MU710" s="3"/>
      <c r="MV710" s="3"/>
      <c r="MW710" s="3"/>
      <c r="MX710" s="3"/>
      <c r="MY710" s="3"/>
      <c r="MZ710" s="3"/>
      <c r="NA710" s="3"/>
      <c r="NB710" s="3"/>
      <c r="NC710" s="3"/>
      <c r="ND710" s="3"/>
      <c r="NE710" s="3"/>
      <c r="NF710" s="3"/>
      <c r="NG710" s="3"/>
      <c r="NH710" s="3"/>
      <c r="NI710" s="3"/>
      <c r="NJ710" s="3"/>
      <c r="NK710" s="3"/>
      <c r="NL710" s="3"/>
      <c r="NM710" s="3"/>
      <c r="NN710" s="3"/>
      <c r="NO710" s="3"/>
      <c r="NP710" s="3"/>
      <c r="NQ710" s="3"/>
      <c r="NR710" s="3"/>
      <c r="NS710" s="3"/>
      <c r="NT710" s="3"/>
      <c r="NU710" s="3"/>
      <c r="NV710" s="3"/>
      <c r="NW710" s="3"/>
      <c r="NX710" s="3"/>
      <c r="NY710" s="3"/>
      <c r="NZ710" s="3"/>
      <c r="OA710" s="3"/>
      <c r="OB710" s="3"/>
      <c r="OC710" s="3"/>
      <c r="OD710" s="3"/>
      <c r="OE710" s="3"/>
      <c r="OF710" s="3"/>
      <c r="OG710" s="3"/>
      <c r="OH710" s="3"/>
      <c r="OI710" s="3"/>
      <c r="OJ710" s="3"/>
      <c r="OK710" s="3"/>
      <c r="OL710" s="3"/>
      <c r="OM710" s="3"/>
      <c r="ON710" s="3"/>
      <c r="OO710" s="3"/>
      <c r="OP710" s="3"/>
      <c r="OQ710" s="3"/>
      <c r="OR710" s="3"/>
      <c r="OS710" s="3"/>
      <c r="OT710" s="3"/>
      <c r="OU710" s="3"/>
      <c r="OV710" s="3"/>
      <c r="OW710" s="3"/>
      <c r="OX710" s="3"/>
      <c r="OY710" s="3"/>
      <c r="OZ710" s="3"/>
      <c r="PA710" s="3"/>
      <c r="PB710" s="3"/>
      <c r="PC710" s="3"/>
      <c r="PD710" s="3"/>
      <c r="PE710" s="3"/>
      <c r="PF710" s="3"/>
      <c r="PG710" s="3"/>
      <c r="PH710" s="3"/>
      <c r="PI710" s="3"/>
      <c r="PJ710" s="3"/>
      <c r="PK710" s="3"/>
      <c r="PL710" s="3"/>
      <c r="PM710" s="3"/>
      <c r="PN710" s="3"/>
      <c r="PO710" s="3"/>
      <c r="PP710" s="3"/>
      <c r="PQ710" s="3"/>
      <c r="PR710" s="3"/>
      <c r="PS710" s="3"/>
      <c r="PT710" s="3"/>
      <c r="PU710" s="3"/>
      <c r="PV710" s="3"/>
      <c r="PW710" s="3"/>
      <c r="PX710" s="3"/>
      <c r="PY710" s="3"/>
      <c r="PZ710" s="3"/>
      <c r="QA710" s="3"/>
      <c r="QB710" s="3"/>
      <c r="QC710" s="3"/>
      <c r="QD710" s="3"/>
      <c r="QE710" s="3"/>
      <c r="QF710" s="3"/>
      <c r="QG710" s="3"/>
      <c r="QH710" s="3"/>
      <c r="QI710" s="3"/>
      <c r="QJ710" s="3"/>
      <c r="QK710" s="3"/>
      <c r="QL710" s="3"/>
      <c r="QM710" s="3"/>
      <c r="QN710" s="3"/>
      <c r="QO710" s="3"/>
      <c r="QP710" s="3"/>
      <c r="QQ710" s="3"/>
      <c r="QR710" s="3"/>
      <c r="QS710" s="3"/>
      <c r="QT710" s="3"/>
      <c r="QU710" s="3"/>
      <c r="QV710" s="3"/>
      <c r="QW710" s="3"/>
      <c r="QX710" s="3"/>
      <c r="QY710" s="3"/>
      <c r="QZ710" s="3"/>
      <c r="RA710" s="3"/>
      <c r="RB710" s="3"/>
      <c r="RC710" s="3"/>
      <c r="RD710" s="3"/>
      <c r="RE710" s="3"/>
      <c r="RF710" s="3"/>
      <c r="RG710" s="3"/>
      <c r="RH710" s="3"/>
      <c r="RI710" s="3"/>
      <c r="RJ710" s="3"/>
      <c r="RK710" s="3"/>
      <c r="RL710" s="3"/>
      <c r="RM710" s="3"/>
      <c r="RN710" s="3"/>
      <c r="RO710" s="3"/>
      <c r="RP710" s="3"/>
      <c r="RQ710" s="3"/>
      <c r="RR710" s="3"/>
      <c r="RS710" s="3"/>
      <c r="RT710" s="3"/>
      <c r="RU710" s="3"/>
      <c r="RV710" s="3"/>
      <c r="RW710" s="3"/>
      <c r="RX710" s="3"/>
      <c r="RY710" s="3"/>
      <c r="RZ710" s="3"/>
      <c r="SA710" s="3"/>
      <c r="SB710" s="3"/>
      <c r="SC710" s="3"/>
      <c r="SD710" s="3"/>
      <c r="SE710" s="3"/>
      <c r="SF710" s="3"/>
      <c r="SG710" s="3"/>
      <c r="SH710" s="3"/>
      <c r="SI710" s="3"/>
      <c r="SJ710" s="3"/>
      <c r="SK710" s="3"/>
      <c r="SL710" s="3"/>
      <c r="SM710" s="3"/>
      <c r="SN710" s="3"/>
      <c r="SO710" s="3"/>
      <c r="SP710" s="3"/>
      <c r="SQ710" s="3"/>
      <c r="SR710" s="3"/>
      <c r="SS710" s="3"/>
      <c r="ST710" s="3"/>
      <c r="SU710" s="3"/>
      <c r="SV710" s="3"/>
      <c r="SW710" s="3"/>
      <c r="SX710" s="3"/>
      <c r="SY710" s="3"/>
      <c r="SZ710" s="3"/>
      <c r="TA710" s="3"/>
      <c r="TB710" s="3"/>
      <c r="TC710" s="3"/>
      <c r="TD710" s="3"/>
      <c r="TE710" s="3"/>
      <c r="TF710" s="3"/>
      <c r="TG710" s="3"/>
      <c r="TH710" s="3"/>
      <c r="TI710" s="3"/>
      <c r="TJ710" s="3"/>
      <c r="TK710" s="3"/>
      <c r="TL710" s="3"/>
      <c r="TM710" s="3"/>
      <c r="TN710" s="3"/>
      <c r="TO710" s="3"/>
      <c r="TP710" s="3"/>
      <c r="TQ710" s="3"/>
      <c r="TR710" s="3"/>
      <c r="TS710" s="3"/>
      <c r="TT710" s="3"/>
      <c r="TU710" s="3"/>
      <c r="TV710" s="3"/>
      <c r="TW710" s="3"/>
      <c r="TX710" s="3"/>
      <c r="TY710" s="3"/>
      <c r="TZ710" s="3"/>
      <c r="UA710" s="3"/>
      <c r="UB710" s="3"/>
      <c r="UC710" s="3"/>
      <c r="UD710" s="3"/>
      <c r="UE710" s="3"/>
      <c r="UF710" s="3"/>
      <c r="UG710" s="3"/>
      <c r="UH710" s="3"/>
      <c r="UI710" s="3"/>
      <c r="UJ710" s="3"/>
      <c r="UK710" s="3"/>
      <c r="UL710" s="3"/>
      <c r="UM710" s="3"/>
      <c r="UN710" s="3"/>
      <c r="UO710" s="3"/>
      <c r="UP710" s="3"/>
      <c r="UQ710" s="3"/>
      <c r="UR710" s="3"/>
      <c r="US710" s="3"/>
      <c r="UT710" s="3"/>
      <c r="UU710" s="3"/>
      <c r="UV710" s="3"/>
      <c r="UW710" s="3"/>
      <c r="UX710" s="3"/>
      <c r="UY710" s="3"/>
      <c r="UZ710" s="3"/>
      <c r="VA710" s="3"/>
      <c r="VB710" s="3"/>
      <c r="VC710" s="3"/>
      <c r="VD710" s="3"/>
      <c r="VE710" s="3"/>
      <c r="VF710" s="3"/>
      <c r="VG710" s="3"/>
      <c r="VH710" s="3"/>
      <c r="VI710" s="3"/>
      <c r="VJ710" s="3"/>
      <c r="VK710" s="3"/>
      <c r="VL710" s="3"/>
      <c r="VM710" s="3"/>
      <c r="VN710" s="3"/>
      <c r="VO710" s="3"/>
      <c r="VP710" s="3"/>
      <c r="VQ710" s="3"/>
      <c r="VR710" s="3"/>
      <c r="VS710" s="3"/>
      <c r="VT710" s="3"/>
      <c r="VU710" s="3"/>
      <c r="VV710" s="3"/>
      <c r="VW710" s="3"/>
      <c r="VX710" s="3"/>
      <c r="VY710" s="3"/>
      <c r="VZ710" s="3"/>
      <c r="WA710" s="3"/>
      <c r="WB710" s="3"/>
      <c r="WC710" s="3"/>
    </row>
    <row r="711" spans="1:601" ht="16" x14ac:dyDescent="0.45">
      <c r="A711" s="6"/>
      <c r="B711" s="6"/>
      <c r="C711" s="6"/>
      <c r="D711" s="6"/>
      <c r="E711" s="7"/>
      <c r="F711" s="7"/>
      <c r="G711" s="7"/>
      <c r="H711" s="7"/>
      <c r="I711" s="7"/>
      <c r="J711" s="7"/>
      <c r="K711" s="7"/>
      <c r="L711" s="7"/>
      <c r="M711" s="7"/>
      <c r="N711" s="36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3"/>
      <c r="NJ711" s="3"/>
      <c r="NK711" s="3"/>
      <c r="NL711" s="3"/>
      <c r="NM711" s="3"/>
      <c r="NN711" s="3"/>
      <c r="NO711" s="3"/>
      <c r="NP711" s="3"/>
      <c r="NQ711" s="3"/>
      <c r="NR711" s="3"/>
      <c r="NS711" s="3"/>
      <c r="NT711" s="3"/>
      <c r="NU711" s="3"/>
      <c r="NV711" s="3"/>
      <c r="NW711" s="3"/>
      <c r="NX711" s="3"/>
      <c r="NY711" s="3"/>
      <c r="NZ711" s="3"/>
      <c r="OA711" s="3"/>
      <c r="OB711" s="3"/>
      <c r="OC711" s="3"/>
      <c r="OD711" s="3"/>
      <c r="OE711" s="3"/>
      <c r="OF711" s="3"/>
      <c r="OG711" s="3"/>
      <c r="OH711" s="3"/>
      <c r="OI711" s="3"/>
      <c r="OJ711" s="3"/>
      <c r="OK711" s="3"/>
      <c r="OL711" s="3"/>
      <c r="OM711" s="3"/>
      <c r="ON711" s="3"/>
      <c r="OO711" s="3"/>
      <c r="OP711" s="3"/>
      <c r="OQ711" s="3"/>
      <c r="OR711" s="3"/>
      <c r="OS711" s="3"/>
      <c r="OT711" s="3"/>
      <c r="OU711" s="3"/>
      <c r="OV711" s="3"/>
      <c r="OW711" s="3"/>
      <c r="OX711" s="3"/>
      <c r="OY711" s="3"/>
      <c r="OZ711" s="3"/>
      <c r="PA711" s="3"/>
      <c r="PB711" s="3"/>
      <c r="PC711" s="3"/>
      <c r="PD711" s="3"/>
      <c r="PE711" s="3"/>
      <c r="PF711" s="3"/>
      <c r="PG711" s="3"/>
      <c r="PH711" s="3"/>
      <c r="PI711" s="3"/>
      <c r="PJ711" s="3"/>
      <c r="PK711" s="3"/>
      <c r="PL711" s="3"/>
      <c r="PM711" s="3"/>
      <c r="PN711" s="3"/>
      <c r="PO711" s="3"/>
      <c r="PP711" s="3"/>
      <c r="PQ711" s="3"/>
      <c r="PR711" s="3"/>
      <c r="PS711" s="3"/>
      <c r="PT711" s="3"/>
      <c r="PU711" s="3"/>
      <c r="PV711" s="3"/>
      <c r="PW711" s="3"/>
      <c r="PX711" s="3"/>
      <c r="PY711" s="3"/>
      <c r="PZ711" s="3"/>
      <c r="QA711" s="3"/>
      <c r="QB711" s="3"/>
      <c r="QC711" s="3"/>
      <c r="QD711" s="3"/>
      <c r="QE711" s="3"/>
      <c r="QF711" s="3"/>
      <c r="QG711" s="3"/>
      <c r="QH711" s="3"/>
      <c r="QI711" s="3"/>
      <c r="QJ711" s="3"/>
      <c r="QK711" s="3"/>
      <c r="QL711" s="3"/>
      <c r="QM711" s="3"/>
      <c r="QN711" s="3"/>
      <c r="QO711" s="3"/>
      <c r="QP711" s="3"/>
      <c r="QQ711" s="3"/>
      <c r="QR711" s="3"/>
      <c r="QS711" s="3"/>
      <c r="QT711" s="3"/>
      <c r="QU711" s="3"/>
      <c r="QV711" s="3"/>
      <c r="QW711" s="3"/>
      <c r="QX711" s="3"/>
      <c r="QY711" s="3"/>
      <c r="QZ711" s="3"/>
      <c r="RA711" s="3"/>
      <c r="RB711" s="3"/>
      <c r="RC711" s="3"/>
      <c r="RD711" s="3"/>
      <c r="RE711" s="3"/>
      <c r="RF711" s="3"/>
      <c r="RG711" s="3"/>
      <c r="RH711" s="3"/>
      <c r="RI711" s="3"/>
      <c r="RJ711" s="3"/>
      <c r="RK711" s="3"/>
      <c r="RL711" s="3"/>
      <c r="RM711" s="3"/>
      <c r="RN711" s="3"/>
      <c r="RO711" s="3"/>
      <c r="RP711" s="3"/>
      <c r="RQ711" s="3"/>
      <c r="RR711" s="3"/>
      <c r="RS711" s="3"/>
      <c r="RT711" s="3"/>
      <c r="RU711" s="3"/>
      <c r="RV711" s="3"/>
      <c r="RW711" s="3"/>
      <c r="RX711" s="3"/>
      <c r="RY711" s="3"/>
      <c r="RZ711" s="3"/>
      <c r="SA711" s="3"/>
      <c r="SB711" s="3"/>
      <c r="SC711" s="3"/>
      <c r="SD711" s="3"/>
      <c r="SE711" s="3"/>
      <c r="SF711" s="3"/>
      <c r="SG711" s="3"/>
      <c r="SH711" s="3"/>
      <c r="SI711" s="3"/>
      <c r="SJ711" s="3"/>
      <c r="SK711" s="3"/>
      <c r="SL711" s="3"/>
      <c r="SM711" s="3"/>
      <c r="SN711" s="3"/>
      <c r="SO711" s="3"/>
      <c r="SP711" s="3"/>
      <c r="SQ711" s="3"/>
      <c r="SR711" s="3"/>
      <c r="SS711" s="3"/>
      <c r="ST711" s="3"/>
      <c r="SU711" s="3"/>
      <c r="SV711" s="3"/>
      <c r="SW711" s="3"/>
      <c r="SX711" s="3"/>
      <c r="SY711" s="3"/>
      <c r="SZ711" s="3"/>
      <c r="TA711" s="3"/>
      <c r="TB711" s="3"/>
      <c r="TC711" s="3"/>
      <c r="TD711" s="3"/>
      <c r="TE711" s="3"/>
      <c r="TF711" s="3"/>
      <c r="TG711" s="3"/>
      <c r="TH711" s="3"/>
      <c r="TI711" s="3"/>
      <c r="TJ711" s="3"/>
      <c r="TK711" s="3"/>
      <c r="TL711" s="3"/>
      <c r="TM711" s="3"/>
      <c r="TN711" s="3"/>
      <c r="TO711" s="3"/>
      <c r="TP711" s="3"/>
      <c r="TQ711" s="3"/>
      <c r="TR711" s="3"/>
      <c r="TS711" s="3"/>
      <c r="TT711" s="3"/>
      <c r="TU711" s="3"/>
      <c r="TV711" s="3"/>
      <c r="TW711" s="3"/>
      <c r="TX711" s="3"/>
      <c r="TY711" s="3"/>
      <c r="TZ711" s="3"/>
      <c r="UA711" s="3"/>
      <c r="UB711" s="3"/>
      <c r="UC711" s="3"/>
      <c r="UD711" s="3"/>
      <c r="UE711" s="3"/>
      <c r="UF711" s="3"/>
      <c r="UG711" s="3"/>
      <c r="UH711" s="3"/>
      <c r="UI711" s="3"/>
      <c r="UJ711" s="3"/>
      <c r="UK711" s="3"/>
      <c r="UL711" s="3"/>
      <c r="UM711" s="3"/>
      <c r="UN711" s="3"/>
      <c r="UO711" s="3"/>
      <c r="UP711" s="3"/>
      <c r="UQ711" s="3"/>
      <c r="UR711" s="3"/>
      <c r="US711" s="3"/>
      <c r="UT711" s="3"/>
      <c r="UU711" s="3"/>
      <c r="UV711" s="3"/>
      <c r="UW711" s="3"/>
      <c r="UX711" s="3"/>
      <c r="UY711" s="3"/>
      <c r="UZ711" s="3"/>
      <c r="VA711" s="3"/>
      <c r="VB711" s="3"/>
      <c r="VC711" s="3"/>
      <c r="VD711" s="3"/>
      <c r="VE711" s="3"/>
      <c r="VF711" s="3"/>
      <c r="VG711" s="3"/>
      <c r="VH711" s="3"/>
      <c r="VI711" s="3"/>
      <c r="VJ711" s="3"/>
      <c r="VK711" s="3"/>
      <c r="VL711" s="3"/>
      <c r="VM711" s="3"/>
      <c r="VN711" s="3"/>
      <c r="VO711" s="3"/>
      <c r="VP711" s="3"/>
      <c r="VQ711" s="3"/>
      <c r="VR711" s="3"/>
      <c r="VS711" s="3"/>
      <c r="VT711" s="3"/>
      <c r="VU711" s="3"/>
      <c r="VV711" s="3"/>
      <c r="VW711" s="3"/>
      <c r="VX711" s="3"/>
      <c r="VY711" s="3"/>
      <c r="VZ711" s="3"/>
      <c r="WA711" s="3"/>
      <c r="WB711" s="3"/>
      <c r="WC711" s="3"/>
    </row>
    <row r="712" spans="1:601" ht="16" x14ac:dyDescent="0.45">
      <c r="A712" s="6"/>
      <c r="B712" s="6"/>
      <c r="C712" s="6"/>
      <c r="D712" s="6"/>
      <c r="E712" s="7"/>
      <c r="F712" s="7"/>
      <c r="G712" s="7"/>
      <c r="H712" s="7"/>
      <c r="I712" s="7"/>
      <c r="J712" s="7"/>
      <c r="K712" s="7"/>
      <c r="L712" s="7"/>
      <c r="M712" s="7"/>
      <c r="N712" s="36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/>
      <c r="LP712" s="3"/>
      <c r="LQ712" s="3"/>
      <c r="LR712" s="3"/>
      <c r="LS712" s="3"/>
      <c r="LT712" s="3"/>
      <c r="LU712" s="3"/>
      <c r="LV712" s="3"/>
      <c r="LW712" s="3"/>
      <c r="LX712" s="3"/>
      <c r="LY712" s="3"/>
      <c r="LZ712" s="3"/>
      <c r="MA712" s="3"/>
      <c r="MB712" s="3"/>
      <c r="MC712" s="3"/>
      <c r="MD712" s="3"/>
      <c r="ME712" s="3"/>
      <c r="MF712" s="3"/>
      <c r="MG712" s="3"/>
      <c r="MH712" s="3"/>
      <c r="MI712" s="3"/>
      <c r="MJ712" s="3"/>
      <c r="MK712" s="3"/>
      <c r="ML712" s="3"/>
      <c r="MM712" s="3"/>
      <c r="MN712" s="3"/>
      <c r="MO712" s="3"/>
      <c r="MP712" s="3"/>
      <c r="MQ712" s="3"/>
      <c r="MR712" s="3"/>
      <c r="MS712" s="3"/>
      <c r="MT712" s="3"/>
      <c r="MU712" s="3"/>
      <c r="MV712" s="3"/>
      <c r="MW712" s="3"/>
      <c r="MX712" s="3"/>
      <c r="MY712" s="3"/>
      <c r="MZ712" s="3"/>
      <c r="NA712" s="3"/>
      <c r="NB712" s="3"/>
      <c r="NC712" s="3"/>
      <c r="ND712" s="3"/>
      <c r="NE712" s="3"/>
      <c r="NF712" s="3"/>
      <c r="NG712" s="3"/>
      <c r="NH712" s="3"/>
      <c r="NI712" s="3"/>
      <c r="NJ712" s="3"/>
      <c r="NK712" s="3"/>
      <c r="NL712" s="3"/>
      <c r="NM712" s="3"/>
      <c r="NN712" s="3"/>
      <c r="NO712" s="3"/>
      <c r="NP712" s="3"/>
      <c r="NQ712" s="3"/>
      <c r="NR712" s="3"/>
      <c r="NS712" s="3"/>
      <c r="NT712" s="3"/>
      <c r="NU712" s="3"/>
      <c r="NV712" s="3"/>
      <c r="NW712" s="3"/>
      <c r="NX712" s="3"/>
      <c r="NY712" s="3"/>
      <c r="NZ712" s="3"/>
      <c r="OA712" s="3"/>
      <c r="OB712" s="3"/>
      <c r="OC712" s="3"/>
      <c r="OD712" s="3"/>
      <c r="OE712" s="3"/>
      <c r="OF712" s="3"/>
      <c r="OG712" s="3"/>
      <c r="OH712" s="3"/>
      <c r="OI712" s="3"/>
      <c r="OJ712" s="3"/>
      <c r="OK712" s="3"/>
      <c r="OL712" s="3"/>
      <c r="OM712" s="3"/>
      <c r="ON712" s="3"/>
      <c r="OO712" s="3"/>
      <c r="OP712" s="3"/>
      <c r="OQ712" s="3"/>
      <c r="OR712" s="3"/>
      <c r="OS712" s="3"/>
      <c r="OT712" s="3"/>
      <c r="OU712" s="3"/>
      <c r="OV712" s="3"/>
      <c r="OW712" s="3"/>
      <c r="OX712" s="3"/>
      <c r="OY712" s="3"/>
      <c r="OZ712" s="3"/>
      <c r="PA712" s="3"/>
      <c r="PB712" s="3"/>
      <c r="PC712" s="3"/>
      <c r="PD712" s="3"/>
      <c r="PE712" s="3"/>
      <c r="PF712" s="3"/>
      <c r="PG712" s="3"/>
      <c r="PH712" s="3"/>
      <c r="PI712" s="3"/>
      <c r="PJ712" s="3"/>
      <c r="PK712" s="3"/>
      <c r="PL712" s="3"/>
      <c r="PM712" s="3"/>
      <c r="PN712" s="3"/>
      <c r="PO712" s="3"/>
      <c r="PP712" s="3"/>
      <c r="PQ712" s="3"/>
      <c r="PR712" s="3"/>
      <c r="PS712" s="3"/>
      <c r="PT712" s="3"/>
      <c r="PU712" s="3"/>
      <c r="PV712" s="3"/>
      <c r="PW712" s="3"/>
      <c r="PX712" s="3"/>
      <c r="PY712" s="3"/>
      <c r="PZ712" s="3"/>
      <c r="QA712" s="3"/>
      <c r="QB712" s="3"/>
      <c r="QC712" s="3"/>
      <c r="QD712" s="3"/>
      <c r="QE712" s="3"/>
      <c r="QF712" s="3"/>
      <c r="QG712" s="3"/>
      <c r="QH712" s="3"/>
      <c r="QI712" s="3"/>
      <c r="QJ712" s="3"/>
      <c r="QK712" s="3"/>
      <c r="QL712" s="3"/>
      <c r="QM712" s="3"/>
      <c r="QN712" s="3"/>
      <c r="QO712" s="3"/>
      <c r="QP712" s="3"/>
      <c r="QQ712" s="3"/>
      <c r="QR712" s="3"/>
      <c r="QS712" s="3"/>
      <c r="QT712" s="3"/>
      <c r="QU712" s="3"/>
      <c r="QV712" s="3"/>
      <c r="QW712" s="3"/>
      <c r="QX712" s="3"/>
      <c r="QY712" s="3"/>
      <c r="QZ712" s="3"/>
      <c r="RA712" s="3"/>
      <c r="RB712" s="3"/>
      <c r="RC712" s="3"/>
      <c r="RD712" s="3"/>
      <c r="RE712" s="3"/>
      <c r="RF712" s="3"/>
      <c r="RG712" s="3"/>
      <c r="RH712" s="3"/>
      <c r="RI712" s="3"/>
      <c r="RJ712" s="3"/>
      <c r="RK712" s="3"/>
      <c r="RL712" s="3"/>
      <c r="RM712" s="3"/>
      <c r="RN712" s="3"/>
      <c r="RO712" s="3"/>
      <c r="RP712" s="3"/>
      <c r="RQ712" s="3"/>
      <c r="RR712" s="3"/>
      <c r="RS712" s="3"/>
      <c r="RT712" s="3"/>
      <c r="RU712" s="3"/>
      <c r="RV712" s="3"/>
      <c r="RW712" s="3"/>
      <c r="RX712" s="3"/>
      <c r="RY712" s="3"/>
      <c r="RZ712" s="3"/>
      <c r="SA712" s="3"/>
      <c r="SB712" s="3"/>
      <c r="SC712" s="3"/>
      <c r="SD712" s="3"/>
      <c r="SE712" s="3"/>
      <c r="SF712" s="3"/>
      <c r="SG712" s="3"/>
      <c r="SH712" s="3"/>
      <c r="SI712" s="3"/>
      <c r="SJ712" s="3"/>
      <c r="SK712" s="3"/>
      <c r="SL712" s="3"/>
      <c r="SM712" s="3"/>
      <c r="SN712" s="3"/>
      <c r="SO712" s="3"/>
      <c r="SP712" s="3"/>
      <c r="SQ712" s="3"/>
      <c r="SR712" s="3"/>
      <c r="SS712" s="3"/>
      <c r="ST712" s="3"/>
      <c r="SU712" s="3"/>
      <c r="SV712" s="3"/>
      <c r="SW712" s="3"/>
      <c r="SX712" s="3"/>
      <c r="SY712" s="3"/>
      <c r="SZ712" s="3"/>
      <c r="TA712" s="3"/>
      <c r="TB712" s="3"/>
      <c r="TC712" s="3"/>
      <c r="TD712" s="3"/>
      <c r="TE712" s="3"/>
      <c r="TF712" s="3"/>
      <c r="TG712" s="3"/>
      <c r="TH712" s="3"/>
      <c r="TI712" s="3"/>
      <c r="TJ712" s="3"/>
      <c r="TK712" s="3"/>
      <c r="TL712" s="3"/>
      <c r="TM712" s="3"/>
      <c r="TN712" s="3"/>
      <c r="TO712" s="3"/>
      <c r="TP712" s="3"/>
      <c r="TQ712" s="3"/>
      <c r="TR712" s="3"/>
      <c r="TS712" s="3"/>
      <c r="TT712" s="3"/>
      <c r="TU712" s="3"/>
      <c r="TV712" s="3"/>
      <c r="TW712" s="3"/>
      <c r="TX712" s="3"/>
      <c r="TY712" s="3"/>
      <c r="TZ712" s="3"/>
      <c r="UA712" s="3"/>
      <c r="UB712" s="3"/>
      <c r="UC712" s="3"/>
      <c r="UD712" s="3"/>
      <c r="UE712" s="3"/>
      <c r="UF712" s="3"/>
      <c r="UG712" s="3"/>
      <c r="UH712" s="3"/>
      <c r="UI712" s="3"/>
      <c r="UJ712" s="3"/>
      <c r="UK712" s="3"/>
      <c r="UL712" s="3"/>
      <c r="UM712" s="3"/>
      <c r="UN712" s="3"/>
      <c r="UO712" s="3"/>
      <c r="UP712" s="3"/>
      <c r="UQ712" s="3"/>
      <c r="UR712" s="3"/>
      <c r="US712" s="3"/>
      <c r="UT712" s="3"/>
      <c r="UU712" s="3"/>
      <c r="UV712" s="3"/>
      <c r="UW712" s="3"/>
      <c r="UX712" s="3"/>
      <c r="UY712" s="3"/>
      <c r="UZ712" s="3"/>
      <c r="VA712" s="3"/>
      <c r="VB712" s="3"/>
      <c r="VC712" s="3"/>
      <c r="VD712" s="3"/>
      <c r="VE712" s="3"/>
      <c r="VF712" s="3"/>
      <c r="VG712" s="3"/>
      <c r="VH712" s="3"/>
      <c r="VI712" s="3"/>
      <c r="VJ712" s="3"/>
      <c r="VK712" s="3"/>
      <c r="VL712" s="3"/>
      <c r="VM712" s="3"/>
      <c r="VN712" s="3"/>
      <c r="VO712" s="3"/>
      <c r="VP712" s="3"/>
      <c r="VQ712" s="3"/>
      <c r="VR712" s="3"/>
      <c r="VS712" s="3"/>
      <c r="VT712" s="3"/>
      <c r="VU712" s="3"/>
      <c r="VV712" s="3"/>
      <c r="VW712" s="3"/>
      <c r="VX712" s="3"/>
      <c r="VY712" s="3"/>
      <c r="VZ712" s="3"/>
      <c r="WA712" s="3"/>
      <c r="WB712" s="3"/>
      <c r="WC712" s="3"/>
    </row>
    <row r="713" spans="1:601" ht="16" x14ac:dyDescent="0.45">
      <c r="A713" s="6"/>
      <c r="B713" s="6"/>
      <c r="C713" s="6"/>
      <c r="D713" s="6"/>
      <c r="E713" s="7"/>
      <c r="F713" s="6"/>
      <c r="G713" s="6"/>
      <c r="H713" s="6"/>
      <c r="I713" s="6"/>
      <c r="J713" s="6"/>
      <c r="K713" s="6"/>
      <c r="L713" s="6"/>
      <c r="M713" s="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/>
      <c r="LP713" s="3"/>
      <c r="LQ713" s="3"/>
      <c r="LR713" s="3"/>
      <c r="LS713" s="3"/>
      <c r="LT713" s="3"/>
      <c r="LU713" s="3"/>
      <c r="LV713" s="3"/>
      <c r="LW713" s="3"/>
      <c r="LX713" s="3"/>
      <c r="LY713" s="3"/>
      <c r="LZ713" s="3"/>
      <c r="MA713" s="3"/>
      <c r="MB713" s="3"/>
      <c r="MC713" s="3"/>
      <c r="MD713" s="3"/>
      <c r="ME713" s="3"/>
      <c r="MF713" s="3"/>
      <c r="MG713" s="3"/>
      <c r="MH713" s="3"/>
      <c r="MI713" s="3"/>
      <c r="MJ713" s="3"/>
      <c r="MK713" s="3"/>
      <c r="ML713" s="3"/>
      <c r="MM713" s="3"/>
      <c r="MN713" s="3"/>
      <c r="MO713" s="3"/>
      <c r="MP713" s="3"/>
      <c r="MQ713" s="3"/>
      <c r="MR713" s="3"/>
      <c r="MS713" s="3"/>
      <c r="MT713" s="3"/>
      <c r="MU713" s="3"/>
      <c r="MV713" s="3"/>
      <c r="MW713" s="3"/>
      <c r="MX713" s="3"/>
      <c r="MY713" s="3"/>
      <c r="MZ713" s="3"/>
      <c r="NA713" s="3"/>
      <c r="NB713" s="3"/>
      <c r="NC713" s="3"/>
      <c r="ND713" s="3"/>
      <c r="NE713" s="3"/>
      <c r="NF713" s="3"/>
      <c r="NG713" s="3"/>
      <c r="NH713" s="3"/>
      <c r="NI713" s="3"/>
      <c r="NJ713" s="3"/>
      <c r="NK713" s="3"/>
      <c r="NL713" s="3"/>
      <c r="NM713" s="3"/>
      <c r="NN713" s="3"/>
      <c r="NO713" s="3"/>
      <c r="NP713" s="3"/>
      <c r="NQ713" s="3"/>
      <c r="NR713" s="3"/>
      <c r="NS713" s="3"/>
      <c r="NT713" s="3"/>
      <c r="NU713" s="3"/>
      <c r="NV713" s="3"/>
      <c r="NW713" s="3"/>
      <c r="NX713" s="3"/>
      <c r="NY713" s="3"/>
      <c r="NZ713" s="3"/>
      <c r="OA713" s="3"/>
      <c r="OB713" s="3"/>
      <c r="OC713" s="3"/>
      <c r="OD713" s="3"/>
      <c r="OE713" s="3"/>
      <c r="OF713" s="3"/>
      <c r="OG713" s="3"/>
      <c r="OH713" s="3"/>
      <c r="OI713" s="3"/>
      <c r="OJ713" s="3"/>
      <c r="OK713" s="3"/>
      <c r="OL713" s="3"/>
      <c r="OM713" s="3"/>
      <c r="ON713" s="3"/>
      <c r="OO713" s="3"/>
      <c r="OP713" s="3"/>
      <c r="OQ713" s="3"/>
      <c r="OR713" s="3"/>
      <c r="OS713" s="3"/>
      <c r="OT713" s="3"/>
      <c r="OU713" s="3"/>
      <c r="OV713" s="3"/>
      <c r="OW713" s="3"/>
      <c r="OX713" s="3"/>
      <c r="OY713" s="3"/>
      <c r="OZ713" s="3"/>
      <c r="PA713" s="3"/>
      <c r="PB713" s="3"/>
      <c r="PC713" s="3"/>
      <c r="PD713" s="3"/>
      <c r="PE713" s="3"/>
      <c r="PF713" s="3"/>
      <c r="PG713" s="3"/>
      <c r="PH713" s="3"/>
      <c r="PI713" s="3"/>
      <c r="PJ713" s="3"/>
      <c r="PK713" s="3"/>
      <c r="PL713" s="3"/>
      <c r="PM713" s="3"/>
      <c r="PN713" s="3"/>
      <c r="PO713" s="3"/>
      <c r="PP713" s="3"/>
      <c r="PQ713" s="3"/>
      <c r="PR713" s="3"/>
      <c r="PS713" s="3"/>
      <c r="PT713" s="3"/>
      <c r="PU713" s="3"/>
      <c r="PV713" s="3"/>
      <c r="PW713" s="3"/>
      <c r="PX713" s="3"/>
      <c r="PY713" s="3"/>
      <c r="PZ713" s="3"/>
      <c r="QA713" s="3"/>
      <c r="QB713" s="3"/>
      <c r="QC713" s="3"/>
      <c r="QD713" s="3"/>
      <c r="QE713" s="3"/>
      <c r="QF713" s="3"/>
      <c r="QG713" s="3"/>
      <c r="QH713" s="3"/>
      <c r="QI713" s="3"/>
      <c r="QJ713" s="3"/>
      <c r="QK713" s="3"/>
      <c r="QL713" s="3"/>
      <c r="QM713" s="3"/>
      <c r="QN713" s="3"/>
      <c r="QO713" s="3"/>
      <c r="QP713" s="3"/>
      <c r="QQ713" s="3"/>
      <c r="QR713" s="3"/>
      <c r="QS713" s="3"/>
      <c r="QT713" s="3"/>
      <c r="QU713" s="3"/>
      <c r="QV713" s="3"/>
      <c r="QW713" s="3"/>
      <c r="QX713" s="3"/>
      <c r="QY713" s="3"/>
      <c r="QZ713" s="3"/>
      <c r="RA713" s="3"/>
      <c r="RB713" s="3"/>
      <c r="RC713" s="3"/>
      <c r="RD713" s="3"/>
      <c r="RE713" s="3"/>
      <c r="RF713" s="3"/>
      <c r="RG713" s="3"/>
      <c r="RH713" s="3"/>
      <c r="RI713" s="3"/>
      <c r="RJ713" s="3"/>
      <c r="RK713" s="3"/>
      <c r="RL713" s="3"/>
      <c r="RM713" s="3"/>
      <c r="RN713" s="3"/>
      <c r="RO713" s="3"/>
      <c r="RP713" s="3"/>
      <c r="RQ713" s="3"/>
      <c r="RR713" s="3"/>
      <c r="RS713" s="3"/>
      <c r="RT713" s="3"/>
      <c r="RU713" s="3"/>
      <c r="RV713" s="3"/>
      <c r="RW713" s="3"/>
      <c r="RX713" s="3"/>
      <c r="RY713" s="3"/>
      <c r="RZ713" s="3"/>
      <c r="SA713" s="3"/>
      <c r="SB713" s="3"/>
      <c r="SC713" s="3"/>
      <c r="SD713" s="3"/>
      <c r="SE713" s="3"/>
      <c r="SF713" s="3"/>
      <c r="SG713" s="3"/>
      <c r="SH713" s="3"/>
      <c r="SI713" s="3"/>
      <c r="SJ713" s="3"/>
      <c r="SK713" s="3"/>
      <c r="SL713" s="3"/>
      <c r="SM713" s="3"/>
      <c r="SN713" s="3"/>
      <c r="SO713" s="3"/>
      <c r="SP713" s="3"/>
      <c r="SQ713" s="3"/>
      <c r="SR713" s="3"/>
      <c r="SS713" s="3"/>
      <c r="ST713" s="3"/>
      <c r="SU713" s="3"/>
      <c r="SV713" s="3"/>
      <c r="SW713" s="3"/>
      <c r="SX713" s="3"/>
      <c r="SY713" s="3"/>
      <c r="SZ713" s="3"/>
      <c r="TA713" s="3"/>
      <c r="TB713" s="3"/>
      <c r="TC713" s="3"/>
      <c r="TD713" s="3"/>
      <c r="TE713" s="3"/>
      <c r="TF713" s="3"/>
      <c r="TG713" s="3"/>
      <c r="TH713" s="3"/>
      <c r="TI713" s="3"/>
      <c r="TJ713" s="3"/>
      <c r="TK713" s="3"/>
      <c r="TL713" s="3"/>
      <c r="TM713" s="3"/>
      <c r="TN713" s="3"/>
      <c r="TO713" s="3"/>
      <c r="TP713" s="3"/>
      <c r="TQ713" s="3"/>
      <c r="TR713" s="3"/>
      <c r="TS713" s="3"/>
      <c r="TT713" s="3"/>
      <c r="TU713" s="3"/>
      <c r="TV713" s="3"/>
      <c r="TW713" s="3"/>
      <c r="TX713" s="3"/>
      <c r="TY713" s="3"/>
      <c r="TZ713" s="3"/>
      <c r="UA713" s="3"/>
      <c r="UB713" s="3"/>
      <c r="UC713" s="3"/>
      <c r="UD713" s="3"/>
      <c r="UE713" s="3"/>
      <c r="UF713" s="3"/>
      <c r="UG713" s="3"/>
      <c r="UH713" s="3"/>
      <c r="UI713" s="3"/>
      <c r="UJ713" s="3"/>
      <c r="UK713" s="3"/>
      <c r="UL713" s="3"/>
      <c r="UM713" s="3"/>
      <c r="UN713" s="3"/>
      <c r="UO713" s="3"/>
      <c r="UP713" s="3"/>
      <c r="UQ713" s="3"/>
      <c r="UR713" s="3"/>
      <c r="US713" s="3"/>
      <c r="UT713" s="3"/>
      <c r="UU713" s="3"/>
      <c r="UV713" s="3"/>
      <c r="UW713" s="3"/>
      <c r="UX713" s="3"/>
      <c r="UY713" s="3"/>
      <c r="UZ713" s="3"/>
      <c r="VA713" s="3"/>
      <c r="VB713" s="3"/>
      <c r="VC713" s="3"/>
      <c r="VD713" s="3"/>
      <c r="VE713" s="3"/>
      <c r="VF713" s="3"/>
      <c r="VG713" s="3"/>
      <c r="VH713" s="3"/>
      <c r="VI713" s="3"/>
      <c r="VJ713" s="3"/>
      <c r="VK713" s="3"/>
      <c r="VL713" s="3"/>
      <c r="VM713" s="3"/>
      <c r="VN713" s="3"/>
      <c r="VO713" s="3"/>
      <c r="VP713" s="3"/>
      <c r="VQ713" s="3"/>
      <c r="VR713" s="3"/>
      <c r="VS713" s="3"/>
      <c r="VT713" s="3"/>
      <c r="VU713" s="3"/>
      <c r="VV713" s="3"/>
      <c r="VW713" s="3"/>
      <c r="VX713" s="3"/>
      <c r="VY713" s="3"/>
      <c r="VZ713" s="3"/>
      <c r="WA713" s="3"/>
      <c r="WB713" s="3"/>
      <c r="WC713" s="3"/>
    </row>
    <row r="714" spans="1:601" ht="16" x14ac:dyDescent="0.4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/>
      <c r="LP714" s="3"/>
      <c r="LQ714" s="3"/>
      <c r="LR714" s="3"/>
      <c r="LS714" s="3"/>
      <c r="LT714" s="3"/>
      <c r="LU714" s="3"/>
      <c r="LV714" s="3"/>
      <c r="LW714" s="3"/>
      <c r="LX714" s="3"/>
      <c r="LY714" s="3"/>
      <c r="LZ714" s="3"/>
      <c r="MA714" s="3"/>
      <c r="MB714" s="3"/>
      <c r="MC714" s="3"/>
      <c r="MD714" s="3"/>
      <c r="ME714" s="3"/>
      <c r="MF714" s="3"/>
      <c r="MG714" s="3"/>
      <c r="MH714" s="3"/>
      <c r="MI714" s="3"/>
      <c r="MJ714" s="3"/>
      <c r="MK714" s="3"/>
      <c r="ML714" s="3"/>
      <c r="MM714" s="3"/>
      <c r="MN714" s="3"/>
      <c r="MO714" s="3"/>
      <c r="MP714" s="3"/>
      <c r="MQ714" s="3"/>
      <c r="MR714" s="3"/>
      <c r="MS714" s="3"/>
      <c r="MT714" s="3"/>
      <c r="MU714" s="3"/>
      <c r="MV714" s="3"/>
      <c r="MW714" s="3"/>
      <c r="MX714" s="3"/>
      <c r="MY714" s="3"/>
      <c r="MZ714" s="3"/>
      <c r="NA714" s="3"/>
      <c r="NB714" s="3"/>
      <c r="NC714" s="3"/>
      <c r="ND714" s="3"/>
      <c r="NE714" s="3"/>
      <c r="NF714" s="3"/>
      <c r="NG714" s="3"/>
      <c r="NH714" s="3"/>
      <c r="NI714" s="3"/>
      <c r="NJ714" s="3"/>
      <c r="NK714" s="3"/>
      <c r="NL714" s="3"/>
      <c r="NM714" s="3"/>
      <c r="NN714" s="3"/>
      <c r="NO714" s="3"/>
      <c r="NP714" s="3"/>
      <c r="NQ714" s="3"/>
      <c r="NR714" s="3"/>
      <c r="NS714" s="3"/>
      <c r="NT714" s="3"/>
      <c r="NU714" s="3"/>
      <c r="NV714" s="3"/>
      <c r="NW714" s="3"/>
      <c r="NX714" s="3"/>
      <c r="NY714" s="3"/>
      <c r="NZ714" s="3"/>
      <c r="OA714" s="3"/>
      <c r="OB714" s="3"/>
      <c r="OC714" s="3"/>
      <c r="OD714" s="3"/>
      <c r="OE714" s="3"/>
      <c r="OF714" s="3"/>
      <c r="OG714" s="3"/>
      <c r="OH714" s="3"/>
      <c r="OI714" s="3"/>
      <c r="OJ714" s="3"/>
      <c r="OK714" s="3"/>
      <c r="OL714" s="3"/>
      <c r="OM714" s="3"/>
      <c r="ON714" s="3"/>
      <c r="OO714" s="3"/>
      <c r="OP714" s="3"/>
      <c r="OQ714" s="3"/>
      <c r="OR714" s="3"/>
      <c r="OS714" s="3"/>
      <c r="OT714" s="3"/>
      <c r="OU714" s="3"/>
      <c r="OV714" s="3"/>
      <c r="OW714" s="3"/>
      <c r="OX714" s="3"/>
      <c r="OY714" s="3"/>
      <c r="OZ714" s="3"/>
      <c r="PA714" s="3"/>
      <c r="PB714" s="3"/>
      <c r="PC714" s="3"/>
      <c r="PD714" s="3"/>
      <c r="PE714" s="3"/>
      <c r="PF714" s="3"/>
      <c r="PG714" s="3"/>
      <c r="PH714" s="3"/>
      <c r="PI714" s="3"/>
      <c r="PJ714" s="3"/>
      <c r="PK714" s="3"/>
      <c r="PL714" s="3"/>
      <c r="PM714" s="3"/>
      <c r="PN714" s="3"/>
      <c r="PO714" s="3"/>
      <c r="PP714" s="3"/>
      <c r="PQ714" s="3"/>
      <c r="PR714" s="3"/>
      <c r="PS714" s="3"/>
      <c r="PT714" s="3"/>
      <c r="PU714" s="3"/>
      <c r="PV714" s="3"/>
      <c r="PW714" s="3"/>
      <c r="PX714" s="3"/>
      <c r="PY714" s="3"/>
      <c r="PZ714" s="3"/>
      <c r="QA714" s="3"/>
      <c r="QB714" s="3"/>
      <c r="QC714" s="3"/>
      <c r="QD714" s="3"/>
      <c r="QE714" s="3"/>
      <c r="QF714" s="3"/>
      <c r="QG714" s="3"/>
      <c r="QH714" s="3"/>
      <c r="QI714" s="3"/>
      <c r="QJ714" s="3"/>
      <c r="QK714" s="3"/>
      <c r="QL714" s="3"/>
      <c r="QM714" s="3"/>
      <c r="QN714" s="3"/>
      <c r="QO714" s="3"/>
      <c r="QP714" s="3"/>
      <c r="QQ714" s="3"/>
      <c r="QR714" s="3"/>
      <c r="QS714" s="3"/>
      <c r="QT714" s="3"/>
      <c r="QU714" s="3"/>
      <c r="QV714" s="3"/>
      <c r="QW714" s="3"/>
      <c r="QX714" s="3"/>
      <c r="QY714" s="3"/>
      <c r="QZ714" s="3"/>
      <c r="RA714" s="3"/>
      <c r="RB714" s="3"/>
      <c r="RC714" s="3"/>
      <c r="RD714" s="3"/>
      <c r="RE714" s="3"/>
      <c r="RF714" s="3"/>
      <c r="RG714" s="3"/>
      <c r="RH714" s="3"/>
      <c r="RI714" s="3"/>
      <c r="RJ714" s="3"/>
      <c r="RK714" s="3"/>
      <c r="RL714" s="3"/>
      <c r="RM714" s="3"/>
      <c r="RN714" s="3"/>
      <c r="RO714" s="3"/>
      <c r="RP714" s="3"/>
      <c r="RQ714" s="3"/>
      <c r="RR714" s="3"/>
      <c r="RS714" s="3"/>
      <c r="RT714" s="3"/>
      <c r="RU714" s="3"/>
      <c r="RV714" s="3"/>
      <c r="RW714" s="3"/>
      <c r="RX714" s="3"/>
      <c r="RY714" s="3"/>
      <c r="RZ714" s="3"/>
      <c r="SA714" s="3"/>
      <c r="SB714" s="3"/>
      <c r="SC714" s="3"/>
      <c r="SD714" s="3"/>
      <c r="SE714" s="3"/>
      <c r="SF714" s="3"/>
      <c r="SG714" s="3"/>
      <c r="SH714" s="3"/>
      <c r="SI714" s="3"/>
      <c r="SJ714" s="3"/>
      <c r="SK714" s="3"/>
      <c r="SL714" s="3"/>
      <c r="SM714" s="3"/>
      <c r="SN714" s="3"/>
      <c r="SO714" s="3"/>
      <c r="SP714" s="3"/>
      <c r="SQ714" s="3"/>
      <c r="SR714" s="3"/>
      <c r="SS714" s="3"/>
      <c r="ST714" s="3"/>
      <c r="SU714" s="3"/>
      <c r="SV714" s="3"/>
      <c r="SW714" s="3"/>
      <c r="SX714" s="3"/>
      <c r="SY714" s="3"/>
      <c r="SZ714" s="3"/>
      <c r="TA714" s="3"/>
      <c r="TB714" s="3"/>
      <c r="TC714" s="3"/>
      <c r="TD714" s="3"/>
      <c r="TE714" s="3"/>
      <c r="TF714" s="3"/>
      <c r="TG714" s="3"/>
      <c r="TH714" s="3"/>
      <c r="TI714" s="3"/>
      <c r="TJ714" s="3"/>
      <c r="TK714" s="3"/>
      <c r="TL714" s="3"/>
      <c r="TM714" s="3"/>
      <c r="TN714" s="3"/>
      <c r="TO714" s="3"/>
      <c r="TP714" s="3"/>
      <c r="TQ714" s="3"/>
      <c r="TR714" s="3"/>
      <c r="TS714" s="3"/>
      <c r="TT714" s="3"/>
      <c r="TU714" s="3"/>
      <c r="TV714" s="3"/>
      <c r="TW714" s="3"/>
      <c r="TX714" s="3"/>
      <c r="TY714" s="3"/>
      <c r="TZ714" s="3"/>
      <c r="UA714" s="3"/>
      <c r="UB714" s="3"/>
      <c r="UC714" s="3"/>
      <c r="UD714" s="3"/>
      <c r="UE714" s="3"/>
      <c r="UF714" s="3"/>
      <c r="UG714" s="3"/>
      <c r="UH714" s="3"/>
      <c r="UI714" s="3"/>
      <c r="UJ714" s="3"/>
      <c r="UK714" s="3"/>
      <c r="UL714" s="3"/>
      <c r="UM714" s="3"/>
      <c r="UN714" s="3"/>
      <c r="UO714" s="3"/>
      <c r="UP714" s="3"/>
      <c r="UQ714" s="3"/>
      <c r="UR714" s="3"/>
      <c r="US714" s="3"/>
      <c r="UT714" s="3"/>
      <c r="UU714" s="3"/>
      <c r="UV714" s="3"/>
      <c r="UW714" s="3"/>
      <c r="UX714" s="3"/>
      <c r="UY714" s="3"/>
      <c r="UZ714" s="3"/>
      <c r="VA714" s="3"/>
      <c r="VB714" s="3"/>
      <c r="VC714" s="3"/>
      <c r="VD714" s="3"/>
      <c r="VE714" s="3"/>
      <c r="VF714" s="3"/>
      <c r="VG714" s="3"/>
      <c r="VH714" s="3"/>
      <c r="VI714" s="3"/>
      <c r="VJ714" s="3"/>
      <c r="VK714" s="3"/>
      <c r="VL714" s="3"/>
      <c r="VM714" s="3"/>
      <c r="VN714" s="3"/>
      <c r="VO714" s="3"/>
      <c r="VP714" s="3"/>
      <c r="VQ714" s="3"/>
      <c r="VR714" s="3"/>
      <c r="VS714" s="3"/>
      <c r="VT714" s="3"/>
      <c r="VU714" s="3"/>
      <c r="VV714" s="3"/>
      <c r="VW714" s="3"/>
      <c r="VX714" s="3"/>
      <c r="VY714" s="3"/>
      <c r="VZ714" s="3"/>
      <c r="WA714" s="3"/>
      <c r="WB714" s="3"/>
      <c r="WC714" s="3"/>
    </row>
    <row r="715" spans="1:601" ht="16" x14ac:dyDescent="0.4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3"/>
      <c r="NJ715" s="3"/>
      <c r="NK715" s="3"/>
      <c r="NL715" s="3"/>
      <c r="NM715" s="3"/>
      <c r="NN715" s="3"/>
      <c r="NO715" s="3"/>
      <c r="NP715" s="3"/>
      <c r="NQ715" s="3"/>
      <c r="NR715" s="3"/>
      <c r="NS715" s="3"/>
      <c r="NT715" s="3"/>
      <c r="NU715" s="3"/>
      <c r="NV715" s="3"/>
      <c r="NW715" s="3"/>
      <c r="NX715" s="3"/>
      <c r="NY715" s="3"/>
      <c r="NZ715" s="3"/>
      <c r="OA715" s="3"/>
      <c r="OB715" s="3"/>
      <c r="OC715" s="3"/>
      <c r="OD715" s="3"/>
      <c r="OE715" s="3"/>
      <c r="OF715" s="3"/>
      <c r="OG715" s="3"/>
      <c r="OH715" s="3"/>
      <c r="OI715" s="3"/>
      <c r="OJ715" s="3"/>
      <c r="OK715" s="3"/>
      <c r="OL715" s="3"/>
      <c r="OM715" s="3"/>
      <c r="ON715" s="3"/>
      <c r="OO715" s="3"/>
      <c r="OP715" s="3"/>
      <c r="OQ715" s="3"/>
      <c r="OR715" s="3"/>
      <c r="OS715" s="3"/>
      <c r="OT715" s="3"/>
      <c r="OU715" s="3"/>
      <c r="OV715" s="3"/>
      <c r="OW715" s="3"/>
      <c r="OX715" s="3"/>
      <c r="OY715" s="3"/>
      <c r="OZ715" s="3"/>
      <c r="PA715" s="3"/>
      <c r="PB715" s="3"/>
      <c r="PC715" s="3"/>
      <c r="PD715" s="3"/>
      <c r="PE715" s="3"/>
      <c r="PF715" s="3"/>
      <c r="PG715" s="3"/>
      <c r="PH715" s="3"/>
      <c r="PI715" s="3"/>
      <c r="PJ715" s="3"/>
      <c r="PK715" s="3"/>
      <c r="PL715" s="3"/>
      <c r="PM715" s="3"/>
      <c r="PN715" s="3"/>
      <c r="PO715" s="3"/>
      <c r="PP715" s="3"/>
      <c r="PQ715" s="3"/>
      <c r="PR715" s="3"/>
      <c r="PS715" s="3"/>
      <c r="PT715" s="3"/>
      <c r="PU715" s="3"/>
      <c r="PV715" s="3"/>
      <c r="PW715" s="3"/>
      <c r="PX715" s="3"/>
      <c r="PY715" s="3"/>
      <c r="PZ715" s="3"/>
      <c r="QA715" s="3"/>
      <c r="QB715" s="3"/>
      <c r="QC715" s="3"/>
      <c r="QD715" s="3"/>
      <c r="QE715" s="3"/>
      <c r="QF715" s="3"/>
      <c r="QG715" s="3"/>
      <c r="QH715" s="3"/>
      <c r="QI715" s="3"/>
      <c r="QJ715" s="3"/>
      <c r="QK715" s="3"/>
      <c r="QL715" s="3"/>
      <c r="QM715" s="3"/>
      <c r="QN715" s="3"/>
      <c r="QO715" s="3"/>
      <c r="QP715" s="3"/>
      <c r="QQ715" s="3"/>
      <c r="QR715" s="3"/>
      <c r="QS715" s="3"/>
      <c r="QT715" s="3"/>
      <c r="QU715" s="3"/>
      <c r="QV715" s="3"/>
      <c r="QW715" s="3"/>
      <c r="QX715" s="3"/>
      <c r="QY715" s="3"/>
      <c r="QZ715" s="3"/>
      <c r="RA715" s="3"/>
      <c r="RB715" s="3"/>
      <c r="RC715" s="3"/>
      <c r="RD715" s="3"/>
      <c r="RE715" s="3"/>
      <c r="RF715" s="3"/>
      <c r="RG715" s="3"/>
      <c r="RH715" s="3"/>
      <c r="RI715" s="3"/>
      <c r="RJ715" s="3"/>
      <c r="RK715" s="3"/>
      <c r="RL715" s="3"/>
      <c r="RM715" s="3"/>
      <c r="RN715" s="3"/>
      <c r="RO715" s="3"/>
      <c r="RP715" s="3"/>
      <c r="RQ715" s="3"/>
      <c r="RR715" s="3"/>
      <c r="RS715" s="3"/>
      <c r="RT715" s="3"/>
      <c r="RU715" s="3"/>
      <c r="RV715" s="3"/>
      <c r="RW715" s="3"/>
      <c r="RX715" s="3"/>
      <c r="RY715" s="3"/>
      <c r="RZ715" s="3"/>
      <c r="SA715" s="3"/>
      <c r="SB715" s="3"/>
      <c r="SC715" s="3"/>
      <c r="SD715" s="3"/>
      <c r="SE715" s="3"/>
      <c r="SF715" s="3"/>
      <c r="SG715" s="3"/>
      <c r="SH715" s="3"/>
      <c r="SI715" s="3"/>
      <c r="SJ715" s="3"/>
      <c r="SK715" s="3"/>
      <c r="SL715" s="3"/>
      <c r="SM715" s="3"/>
      <c r="SN715" s="3"/>
      <c r="SO715" s="3"/>
      <c r="SP715" s="3"/>
      <c r="SQ715" s="3"/>
      <c r="SR715" s="3"/>
      <c r="SS715" s="3"/>
      <c r="ST715" s="3"/>
      <c r="SU715" s="3"/>
      <c r="SV715" s="3"/>
      <c r="SW715" s="3"/>
      <c r="SX715" s="3"/>
      <c r="SY715" s="3"/>
      <c r="SZ715" s="3"/>
      <c r="TA715" s="3"/>
      <c r="TB715" s="3"/>
      <c r="TC715" s="3"/>
      <c r="TD715" s="3"/>
      <c r="TE715" s="3"/>
      <c r="TF715" s="3"/>
      <c r="TG715" s="3"/>
      <c r="TH715" s="3"/>
      <c r="TI715" s="3"/>
      <c r="TJ715" s="3"/>
      <c r="TK715" s="3"/>
      <c r="TL715" s="3"/>
      <c r="TM715" s="3"/>
      <c r="TN715" s="3"/>
      <c r="TO715" s="3"/>
      <c r="TP715" s="3"/>
      <c r="TQ715" s="3"/>
      <c r="TR715" s="3"/>
      <c r="TS715" s="3"/>
      <c r="TT715" s="3"/>
      <c r="TU715" s="3"/>
      <c r="TV715" s="3"/>
      <c r="TW715" s="3"/>
      <c r="TX715" s="3"/>
      <c r="TY715" s="3"/>
      <c r="TZ715" s="3"/>
      <c r="UA715" s="3"/>
      <c r="UB715" s="3"/>
      <c r="UC715" s="3"/>
      <c r="UD715" s="3"/>
      <c r="UE715" s="3"/>
      <c r="UF715" s="3"/>
      <c r="UG715" s="3"/>
      <c r="UH715" s="3"/>
      <c r="UI715" s="3"/>
      <c r="UJ715" s="3"/>
      <c r="UK715" s="3"/>
      <c r="UL715" s="3"/>
      <c r="UM715" s="3"/>
      <c r="UN715" s="3"/>
      <c r="UO715" s="3"/>
      <c r="UP715" s="3"/>
      <c r="UQ715" s="3"/>
      <c r="UR715" s="3"/>
      <c r="US715" s="3"/>
      <c r="UT715" s="3"/>
      <c r="UU715" s="3"/>
      <c r="UV715" s="3"/>
      <c r="UW715" s="3"/>
      <c r="UX715" s="3"/>
      <c r="UY715" s="3"/>
      <c r="UZ715" s="3"/>
      <c r="VA715" s="3"/>
      <c r="VB715" s="3"/>
      <c r="VC715" s="3"/>
      <c r="VD715" s="3"/>
      <c r="VE715" s="3"/>
      <c r="VF715" s="3"/>
      <c r="VG715" s="3"/>
      <c r="VH715" s="3"/>
      <c r="VI715" s="3"/>
      <c r="VJ715" s="3"/>
      <c r="VK715" s="3"/>
      <c r="VL715" s="3"/>
      <c r="VM715" s="3"/>
      <c r="VN715" s="3"/>
      <c r="VO715" s="3"/>
      <c r="VP715" s="3"/>
      <c r="VQ715" s="3"/>
      <c r="VR715" s="3"/>
      <c r="VS715" s="3"/>
      <c r="VT715" s="3"/>
      <c r="VU715" s="3"/>
      <c r="VV715" s="3"/>
      <c r="VW715" s="3"/>
      <c r="VX715" s="3"/>
      <c r="VY715" s="3"/>
      <c r="VZ715" s="3"/>
      <c r="WA715" s="3"/>
      <c r="WB715" s="3"/>
      <c r="WC715" s="3"/>
    </row>
    <row r="716" spans="1:601" ht="16" x14ac:dyDescent="0.4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/>
      <c r="LP716" s="3"/>
      <c r="LQ716" s="3"/>
      <c r="LR716" s="3"/>
      <c r="LS716" s="3"/>
      <c r="LT716" s="3"/>
      <c r="LU716" s="3"/>
      <c r="LV716" s="3"/>
      <c r="LW716" s="3"/>
      <c r="LX716" s="3"/>
      <c r="LY716" s="3"/>
      <c r="LZ716" s="3"/>
      <c r="MA716" s="3"/>
      <c r="MB716" s="3"/>
      <c r="MC716" s="3"/>
      <c r="MD716" s="3"/>
      <c r="ME716" s="3"/>
      <c r="MF716" s="3"/>
      <c r="MG716" s="3"/>
      <c r="MH716" s="3"/>
      <c r="MI716" s="3"/>
      <c r="MJ716" s="3"/>
      <c r="MK716" s="3"/>
      <c r="ML716" s="3"/>
      <c r="MM716" s="3"/>
      <c r="MN716" s="3"/>
      <c r="MO716" s="3"/>
      <c r="MP716" s="3"/>
      <c r="MQ716" s="3"/>
      <c r="MR716" s="3"/>
      <c r="MS716" s="3"/>
      <c r="MT716" s="3"/>
      <c r="MU716" s="3"/>
      <c r="MV716" s="3"/>
      <c r="MW716" s="3"/>
      <c r="MX716" s="3"/>
      <c r="MY716" s="3"/>
      <c r="MZ716" s="3"/>
      <c r="NA716" s="3"/>
      <c r="NB716" s="3"/>
      <c r="NC716" s="3"/>
      <c r="ND716" s="3"/>
      <c r="NE716" s="3"/>
      <c r="NF716" s="3"/>
      <c r="NG716" s="3"/>
      <c r="NH716" s="3"/>
      <c r="NI716" s="3"/>
      <c r="NJ716" s="3"/>
      <c r="NK716" s="3"/>
      <c r="NL716" s="3"/>
      <c r="NM716" s="3"/>
      <c r="NN716" s="3"/>
      <c r="NO716" s="3"/>
      <c r="NP716" s="3"/>
      <c r="NQ716" s="3"/>
      <c r="NR716" s="3"/>
      <c r="NS716" s="3"/>
      <c r="NT716" s="3"/>
      <c r="NU716" s="3"/>
      <c r="NV716" s="3"/>
      <c r="NW716" s="3"/>
      <c r="NX716" s="3"/>
      <c r="NY716" s="3"/>
      <c r="NZ716" s="3"/>
      <c r="OA716" s="3"/>
      <c r="OB716" s="3"/>
      <c r="OC716" s="3"/>
      <c r="OD716" s="3"/>
      <c r="OE716" s="3"/>
      <c r="OF716" s="3"/>
      <c r="OG716" s="3"/>
      <c r="OH716" s="3"/>
      <c r="OI716" s="3"/>
      <c r="OJ716" s="3"/>
      <c r="OK716" s="3"/>
      <c r="OL716" s="3"/>
      <c r="OM716" s="3"/>
      <c r="ON716" s="3"/>
      <c r="OO716" s="3"/>
      <c r="OP716" s="3"/>
      <c r="OQ716" s="3"/>
      <c r="OR716" s="3"/>
      <c r="OS716" s="3"/>
      <c r="OT716" s="3"/>
      <c r="OU716" s="3"/>
      <c r="OV716" s="3"/>
      <c r="OW716" s="3"/>
      <c r="OX716" s="3"/>
      <c r="OY716" s="3"/>
      <c r="OZ716" s="3"/>
      <c r="PA716" s="3"/>
      <c r="PB716" s="3"/>
      <c r="PC716" s="3"/>
      <c r="PD716" s="3"/>
      <c r="PE716" s="3"/>
      <c r="PF716" s="3"/>
      <c r="PG716" s="3"/>
      <c r="PH716" s="3"/>
      <c r="PI716" s="3"/>
      <c r="PJ716" s="3"/>
      <c r="PK716" s="3"/>
      <c r="PL716" s="3"/>
      <c r="PM716" s="3"/>
      <c r="PN716" s="3"/>
      <c r="PO716" s="3"/>
      <c r="PP716" s="3"/>
      <c r="PQ716" s="3"/>
      <c r="PR716" s="3"/>
      <c r="PS716" s="3"/>
      <c r="PT716" s="3"/>
      <c r="PU716" s="3"/>
      <c r="PV716" s="3"/>
      <c r="PW716" s="3"/>
      <c r="PX716" s="3"/>
      <c r="PY716" s="3"/>
      <c r="PZ716" s="3"/>
      <c r="QA716" s="3"/>
      <c r="QB716" s="3"/>
      <c r="QC716" s="3"/>
      <c r="QD716" s="3"/>
      <c r="QE716" s="3"/>
      <c r="QF716" s="3"/>
      <c r="QG716" s="3"/>
      <c r="QH716" s="3"/>
      <c r="QI716" s="3"/>
      <c r="QJ716" s="3"/>
      <c r="QK716" s="3"/>
      <c r="QL716" s="3"/>
      <c r="QM716" s="3"/>
      <c r="QN716" s="3"/>
      <c r="QO716" s="3"/>
      <c r="QP716" s="3"/>
      <c r="QQ716" s="3"/>
      <c r="QR716" s="3"/>
      <c r="QS716" s="3"/>
      <c r="QT716" s="3"/>
      <c r="QU716" s="3"/>
      <c r="QV716" s="3"/>
      <c r="QW716" s="3"/>
      <c r="QX716" s="3"/>
      <c r="QY716" s="3"/>
      <c r="QZ716" s="3"/>
      <c r="RA716" s="3"/>
      <c r="RB716" s="3"/>
      <c r="RC716" s="3"/>
      <c r="RD716" s="3"/>
      <c r="RE716" s="3"/>
      <c r="RF716" s="3"/>
      <c r="RG716" s="3"/>
      <c r="RH716" s="3"/>
      <c r="RI716" s="3"/>
      <c r="RJ716" s="3"/>
      <c r="RK716" s="3"/>
      <c r="RL716" s="3"/>
      <c r="RM716" s="3"/>
      <c r="RN716" s="3"/>
      <c r="RO716" s="3"/>
      <c r="RP716" s="3"/>
      <c r="RQ716" s="3"/>
      <c r="RR716" s="3"/>
      <c r="RS716" s="3"/>
      <c r="RT716" s="3"/>
      <c r="RU716" s="3"/>
      <c r="RV716" s="3"/>
      <c r="RW716" s="3"/>
      <c r="RX716" s="3"/>
      <c r="RY716" s="3"/>
      <c r="RZ716" s="3"/>
      <c r="SA716" s="3"/>
      <c r="SB716" s="3"/>
      <c r="SC716" s="3"/>
      <c r="SD716" s="3"/>
      <c r="SE716" s="3"/>
      <c r="SF716" s="3"/>
      <c r="SG716" s="3"/>
      <c r="SH716" s="3"/>
      <c r="SI716" s="3"/>
      <c r="SJ716" s="3"/>
      <c r="SK716" s="3"/>
      <c r="SL716" s="3"/>
      <c r="SM716" s="3"/>
      <c r="SN716" s="3"/>
      <c r="SO716" s="3"/>
      <c r="SP716" s="3"/>
      <c r="SQ716" s="3"/>
      <c r="SR716" s="3"/>
      <c r="SS716" s="3"/>
      <c r="ST716" s="3"/>
      <c r="SU716" s="3"/>
      <c r="SV716" s="3"/>
      <c r="SW716" s="3"/>
      <c r="SX716" s="3"/>
      <c r="SY716" s="3"/>
      <c r="SZ716" s="3"/>
      <c r="TA716" s="3"/>
      <c r="TB716" s="3"/>
      <c r="TC716" s="3"/>
      <c r="TD716" s="3"/>
      <c r="TE716" s="3"/>
      <c r="TF716" s="3"/>
      <c r="TG716" s="3"/>
      <c r="TH716" s="3"/>
      <c r="TI716" s="3"/>
      <c r="TJ716" s="3"/>
      <c r="TK716" s="3"/>
      <c r="TL716" s="3"/>
      <c r="TM716" s="3"/>
      <c r="TN716" s="3"/>
      <c r="TO716" s="3"/>
      <c r="TP716" s="3"/>
      <c r="TQ716" s="3"/>
      <c r="TR716" s="3"/>
      <c r="TS716" s="3"/>
      <c r="TT716" s="3"/>
      <c r="TU716" s="3"/>
      <c r="TV716" s="3"/>
      <c r="TW716" s="3"/>
      <c r="TX716" s="3"/>
      <c r="TY716" s="3"/>
      <c r="TZ716" s="3"/>
      <c r="UA716" s="3"/>
      <c r="UB716" s="3"/>
      <c r="UC716" s="3"/>
      <c r="UD716" s="3"/>
      <c r="UE716" s="3"/>
      <c r="UF716" s="3"/>
      <c r="UG716" s="3"/>
      <c r="UH716" s="3"/>
      <c r="UI716" s="3"/>
      <c r="UJ716" s="3"/>
      <c r="UK716" s="3"/>
      <c r="UL716" s="3"/>
      <c r="UM716" s="3"/>
      <c r="UN716" s="3"/>
      <c r="UO716" s="3"/>
      <c r="UP716" s="3"/>
      <c r="UQ716" s="3"/>
      <c r="UR716" s="3"/>
      <c r="US716" s="3"/>
      <c r="UT716" s="3"/>
      <c r="UU716" s="3"/>
      <c r="UV716" s="3"/>
      <c r="UW716" s="3"/>
      <c r="UX716" s="3"/>
      <c r="UY716" s="3"/>
      <c r="UZ716" s="3"/>
      <c r="VA716" s="3"/>
      <c r="VB716" s="3"/>
      <c r="VC716" s="3"/>
      <c r="VD716" s="3"/>
      <c r="VE716" s="3"/>
      <c r="VF716" s="3"/>
      <c r="VG716" s="3"/>
      <c r="VH716" s="3"/>
      <c r="VI716" s="3"/>
      <c r="VJ716" s="3"/>
      <c r="VK716" s="3"/>
      <c r="VL716" s="3"/>
      <c r="VM716" s="3"/>
      <c r="VN716" s="3"/>
      <c r="VO716" s="3"/>
      <c r="VP716" s="3"/>
      <c r="VQ716" s="3"/>
      <c r="VR716" s="3"/>
      <c r="VS716" s="3"/>
      <c r="VT716" s="3"/>
      <c r="VU716" s="3"/>
      <c r="VV716" s="3"/>
      <c r="VW716" s="3"/>
      <c r="VX716" s="3"/>
      <c r="VY716" s="3"/>
      <c r="VZ716" s="3"/>
      <c r="WA716" s="3"/>
      <c r="WB716" s="3"/>
      <c r="WC716" s="3"/>
    </row>
    <row r="717" spans="1:601" ht="16" x14ac:dyDescent="0.4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/>
      <c r="LP717" s="3"/>
      <c r="LQ717" s="3"/>
      <c r="LR717" s="3"/>
      <c r="LS717" s="3"/>
      <c r="LT717" s="3"/>
      <c r="LU717" s="3"/>
      <c r="LV717" s="3"/>
      <c r="LW717" s="3"/>
      <c r="LX717" s="3"/>
      <c r="LY717" s="3"/>
      <c r="LZ717" s="3"/>
      <c r="MA717" s="3"/>
      <c r="MB717" s="3"/>
      <c r="MC717" s="3"/>
      <c r="MD717" s="3"/>
      <c r="ME717" s="3"/>
      <c r="MF717" s="3"/>
      <c r="MG717" s="3"/>
      <c r="MH717" s="3"/>
      <c r="MI717" s="3"/>
      <c r="MJ717" s="3"/>
      <c r="MK717" s="3"/>
      <c r="ML717" s="3"/>
      <c r="MM717" s="3"/>
      <c r="MN717" s="3"/>
      <c r="MO717" s="3"/>
      <c r="MP717" s="3"/>
      <c r="MQ717" s="3"/>
      <c r="MR717" s="3"/>
      <c r="MS717" s="3"/>
      <c r="MT717" s="3"/>
      <c r="MU717" s="3"/>
      <c r="MV717" s="3"/>
      <c r="MW717" s="3"/>
      <c r="MX717" s="3"/>
      <c r="MY717" s="3"/>
      <c r="MZ717" s="3"/>
      <c r="NA717" s="3"/>
      <c r="NB717" s="3"/>
      <c r="NC717" s="3"/>
      <c r="ND717" s="3"/>
      <c r="NE717" s="3"/>
      <c r="NF717" s="3"/>
      <c r="NG717" s="3"/>
      <c r="NH717" s="3"/>
      <c r="NI717" s="3"/>
      <c r="NJ717" s="3"/>
      <c r="NK717" s="3"/>
      <c r="NL717" s="3"/>
      <c r="NM717" s="3"/>
      <c r="NN717" s="3"/>
      <c r="NO717" s="3"/>
      <c r="NP717" s="3"/>
      <c r="NQ717" s="3"/>
      <c r="NR717" s="3"/>
      <c r="NS717" s="3"/>
      <c r="NT717" s="3"/>
      <c r="NU717" s="3"/>
      <c r="NV717" s="3"/>
      <c r="NW717" s="3"/>
      <c r="NX717" s="3"/>
      <c r="NY717" s="3"/>
      <c r="NZ717" s="3"/>
      <c r="OA717" s="3"/>
      <c r="OB717" s="3"/>
      <c r="OC717" s="3"/>
      <c r="OD717" s="3"/>
      <c r="OE717" s="3"/>
      <c r="OF717" s="3"/>
      <c r="OG717" s="3"/>
      <c r="OH717" s="3"/>
      <c r="OI717" s="3"/>
      <c r="OJ717" s="3"/>
      <c r="OK717" s="3"/>
      <c r="OL717" s="3"/>
      <c r="OM717" s="3"/>
      <c r="ON717" s="3"/>
      <c r="OO717" s="3"/>
      <c r="OP717" s="3"/>
      <c r="OQ717" s="3"/>
      <c r="OR717" s="3"/>
      <c r="OS717" s="3"/>
      <c r="OT717" s="3"/>
      <c r="OU717" s="3"/>
      <c r="OV717" s="3"/>
      <c r="OW717" s="3"/>
      <c r="OX717" s="3"/>
      <c r="OY717" s="3"/>
      <c r="OZ717" s="3"/>
      <c r="PA717" s="3"/>
      <c r="PB717" s="3"/>
      <c r="PC717" s="3"/>
      <c r="PD717" s="3"/>
      <c r="PE717" s="3"/>
      <c r="PF717" s="3"/>
      <c r="PG717" s="3"/>
      <c r="PH717" s="3"/>
      <c r="PI717" s="3"/>
      <c r="PJ717" s="3"/>
      <c r="PK717" s="3"/>
      <c r="PL717" s="3"/>
      <c r="PM717" s="3"/>
      <c r="PN717" s="3"/>
      <c r="PO717" s="3"/>
      <c r="PP717" s="3"/>
      <c r="PQ717" s="3"/>
      <c r="PR717" s="3"/>
      <c r="PS717" s="3"/>
      <c r="PT717" s="3"/>
      <c r="PU717" s="3"/>
      <c r="PV717" s="3"/>
      <c r="PW717" s="3"/>
      <c r="PX717" s="3"/>
      <c r="PY717" s="3"/>
      <c r="PZ717" s="3"/>
      <c r="QA717" s="3"/>
      <c r="QB717" s="3"/>
      <c r="QC717" s="3"/>
      <c r="QD717" s="3"/>
      <c r="QE717" s="3"/>
      <c r="QF717" s="3"/>
      <c r="QG717" s="3"/>
      <c r="QH717" s="3"/>
      <c r="QI717" s="3"/>
      <c r="QJ717" s="3"/>
      <c r="QK717" s="3"/>
      <c r="QL717" s="3"/>
      <c r="QM717" s="3"/>
      <c r="QN717" s="3"/>
      <c r="QO717" s="3"/>
      <c r="QP717" s="3"/>
      <c r="QQ717" s="3"/>
      <c r="QR717" s="3"/>
      <c r="QS717" s="3"/>
      <c r="QT717" s="3"/>
      <c r="QU717" s="3"/>
      <c r="QV717" s="3"/>
      <c r="QW717" s="3"/>
      <c r="QX717" s="3"/>
      <c r="QY717" s="3"/>
      <c r="QZ717" s="3"/>
      <c r="RA717" s="3"/>
      <c r="RB717" s="3"/>
      <c r="RC717" s="3"/>
      <c r="RD717" s="3"/>
      <c r="RE717" s="3"/>
      <c r="RF717" s="3"/>
      <c r="RG717" s="3"/>
      <c r="RH717" s="3"/>
      <c r="RI717" s="3"/>
      <c r="RJ717" s="3"/>
      <c r="RK717" s="3"/>
      <c r="RL717" s="3"/>
      <c r="RM717" s="3"/>
      <c r="RN717" s="3"/>
      <c r="RO717" s="3"/>
      <c r="RP717" s="3"/>
      <c r="RQ717" s="3"/>
      <c r="RR717" s="3"/>
      <c r="RS717" s="3"/>
      <c r="RT717" s="3"/>
      <c r="RU717" s="3"/>
      <c r="RV717" s="3"/>
      <c r="RW717" s="3"/>
      <c r="RX717" s="3"/>
      <c r="RY717" s="3"/>
      <c r="RZ717" s="3"/>
      <c r="SA717" s="3"/>
      <c r="SB717" s="3"/>
      <c r="SC717" s="3"/>
      <c r="SD717" s="3"/>
      <c r="SE717" s="3"/>
      <c r="SF717" s="3"/>
      <c r="SG717" s="3"/>
      <c r="SH717" s="3"/>
      <c r="SI717" s="3"/>
      <c r="SJ717" s="3"/>
      <c r="SK717" s="3"/>
      <c r="SL717" s="3"/>
      <c r="SM717" s="3"/>
      <c r="SN717" s="3"/>
      <c r="SO717" s="3"/>
      <c r="SP717" s="3"/>
      <c r="SQ717" s="3"/>
      <c r="SR717" s="3"/>
      <c r="SS717" s="3"/>
      <c r="ST717" s="3"/>
      <c r="SU717" s="3"/>
      <c r="SV717" s="3"/>
      <c r="SW717" s="3"/>
      <c r="SX717" s="3"/>
      <c r="SY717" s="3"/>
      <c r="SZ717" s="3"/>
      <c r="TA717" s="3"/>
      <c r="TB717" s="3"/>
      <c r="TC717" s="3"/>
      <c r="TD717" s="3"/>
      <c r="TE717" s="3"/>
      <c r="TF717" s="3"/>
      <c r="TG717" s="3"/>
      <c r="TH717" s="3"/>
      <c r="TI717" s="3"/>
      <c r="TJ717" s="3"/>
      <c r="TK717" s="3"/>
      <c r="TL717" s="3"/>
      <c r="TM717" s="3"/>
      <c r="TN717" s="3"/>
      <c r="TO717" s="3"/>
      <c r="TP717" s="3"/>
      <c r="TQ717" s="3"/>
      <c r="TR717" s="3"/>
      <c r="TS717" s="3"/>
      <c r="TT717" s="3"/>
      <c r="TU717" s="3"/>
      <c r="TV717" s="3"/>
      <c r="TW717" s="3"/>
      <c r="TX717" s="3"/>
      <c r="TY717" s="3"/>
      <c r="TZ717" s="3"/>
      <c r="UA717" s="3"/>
      <c r="UB717" s="3"/>
      <c r="UC717" s="3"/>
      <c r="UD717" s="3"/>
      <c r="UE717" s="3"/>
      <c r="UF717" s="3"/>
      <c r="UG717" s="3"/>
      <c r="UH717" s="3"/>
      <c r="UI717" s="3"/>
      <c r="UJ717" s="3"/>
      <c r="UK717" s="3"/>
      <c r="UL717" s="3"/>
      <c r="UM717" s="3"/>
      <c r="UN717" s="3"/>
      <c r="UO717" s="3"/>
      <c r="UP717" s="3"/>
      <c r="UQ717" s="3"/>
      <c r="UR717" s="3"/>
      <c r="US717" s="3"/>
      <c r="UT717" s="3"/>
      <c r="UU717" s="3"/>
      <c r="UV717" s="3"/>
      <c r="UW717" s="3"/>
      <c r="UX717" s="3"/>
      <c r="UY717" s="3"/>
      <c r="UZ717" s="3"/>
      <c r="VA717" s="3"/>
      <c r="VB717" s="3"/>
      <c r="VC717" s="3"/>
      <c r="VD717" s="3"/>
      <c r="VE717" s="3"/>
      <c r="VF717" s="3"/>
      <c r="VG717" s="3"/>
      <c r="VH717" s="3"/>
      <c r="VI717" s="3"/>
      <c r="VJ717" s="3"/>
      <c r="VK717" s="3"/>
      <c r="VL717" s="3"/>
      <c r="VM717" s="3"/>
      <c r="VN717" s="3"/>
      <c r="VO717" s="3"/>
      <c r="VP717" s="3"/>
      <c r="VQ717" s="3"/>
      <c r="VR717" s="3"/>
      <c r="VS717" s="3"/>
      <c r="VT717" s="3"/>
      <c r="VU717" s="3"/>
      <c r="VV717" s="3"/>
      <c r="VW717" s="3"/>
      <c r="VX717" s="3"/>
      <c r="VY717" s="3"/>
      <c r="VZ717" s="3"/>
      <c r="WA717" s="3"/>
      <c r="WB717" s="3"/>
      <c r="WC717" s="3"/>
    </row>
    <row r="718" spans="1:601" ht="16" x14ac:dyDescent="0.4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3"/>
      <c r="NJ718" s="3"/>
      <c r="NK718" s="3"/>
      <c r="NL718" s="3"/>
      <c r="NM718" s="3"/>
      <c r="NN718" s="3"/>
      <c r="NO718" s="3"/>
      <c r="NP718" s="3"/>
      <c r="NQ718" s="3"/>
      <c r="NR718" s="3"/>
      <c r="NS718" s="3"/>
      <c r="NT718" s="3"/>
      <c r="NU718" s="3"/>
      <c r="NV718" s="3"/>
      <c r="NW718" s="3"/>
      <c r="NX718" s="3"/>
      <c r="NY718" s="3"/>
      <c r="NZ718" s="3"/>
      <c r="OA718" s="3"/>
      <c r="OB718" s="3"/>
      <c r="OC718" s="3"/>
      <c r="OD718" s="3"/>
      <c r="OE718" s="3"/>
      <c r="OF718" s="3"/>
      <c r="OG718" s="3"/>
      <c r="OH718" s="3"/>
      <c r="OI718" s="3"/>
      <c r="OJ718" s="3"/>
      <c r="OK718" s="3"/>
      <c r="OL718" s="3"/>
      <c r="OM718" s="3"/>
      <c r="ON718" s="3"/>
      <c r="OO718" s="3"/>
      <c r="OP718" s="3"/>
      <c r="OQ718" s="3"/>
      <c r="OR718" s="3"/>
      <c r="OS718" s="3"/>
      <c r="OT718" s="3"/>
      <c r="OU718" s="3"/>
      <c r="OV718" s="3"/>
      <c r="OW718" s="3"/>
      <c r="OX718" s="3"/>
      <c r="OY718" s="3"/>
      <c r="OZ718" s="3"/>
      <c r="PA718" s="3"/>
      <c r="PB718" s="3"/>
      <c r="PC718" s="3"/>
      <c r="PD718" s="3"/>
      <c r="PE718" s="3"/>
      <c r="PF718" s="3"/>
      <c r="PG718" s="3"/>
      <c r="PH718" s="3"/>
      <c r="PI718" s="3"/>
      <c r="PJ718" s="3"/>
      <c r="PK718" s="3"/>
      <c r="PL718" s="3"/>
      <c r="PM718" s="3"/>
      <c r="PN718" s="3"/>
      <c r="PO718" s="3"/>
      <c r="PP718" s="3"/>
      <c r="PQ718" s="3"/>
      <c r="PR718" s="3"/>
      <c r="PS718" s="3"/>
      <c r="PT718" s="3"/>
      <c r="PU718" s="3"/>
      <c r="PV718" s="3"/>
      <c r="PW718" s="3"/>
      <c r="PX718" s="3"/>
      <c r="PY718" s="3"/>
      <c r="PZ718" s="3"/>
      <c r="QA718" s="3"/>
      <c r="QB718" s="3"/>
      <c r="QC718" s="3"/>
      <c r="QD718" s="3"/>
      <c r="QE718" s="3"/>
      <c r="QF718" s="3"/>
      <c r="QG718" s="3"/>
      <c r="QH718" s="3"/>
      <c r="QI718" s="3"/>
      <c r="QJ718" s="3"/>
      <c r="QK718" s="3"/>
      <c r="QL718" s="3"/>
      <c r="QM718" s="3"/>
      <c r="QN718" s="3"/>
      <c r="QO718" s="3"/>
      <c r="QP718" s="3"/>
      <c r="QQ718" s="3"/>
      <c r="QR718" s="3"/>
      <c r="QS718" s="3"/>
      <c r="QT718" s="3"/>
      <c r="QU718" s="3"/>
      <c r="QV718" s="3"/>
      <c r="QW718" s="3"/>
      <c r="QX718" s="3"/>
      <c r="QY718" s="3"/>
      <c r="QZ718" s="3"/>
      <c r="RA718" s="3"/>
      <c r="RB718" s="3"/>
      <c r="RC718" s="3"/>
      <c r="RD718" s="3"/>
      <c r="RE718" s="3"/>
      <c r="RF718" s="3"/>
      <c r="RG718" s="3"/>
      <c r="RH718" s="3"/>
      <c r="RI718" s="3"/>
      <c r="RJ718" s="3"/>
      <c r="RK718" s="3"/>
      <c r="RL718" s="3"/>
      <c r="RM718" s="3"/>
      <c r="RN718" s="3"/>
      <c r="RO718" s="3"/>
      <c r="RP718" s="3"/>
      <c r="RQ718" s="3"/>
      <c r="RR718" s="3"/>
      <c r="RS718" s="3"/>
      <c r="RT718" s="3"/>
      <c r="RU718" s="3"/>
      <c r="RV718" s="3"/>
      <c r="RW718" s="3"/>
      <c r="RX718" s="3"/>
      <c r="RY718" s="3"/>
      <c r="RZ718" s="3"/>
      <c r="SA718" s="3"/>
      <c r="SB718" s="3"/>
      <c r="SC718" s="3"/>
      <c r="SD718" s="3"/>
      <c r="SE718" s="3"/>
      <c r="SF718" s="3"/>
      <c r="SG718" s="3"/>
      <c r="SH718" s="3"/>
      <c r="SI718" s="3"/>
      <c r="SJ718" s="3"/>
      <c r="SK718" s="3"/>
      <c r="SL718" s="3"/>
      <c r="SM718" s="3"/>
      <c r="SN718" s="3"/>
      <c r="SO718" s="3"/>
      <c r="SP718" s="3"/>
      <c r="SQ718" s="3"/>
      <c r="SR718" s="3"/>
      <c r="SS718" s="3"/>
      <c r="ST718" s="3"/>
      <c r="SU718" s="3"/>
      <c r="SV718" s="3"/>
      <c r="SW718" s="3"/>
      <c r="SX718" s="3"/>
      <c r="SY718" s="3"/>
      <c r="SZ718" s="3"/>
      <c r="TA718" s="3"/>
      <c r="TB718" s="3"/>
      <c r="TC718" s="3"/>
      <c r="TD718" s="3"/>
      <c r="TE718" s="3"/>
      <c r="TF718" s="3"/>
      <c r="TG718" s="3"/>
      <c r="TH718" s="3"/>
      <c r="TI718" s="3"/>
      <c r="TJ718" s="3"/>
      <c r="TK718" s="3"/>
      <c r="TL718" s="3"/>
      <c r="TM718" s="3"/>
      <c r="TN718" s="3"/>
      <c r="TO718" s="3"/>
      <c r="TP718" s="3"/>
      <c r="TQ718" s="3"/>
      <c r="TR718" s="3"/>
      <c r="TS718" s="3"/>
      <c r="TT718" s="3"/>
      <c r="TU718" s="3"/>
      <c r="TV718" s="3"/>
      <c r="TW718" s="3"/>
      <c r="TX718" s="3"/>
      <c r="TY718" s="3"/>
      <c r="TZ718" s="3"/>
      <c r="UA718" s="3"/>
      <c r="UB718" s="3"/>
      <c r="UC718" s="3"/>
      <c r="UD718" s="3"/>
      <c r="UE718" s="3"/>
      <c r="UF718" s="3"/>
      <c r="UG718" s="3"/>
      <c r="UH718" s="3"/>
      <c r="UI718" s="3"/>
      <c r="UJ718" s="3"/>
      <c r="UK718" s="3"/>
      <c r="UL718" s="3"/>
      <c r="UM718" s="3"/>
      <c r="UN718" s="3"/>
      <c r="UO718" s="3"/>
      <c r="UP718" s="3"/>
      <c r="UQ718" s="3"/>
      <c r="UR718" s="3"/>
      <c r="US718" s="3"/>
      <c r="UT718" s="3"/>
      <c r="UU718" s="3"/>
      <c r="UV718" s="3"/>
      <c r="UW718" s="3"/>
      <c r="UX718" s="3"/>
      <c r="UY718" s="3"/>
      <c r="UZ718" s="3"/>
      <c r="VA718" s="3"/>
      <c r="VB718" s="3"/>
      <c r="VC718" s="3"/>
      <c r="VD718" s="3"/>
      <c r="VE718" s="3"/>
      <c r="VF718" s="3"/>
      <c r="VG718" s="3"/>
      <c r="VH718" s="3"/>
      <c r="VI718" s="3"/>
      <c r="VJ718" s="3"/>
      <c r="VK718" s="3"/>
      <c r="VL718" s="3"/>
      <c r="VM718" s="3"/>
      <c r="VN718" s="3"/>
      <c r="VO718" s="3"/>
      <c r="VP718" s="3"/>
      <c r="VQ718" s="3"/>
      <c r="VR718" s="3"/>
      <c r="VS718" s="3"/>
      <c r="VT718" s="3"/>
      <c r="VU718" s="3"/>
      <c r="VV718" s="3"/>
      <c r="VW718" s="3"/>
      <c r="VX718" s="3"/>
      <c r="VY718" s="3"/>
      <c r="VZ718" s="3"/>
      <c r="WA718" s="3"/>
      <c r="WB718" s="3"/>
      <c r="WC718" s="3"/>
    </row>
    <row r="719" spans="1:601" ht="16" x14ac:dyDescent="0.4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/>
      <c r="LP719" s="3"/>
      <c r="LQ719" s="3"/>
      <c r="LR719" s="3"/>
      <c r="LS719" s="3"/>
      <c r="LT719" s="3"/>
      <c r="LU719" s="3"/>
      <c r="LV719" s="3"/>
      <c r="LW719" s="3"/>
      <c r="LX719" s="3"/>
      <c r="LY719" s="3"/>
      <c r="LZ719" s="3"/>
      <c r="MA719" s="3"/>
      <c r="MB719" s="3"/>
      <c r="MC719" s="3"/>
      <c r="MD719" s="3"/>
      <c r="ME719" s="3"/>
      <c r="MF719" s="3"/>
      <c r="MG719" s="3"/>
      <c r="MH719" s="3"/>
      <c r="MI719" s="3"/>
      <c r="MJ719" s="3"/>
      <c r="MK719" s="3"/>
      <c r="ML719" s="3"/>
      <c r="MM719" s="3"/>
      <c r="MN719" s="3"/>
      <c r="MO719" s="3"/>
      <c r="MP719" s="3"/>
      <c r="MQ719" s="3"/>
      <c r="MR719" s="3"/>
      <c r="MS719" s="3"/>
      <c r="MT719" s="3"/>
      <c r="MU719" s="3"/>
      <c r="MV719" s="3"/>
      <c r="MW719" s="3"/>
      <c r="MX719" s="3"/>
      <c r="MY719" s="3"/>
      <c r="MZ719" s="3"/>
      <c r="NA719" s="3"/>
      <c r="NB719" s="3"/>
      <c r="NC719" s="3"/>
      <c r="ND719" s="3"/>
      <c r="NE719" s="3"/>
      <c r="NF719" s="3"/>
      <c r="NG719" s="3"/>
      <c r="NH719" s="3"/>
      <c r="NI719" s="3"/>
      <c r="NJ719" s="3"/>
      <c r="NK719" s="3"/>
      <c r="NL719" s="3"/>
      <c r="NM719" s="3"/>
      <c r="NN719" s="3"/>
      <c r="NO719" s="3"/>
      <c r="NP719" s="3"/>
      <c r="NQ719" s="3"/>
      <c r="NR719" s="3"/>
      <c r="NS719" s="3"/>
      <c r="NT719" s="3"/>
      <c r="NU719" s="3"/>
      <c r="NV719" s="3"/>
      <c r="NW719" s="3"/>
      <c r="NX719" s="3"/>
      <c r="NY719" s="3"/>
      <c r="NZ719" s="3"/>
      <c r="OA719" s="3"/>
      <c r="OB719" s="3"/>
      <c r="OC719" s="3"/>
      <c r="OD719" s="3"/>
      <c r="OE719" s="3"/>
      <c r="OF719" s="3"/>
      <c r="OG719" s="3"/>
      <c r="OH719" s="3"/>
      <c r="OI719" s="3"/>
      <c r="OJ719" s="3"/>
      <c r="OK719" s="3"/>
      <c r="OL719" s="3"/>
      <c r="OM719" s="3"/>
      <c r="ON719" s="3"/>
      <c r="OO719" s="3"/>
      <c r="OP719" s="3"/>
      <c r="OQ719" s="3"/>
      <c r="OR719" s="3"/>
      <c r="OS719" s="3"/>
      <c r="OT719" s="3"/>
      <c r="OU719" s="3"/>
      <c r="OV719" s="3"/>
      <c r="OW719" s="3"/>
      <c r="OX719" s="3"/>
      <c r="OY719" s="3"/>
      <c r="OZ719" s="3"/>
      <c r="PA719" s="3"/>
      <c r="PB719" s="3"/>
      <c r="PC719" s="3"/>
      <c r="PD719" s="3"/>
      <c r="PE719" s="3"/>
      <c r="PF719" s="3"/>
      <c r="PG719" s="3"/>
      <c r="PH719" s="3"/>
      <c r="PI719" s="3"/>
      <c r="PJ719" s="3"/>
      <c r="PK719" s="3"/>
      <c r="PL719" s="3"/>
      <c r="PM719" s="3"/>
      <c r="PN719" s="3"/>
      <c r="PO719" s="3"/>
      <c r="PP719" s="3"/>
      <c r="PQ719" s="3"/>
      <c r="PR719" s="3"/>
      <c r="PS719" s="3"/>
      <c r="PT719" s="3"/>
      <c r="PU719" s="3"/>
      <c r="PV719" s="3"/>
      <c r="PW719" s="3"/>
      <c r="PX719" s="3"/>
      <c r="PY719" s="3"/>
      <c r="PZ719" s="3"/>
      <c r="QA719" s="3"/>
      <c r="QB719" s="3"/>
      <c r="QC719" s="3"/>
      <c r="QD719" s="3"/>
      <c r="QE719" s="3"/>
      <c r="QF719" s="3"/>
      <c r="QG719" s="3"/>
      <c r="QH719" s="3"/>
      <c r="QI719" s="3"/>
      <c r="QJ719" s="3"/>
      <c r="QK719" s="3"/>
      <c r="QL719" s="3"/>
      <c r="QM719" s="3"/>
      <c r="QN719" s="3"/>
      <c r="QO719" s="3"/>
      <c r="QP719" s="3"/>
      <c r="QQ719" s="3"/>
      <c r="QR719" s="3"/>
      <c r="QS719" s="3"/>
      <c r="QT719" s="3"/>
      <c r="QU719" s="3"/>
      <c r="QV719" s="3"/>
      <c r="QW719" s="3"/>
      <c r="QX719" s="3"/>
      <c r="QY719" s="3"/>
      <c r="QZ719" s="3"/>
      <c r="RA719" s="3"/>
      <c r="RB719" s="3"/>
      <c r="RC719" s="3"/>
      <c r="RD719" s="3"/>
      <c r="RE719" s="3"/>
      <c r="RF719" s="3"/>
      <c r="RG719" s="3"/>
      <c r="RH719" s="3"/>
      <c r="RI719" s="3"/>
      <c r="RJ719" s="3"/>
      <c r="RK719" s="3"/>
      <c r="RL719" s="3"/>
      <c r="RM719" s="3"/>
      <c r="RN719" s="3"/>
      <c r="RO719" s="3"/>
      <c r="RP719" s="3"/>
      <c r="RQ719" s="3"/>
      <c r="RR719" s="3"/>
      <c r="RS719" s="3"/>
      <c r="RT719" s="3"/>
      <c r="RU719" s="3"/>
      <c r="RV719" s="3"/>
      <c r="RW719" s="3"/>
      <c r="RX719" s="3"/>
      <c r="RY719" s="3"/>
      <c r="RZ719" s="3"/>
      <c r="SA719" s="3"/>
      <c r="SB719" s="3"/>
      <c r="SC719" s="3"/>
      <c r="SD719" s="3"/>
      <c r="SE719" s="3"/>
      <c r="SF719" s="3"/>
      <c r="SG719" s="3"/>
      <c r="SH719" s="3"/>
      <c r="SI719" s="3"/>
      <c r="SJ719" s="3"/>
      <c r="SK719" s="3"/>
      <c r="SL719" s="3"/>
      <c r="SM719" s="3"/>
      <c r="SN719" s="3"/>
      <c r="SO719" s="3"/>
      <c r="SP719" s="3"/>
      <c r="SQ719" s="3"/>
      <c r="SR719" s="3"/>
      <c r="SS719" s="3"/>
      <c r="ST719" s="3"/>
      <c r="SU719" s="3"/>
      <c r="SV719" s="3"/>
      <c r="SW719" s="3"/>
      <c r="SX719" s="3"/>
      <c r="SY719" s="3"/>
      <c r="SZ719" s="3"/>
      <c r="TA719" s="3"/>
      <c r="TB719" s="3"/>
      <c r="TC719" s="3"/>
      <c r="TD719" s="3"/>
      <c r="TE719" s="3"/>
      <c r="TF719" s="3"/>
      <c r="TG719" s="3"/>
      <c r="TH719" s="3"/>
      <c r="TI719" s="3"/>
      <c r="TJ719" s="3"/>
      <c r="TK719" s="3"/>
      <c r="TL719" s="3"/>
      <c r="TM719" s="3"/>
      <c r="TN719" s="3"/>
      <c r="TO719" s="3"/>
      <c r="TP719" s="3"/>
      <c r="TQ719" s="3"/>
      <c r="TR719" s="3"/>
      <c r="TS719" s="3"/>
      <c r="TT719" s="3"/>
      <c r="TU719" s="3"/>
      <c r="TV719" s="3"/>
      <c r="TW719" s="3"/>
      <c r="TX719" s="3"/>
      <c r="TY719" s="3"/>
      <c r="TZ719" s="3"/>
      <c r="UA719" s="3"/>
      <c r="UB719" s="3"/>
      <c r="UC719" s="3"/>
      <c r="UD719" s="3"/>
      <c r="UE719" s="3"/>
      <c r="UF719" s="3"/>
      <c r="UG719" s="3"/>
      <c r="UH719" s="3"/>
      <c r="UI719" s="3"/>
      <c r="UJ719" s="3"/>
      <c r="UK719" s="3"/>
      <c r="UL719" s="3"/>
      <c r="UM719" s="3"/>
      <c r="UN719" s="3"/>
      <c r="UO719" s="3"/>
      <c r="UP719" s="3"/>
      <c r="UQ719" s="3"/>
      <c r="UR719" s="3"/>
      <c r="US719" s="3"/>
      <c r="UT719" s="3"/>
      <c r="UU719" s="3"/>
      <c r="UV719" s="3"/>
      <c r="UW719" s="3"/>
      <c r="UX719" s="3"/>
      <c r="UY719" s="3"/>
      <c r="UZ719" s="3"/>
      <c r="VA719" s="3"/>
      <c r="VB719" s="3"/>
      <c r="VC719" s="3"/>
      <c r="VD719" s="3"/>
      <c r="VE719" s="3"/>
      <c r="VF719" s="3"/>
      <c r="VG719" s="3"/>
      <c r="VH719" s="3"/>
      <c r="VI719" s="3"/>
      <c r="VJ719" s="3"/>
      <c r="VK719" s="3"/>
      <c r="VL719" s="3"/>
      <c r="VM719" s="3"/>
      <c r="VN719" s="3"/>
      <c r="VO719" s="3"/>
      <c r="VP719" s="3"/>
      <c r="VQ719" s="3"/>
      <c r="VR719" s="3"/>
      <c r="VS719" s="3"/>
      <c r="VT719" s="3"/>
      <c r="VU719" s="3"/>
      <c r="VV719" s="3"/>
      <c r="VW719" s="3"/>
      <c r="VX719" s="3"/>
      <c r="VY719" s="3"/>
      <c r="VZ719" s="3"/>
      <c r="WA719" s="3"/>
      <c r="WB719" s="3"/>
      <c r="WC719" s="3"/>
    </row>
    <row r="720" spans="1:601" ht="16" x14ac:dyDescent="0.4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/>
      <c r="LP720" s="3"/>
      <c r="LQ720" s="3"/>
      <c r="LR720" s="3"/>
      <c r="LS720" s="3"/>
      <c r="LT720" s="3"/>
      <c r="LU720" s="3"/>
      <c r="LV720" s="3"/>
      <c r="LW720" s="3"/>
      <c r="LX720" s="3"/>
      <c r="LY720" s="3"/>
      <c r="LZ720" s="3"/>
      <c r="MA720" s="3"/>
      <c r="MB720" s="3"/>
      <c r="MC720" s="3"/>
      <c r="MD720" s="3"/>
      <c r="ME720" s="3"/>
      <c r="MF720" s="3"/>
      <c r="MG720" s="3"/>
      <c r="MH720" s="3"/>
      <c r="MI720" s="3"/>
      <c r="MJ720" s="3"/>
      <c r="MK720" s="3"/>
      <c r="ML720" s="3"/>
      <c r="MM720" s="3"/>
      <c r="MN720" s="3"/>
      <c r="MO720" s="3"/>
      <c r="MP720" s="3"/>
      <c r="MQ720" s="3"/>
      <c r="MR720" s="3"/>
      <c r="MS720" s="3"/>
      <c r="MT720" s="3"/>
      <c r="MU720" s="3"/>
      <c r="MV720" s="3"/>
      <c r="MW720" s="3"/>
      <c r="MX720" s="3"/>
      <c r="MY720" s="3"/>
      <c r="MZ720" s="3"/>
      <c r="NA720" s="3"/>
      <c r="NB720" s="3"/>
      <c r="NC720" s="3"/>
      <c r="ND720" s="3"/>
      <c r="NE720" s="3"/>
      <c r="NF720" s="3"/>
      <c r="NG720" s="3"/>
      <c r="NH720" s="3"/>
      <c r="NI720" s="3"/>
      <c r="NJ720" s="3"/>
      <c r="NK720" s="3"/>
      <c r="NL720" s="3"/>
      <c r="NM720" s="3"/>
      <c r="NN720" s="3"/>
      <c r="NO720" s="3"/>
      <c r="NP720" s="3"/>
      <c r="NQ720" s="3"/>
      <c r="NR720" s="3"/>
      <c r="NS720" s="3"/>
      <c r="NT720" s="3"/>
      <c r="NU720" s="3"/>
      <c r="NV720" s="3"/>
      <c r="NW720" s="3"/>
      <c r="NX720" s="3"/>
      <c r="NY720" s="3"/>
      <c r="NZ720" s="3"/>
      <c r="OA720" s="3"/>
      <c r="OB720" s="3"/>
      <c r="OC720" s="3"/>
      <c r="OD720" s="3"/>
      <c r="OE720" s="3"/>
      <c r="OF720" s="3"/>
      <c r="OG720" s="3"/>
      <c r="OH720" s="3"/>
      <c r="OI720" s="3"/>
      <c r="OJ720" s="3"/>
      <c r="OK720" s="3"/>
      <c r="OL720" s="3"/>
      <c r="OM720" s="3"/>
      <c r="ON720" s="3"/>
      <c r="OO720" s="3"/>
      <c r="OP720" s="3"/>
      <c r="OQ720" s="3"/>
      <c r="OR720" s="3"/>
      <c r="OS720" s="3"/>
      <c r="OT720" s="3"/>
      <c r="OU720" s="3"/>
      <c r="OV720" s="3"/>
      <c r="OW720" s="3"/>
      <c r="OX720" s="3"/>
      <c r="OY720" s="3"/>
      <c r="OZ720" s="3"/>
      <c r="PA720" s="3"/>
      <c r="PB720" s="3"/>
      <c r="PC720" s="3"/>
      <c r="PD720" s="3"/>
      <c r="PE720" s="3"/>
      <c r="PF720" s="3"/>
      <c r="PG720" s="3"/>
      <c r="PH720" s="3"/>
      <c r="PI720" s="3"/>
      <c r="PJ720" s="3"/>
      <c r="PK720" s="3"/>
      <c r="PL720" s="3"/>
      <c r="PM720" s="3"/>
      <c r="PN720" s="3"/>
      <c r="PO720" s="3"/>
      <c r="PP720" s="3"/>
      <c r="PQ720" s="3"/>
      <c r="PR720" s="3"/>
      <c r="PS720" s="3"/>
      <c r="PT720" s="3"/>
      <c r="PU720" s="3"/>
      <c r="PV720" s="3"/>
      <c r="PW720" s="3"/>
      <c r="PX720" s="3"/>
      <c r="PY720" s="3"/>
      <c r="PZ720" s="3"/>
      <c r="QA720" s="3"/>
      <c r="QB720" s="3"/>
      <c r="QC720" s="3"/>
      <c r="QD720" s="3"/>
      <c r="QE720" s="3"/>
      <c r="QF720" s="3"/>
      <c r="QG720" s="3"/>
      <c r="QH720" s="3"/>
      <c r="QI720" s="3"/>
      <c r="QJ720" s="3"/>
      <c r="QK720" s="3"/>
      <c r="QL720" s="3"/>
      <c r="QM720" s="3"/>
      <c r="QN720" s="3"/>
      <c r="QO720" s="3"/>
      <c r="QP720" s="3"/>
      <c r="QQ720" s="3"/>
      <c r="QR720" s="3"/>
      <c r="QS720" s="3"/>
      <c r="QT720" s="3"/>
      <c r="QU720" s="3"/>
      <c r="QV720" s="3"/>
      <c r="QW720" s="3"/>
      <c r="QX720" s="3"/>
      <c r="QY720" s="3"/>
      <c r="QZ720" s="3"/>
      <c r="RA720" s="3"/>
      <c r="RB720" s="3"/>
      <c r="RC720" s="3"/>
      <c r="RD720" s="3"/>
      <c r="RE720" s="3"/>
      <c r="RF720" s="3"/>
      <c r="RG720" s="3"/>
      <c r="RH720" s="3"/>
      <c r="RI720" s="3"/>
      <c r="RJ720" s="3"/>
      <c r="RK720" s="3"/>
      <c r="RL720" s="3"/>
      <c r="RM720" s="3"/>
      <c r="RN720" s="3"/>
      <c r="RO720" s="3"/>
      <c r="RP720" s="3"/>
      <c r="RQ720" s="3"/>
      <c r="RR720" s="3"/>
      <c r="RS720" s="3"/>
      <c r="RT720" s="3"/>
      <c r="RU720" s="3"/>
      <c r="RV720" s="3"/>
      <c r="RW720" s="3"/>
      <c r="RX720" s="3"/>
      <c r="RY720" s="3"/>
      <c r="RZ720" s="3"/>
      <c r="SA720" s="3"/>
      <c r="SB720" s="3"/>
      <c r="SC720" s="3"/>
      <c r="SD720" s="3"/>
      <c r="SE720" s="3"/>
      <c r="SF720" s="3"/>
      <c r="SG720" s="3"/>
      <c r="SH720" s="3"/>
      <c r="SI720" s="3"/>
      <c r="SJ720" s="3"/>
      <c r="SK720" s="3"/>
      <c r="SL720" s="3"/>
      <c r="SM720" s="3"/>
      <c r="SN720" s="3"/>
      <c r="SO720" s="3"/>
      <c r="SP720" s="3"/>
      <c r="SQ720" s="3"/>
      <c r="SR720" s="3"/>
      <c r="SS720" s="3"/>
      <c r="ST720" s="3"/>
      <c r="SU720" s="3"/>
      <c r="SV720" s="3"/>
      <c r="SW720" s="3"/>
      <c r="SX720" s="3"/>
      <c r="SY720" s="3"/>
      <c r="SZ720" s="3"/>
      <c r="TA720" s="3"/>
      <c r="TB720" s="3"/>
      <c r="TC720" s="3"/>
      <c r="TD720" s="3"/>
      <c r="TE720" s="3"/>
      <c r="TF720" s="3"/>
      <c r="TG720" s="3"/>
      <c r="TH720" s="3"/>
      <c r="TI720" s="3"/>
      <c r="TJ720" s="3"/>
      <c r="TK720" s="3"/>
      <c r="TL720" s="3"/>
      <c r="TM720" s="3"/>
      <c r="TN720" s="3"/>
      <c r="TO720" s="3"/>
      <c r="TP720" s="3"/>
      <c r="TQ720" s="3"/>
      <c r="TR720" s="3"/>
      <c r="TS720" s="3"/>
      <c r="TT720" s="3"/>
      <c r="TU720" s="3"/>
      <c r="TV720" s="3"/>
      <c r="TW720" s="3"/>
      <c r="TX720" s="3"/>
      <c r="TY720" s="3"/>
      <c r="TZ720" s="3"/>
      <c r="UA720" s="3"/>
      <c r="UB720" s="3"/>
      <c r="UC720" s="3"/>
      <c r="UD720" s="3"/>
      <c r="UE720" s="3"/>
      <c r="UF720" s="3"/>
      <c r="UG720" s="3"/>
      <c r="UH720" s="3"/>
      <c r="UI720" s="3"/>
      <c r="UJ720" s="3"/>
      <c r="UK720" s="3"/>
      <c r="UL720" s="3"/>
      <c r="UM720" s="3"/>
      <c r="UN720" s="3"/>
      <c r="UO720" s="3"/>
      <c r="UP720" s="3"/>
      <c r="UQ720" s="3"/>
      <c r="UR720" s="3"/>
      <c r="US720" s="3"/>
      <c r="UT720" s="3"/>
      <c r="UU720" s="3"/>
      <c r="UV720" s="3"/>
      <c r="UW720" s="3"/>
      <c r="UX720" s="3"/>
      <c r="UY720" s="3"/>
      <c r="UZ720" s="3"/>
      <c r="VA720" s="3"/>
      <c r="VB720" s="3"/>
      <c r="VC720" s="3"/>
      <c r="VD720" s="3"/>
      <c r="VE720" s="3"/>
      <c r="VF720" s="3"/>
      <c r="VG720" s="3"/>
      <c r="VH720" s="3"/>
      <c r="VI720" s="3"/>
      <c r="VJ720" s="3"/>
      <c r="VK720" s="3"/>
      <c r="VL720" s="3"/>
      <c r="VM720" s="3"/>
      <c r="VN720" s="3"/>
      <c r="VO720" s="3"/>
      <c r="VP720" s="3"/>
      <c r="VQ720" s="3"/>
      <c r="VR720" s="3"/>
      <c r="VS720" s="3"/>
      <c r="VT720" s="3"/>
      <c r="VU720" s="3"/>
      <c r="VV720" s="3"/>
      <c r="VW720" s="3"/>
      <c r="VX720" s="3"/>
      <c r="VY720" s="3"/>
      <c r="VZ720" s="3"/>
      <c r="WA720" s="3"/>
      <c r="WB720" s="3"/>
      <c r="WC720" s="3"/>
    </row>
    <row r="721" spans="1:601" ht="16" x14ac:dyDescent="0.4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/>
      <c r="LP721" s="3"/>
      <c r="LQ721" s="3"/>
      <c r="LR721" s="3"/>
      <c r="LS721" s="3"/>
      <c r="LT721" s="3"/>
      <c r="LU721" s="3"/>
      <c r="LV721" s="3"/>
      <c r="LW721" s="3"/>
      <c r="LX721" s="3"/>
      <c r="LY721" s="3"/>
      <c r="LZ721" s="3"/>
      <c r="MA721" s="3"/>
      <c r="MB721" s="3"/>
      <c r="MC721" s="3"/>
      <c r="MD721" s="3"/>
      <c r="ME721" s="3"/>
      <c r="MF721" s="3"/>
      <c r="MG721" s="3"/>
      <c r="MH721" s="3"/>
      <c r="MI721" s="3"/>
      <c r="MJ721" s="3"/>
      <c r="MK721" s="3"/>
      <c r="ML721" s="3"/>
      <c r="MM721" s="3"/>
      <c r="MN721" s="3"/>
      <c r="MO721" s="3"/>
      <c r="MP721" s="3"/>
      <c r="MQ721" s="3"/>
      <c r="MR721" s="3"/>
      <c r="MS721" s="3"/>
      <c r="MT721" s="3"/>
      <c r="MU721" s="3"/>
      <c r="MV721" s="3"/>
      <c r="MW721" s="3"/>
      <c r="MX721" s="3"/>
      <c r="MY721" s="3"/>
      <c r="MZ721" s="3"/>
      <c r="NA721" s="3"/>
      <c r="NB721" s="3"/>
      <c r="NC721" s="3"/>
      <c r="ND721" s="3"/>
      <c r="NE721" s="3"/>
      <c r="NF721" s="3"/>
      <c r="NG721" s="3"/>
      <c r="NH721" s="3"/>
      <c r="NI721" s="3"/>
      <c r="NJ721" s="3"/>
      <c r="NK721" s="3"/>
      <c r="NL721" s="3"/>
      <c r="NM721" s="3"/>
      <c r="NN721" s="3"/>
      <c r="NO721" s="3"/>
      <c r="NP721" s="3"/>
      <c r="NQ721" s="3"/>
      <c r="NR721" s="3"/>
      <c r="NS721" s="3"/>
      <c r="NT721" s="3"/>
      <c r="NU721" s="3"/>
      <c r="NV721" s="3"/>
      <c r="NW721" s="3"/>
      <c r="NX721" s="3"/>
      <c r="NY721" s="3"/>
      <c r="NZ721" s="3"/>
      <c r="OA721" s="3"/>
      <c r="OB721" s="3"/>
      <c r="OC721" s="3"/>
      <c r="OD721" s="3"/>
      <c r="OE721" s="3"/>
      <c r="OF721" s="3"/>
      <c r="OG721" s="3"/>
      <c r="OH721" s="3"/>
      <c r="OI721" s="3"/>
      <c r="OJ721" s="3"/>
      <c r="OK721" s="3"/>
      <c r="OL721" s="3"/>
      <c r="OM721" s="3"/>
      <c r="ON721" s="3"/>
      <c r="OO721" s="3"/>
      <c r="OP721" s="3"/>
      <c r="OQ721" s="3"/>
      <c r="OR721" s="3"/>
      <c r="OS721" s="3"/>
      <c r="OT721" s="3"/>
      <c r="OU721" s="3"/>
      <c r="OV721" s="3"/>
      <c r="OW721" s="3"/>
      <c r="OX721" s="3"/>
      <c r="OY721" s="3"/>
      <c r="OZ721" s="3"/>
      <c r="PA721" s="3"/>
      <c r="PB721" s="3"/>
      <c r="PC721" s="3"/>
      <c r="PD721" s="3"/>
      <c r="PE721" s="3"/>
      <c r="PF721" s="3"/>
      <c r="PG721" s="3"/>
      <c r="PH721" s="3"/>
      <c r="PI721" s="3"/>
      <c r="PJ721" s="3"/>
      <c r="PK721" s="3"/>
      <c r="PL721" s="3"/>
      <c r="PM721" s="3"/>
      <c r="PN721" s="3"/>
      <c r="PO721" s="3"/>
      <c r="PP721" s="3"/>
      <c r="PQ721" s="3"/>
      <c r="PR721" s="3"/>
      <c r="PS721" s="3"/>
      <c r="PT721" s="3"/>
      <c r="PU721" s="3"/>
      <c r="PV721" s="3"/>
      <c r="PW721" s="3"/>
      <c r="PX721" s="3"/>
      <c r="PY721" s="3"/>
      <c r="PZ721" s="3"/>
      <c r="QA721" s="3"/>
      <c r="QB721" s="3"/>
      <c r="QC721" s="3"/>
      <c r="QD721" s="3"/>
      <c r="QE721" s="3"/>
      <c r="QF721" s="3"/>
      <c r="QG721" s="3"/>
      <c r="QH721" s="3"/>
      <c r="QI721" s="3"/>
      <c r="QJ721" s="3"/>
      <c r="QK721" s="3"/>
      <c r="QL721" s="3"/>
      <c r="QM721" s="3"/>
      <c r="QN721" s="3"/>
      <c r="QO721" s="3"/>
      <c r="QP721" s="3"/>
      <c r="QQ721" s="3"/>
      <c r="QR721" s="3"/>
      <c r="QS721" s="3"/>
      <c r="QT721" s="3"/>
      <c r="QU721" s="3"/>
      <c r="QV721" s="3"/>
      <c r="QW721" s="3"/>
      <c r="QX721" s="3"/>
      <c r="QY721" s="3"/>
      <c r="QZ721" s="3"/>
      <c r="RA721" s="3"/>
      <c r="RB721" s="3"/>
      <c r="RC721" s="3"/>
      <c r="RD721" s="3"/>
      <c r="RE721" s="3"/>
      <c r="RF721" s="3"/>
      <c r="RG721" s="3"/>
      <c r="RH721" s="3"/>
      <c r="RI721" s="3"/>
      <c r="RJ721" s="3"/>
      <c r="RK721" s="3"/>
      <c r="RL721" s="3"/>
      <c r="RM721" s="3"/>
      <c r="RN721" s="3"/>
      <c r="RO721" s="3"/>
      <c r="RP721" s="3"/>
      <c r="RQ721" s="3"/>
      <c r="RR721" s="3"/>
      <c r="RS721" s="3"/>
      <c r="RT721" s="3"/>
      <c r="RU721" s="3"/>
      <c r="RV721" s="3"/>
      <c r="RW721" s="3"/>
      <c r="RX721" s="3"/>
      <c r="RY721" s="3"/>
      <c r="RZ721" s="3"/>
      <c r="SA721" s="3"/>
      <c r="SB721" s="3"/>
      <c r="SC721" s="3"/>
      <c r="SD721" s="3"/>
      <c r="SE721" s="3"/>
      <c r="SF721" s="3"/>
      <c r="SG721" s="3"/>
      <c r="SH721" s="3"/>
      <c r="SI721" s="3"/>
      <c r="SJ721" s="3"/>
      <c r="SK721" s="3"/>
      <c r="SL721" s="3"/>
      <c r="SM721" s="3"/>
      <c r="SN721" s="3"/>
      <c r="SO721" s="3"/>
      <c r="SP721" s="3"/>
      <c r="SQ721" s="3"/>
      <c r="SR721" s="3"/>
      <c r="SS721" s="3"/>
      <c r="ST721" s="3"/>
      <c r="SU721" s="3"/>
      <c r="SV721" s="3"/>
      <c r="SW721" s="3"/>
      <c r="SX721" s="3"/>
      <c r="SY721" s="3"/>
      <c r="SZ721" s="3"/>
      <c r="TA721" s="3"/>
      <c r="TB721" s="3"/>
      <c r="TC721" s="3"/>
      <c r="TD721" s="3"/>
      <c r="TE721" s="3"/>
      <c r="TF721" s="3"/>
      <c r="TG721" s="3"/>
      <c r="TH721" s="3"/>
      <c r="TI721" s="3"/>
      <c r="TJ721" s="3"/>
      <c r="TK721" s="3"/>
      <c r="TL721" s="3"/>
      <c r="TM721" s="3"/>
      <c r="TN721" s="3"/>
      <c r="TO721" s="3"/>
      <c r="TP721" s="3"/>
      <c r="TQ721" s="3"/>
      <c r="TR721" s="3"/>
      <c r="TS721" s="3"/>
      <c r="TT721" s="3"/>
      <c r="TU721" s="3"/>
      <c r="TV721" s="3"/>
      <c r="TW721" s="3"/>
      <c r="TX721" s="3"/>
      <c r="TY721" s="3"/>
      <c r="TZ721" s="3"/>
      <c r="UA721" s="3"/>
      <c r="UB721" s="3"/>
      <c r="UC721" s="3"/>
      <c r="UD721" s="3"/>
      <c r="UE721" s="3"/>
      <c r="UF721" s="3"/>
      <c r="UG721" s="3"/>
      <c r="UH721" s="3"/>
      <c r="UI721" s="3"/>
      <c r="UJ721" s="3"/>
      <c r="UK721" s="3"/>
      <c r="UL721" s="3"/>
      <c r="UM721" s="3"/>
      <c r="UN721" s="3"/>
      <c r="UO721" s="3"/>
      <c r="UP721" s="3"/>
      <c r="UQ721" s="3"/>
      <c r="UR721" s="3"/>
      <c r="US721" s="3"/>
      <c r="UT721" s="3"/>
      <c r="UU721" s="3"/>
      <c r="UV721" s="3"/>
      <c r="UW721" s="3"/>
      <c r="UX721" s="3"/>
      <c r="UY721" s="3"/>
      <c r="UZ721" s="3"/>
      <c r="VA721" s="3"/>
      <c r="VB721" s="3"/>
      <c r="VC721" s="3"/>
      <c r="VD721" s="3"/>
      <c r="VE721" s="3"/>
      <c r="VF721" s="3"/>
      <c r="VG721" s="3"/>
      <c r="VH721" s="3"/>
      <c r="VI721" s="3"/>
      <c r="VJ721" s="3"/>
      <c r="VK721" s="3"/>
      <c r="VL721" s="3"/>
      <c r="VM721" s="3"/>
      <c r="VN721" s="3"/>
      <c r="VO721" s="3"/>
      <c r="VP721" s="3"/>
      <c r="VQ721" s="3"/>
      <c r="VR721" s="3"/>
      <c r="VS721" s="3"/>
      <c r="VT721" s="3"/>
      <c r="VU721" s="3"/>
      <c r="VV721" s="3"/>
      <c r="VW721" s="3"/>
      <c r="VX721" s="3"/>
      <c r="VY721" s="3"/>
      <c r="VZ721" s="3"/>
      <c r="WA721" s="3"/>
      <c r="WB721" s="3"/>
      <c r="WC721" s="3"/>
    </row>
    <row r="722" spans="1:601" ht="16" x14ac:dyDescent="0.4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/>
      <c r="LP722" s="3"/>
      <c r="LQ722" s="3"/>
      <c r="LR722" s="3"/>
      <c r="LS722" s="3"/>
      <c r="LT722" s="3"/>
      <c r="LU722" s="3"/>
      <c r="LV722" s="3"/>
      <c r="LW722" s="3"/>
      <c r="LX722" s="3"/>
      <c r="LY722" s="3"/>
      <c r="LZ722" s="3"/>
      <c r="MA722" s="3"/>
      <c r="MB722" s="3"/>
      <c r="MC722" s="3"/>
      <c r="MD722" s="3"/>
      <c r="ME722" s="3"/>
      <c r="MF722" s="3"/>
      <c r="MG722" s="3"/>
      <c r="MH722" s="3"/>
      <c r="MI722" s="3"/>
      <c r="MJ722" s="3"/>
      <c r="MK722" s="3"/>
      <c r="ML722" s="3"/>
      <c r="MM722" s="3"/>
      <c r="MN722" s="3"/>
      <c r="MO722" s="3"/>
      <c r="MP722" s="3"/>
      <c r="MQ722" s="3"/>
      <c r="MR722" s="3"/>
      <c r="MS722" s="3"/>
      <c r="MT722" s="3"/>
      <c r="MU722" s="3"/>
      <c r="MV722" s="3"/>
      <c r="MW722" s="3"/>
      <c r="MX722" s="3"/>
      <c r="MY722" s="3"/>
      <c r="MZ722" s="3"/>
      <c r="NA722" s="3"/>
      <c r="NB722" s="3"/>
      <c r="NC722" s="3"/>
      <c r="ND722" s="3"/>
      <c r="NE722" s="3"/>
      <c r="NF722" s="3"/>
      <c r="NG722" s="3"/>
      <c r="NH722" s="3"/>
      <c r="NI722" s="3"/>
      <c r="NJ722" s="3"/>
      <c r="NK722" s="3"/>
      <c r="NL722" s="3"/>
      <c r="NM722" s="3"/>
      <c r="NN722" s="3"/>
      <c r="NO722" s="3"/>
      <c r="NP722" s="3"/>
      <c r="NQ722" s="3"/>
      <c r="NR722" s="3"/>
      <c r="NS722" s="3"/>
      <c r="NT722" s="3"/>
      <c r="NU722" s="3"/>
      <c r="NV722" s="3"/>
      <c r="NW722" s="3"/>
      <c r="NX722" s="3"/>
      <c r="NY722" s="3"/>
      <c r="NZ722" s="3"/>
      <c r="OA722" s="3"/>
      <c r="OB722" s="3"/>
      <c r="OC722" s="3"/>
      <c r="OD722" s="3"/>
      <c r="OE722" s="3"/>
      <c r="OF722" s="3"/>
      <c r="OG722" s="3"/>
      <c r="OH722" s="3"/>
      <c r="OI722" s="3"/>
      <c r="OJ722" s="3"/>
      <c r="OK722" s="3"/>
      <c r="OL722" s="3"/>
      <c r="OM722" s="3"/>
      <c r="ON722" s="3"/>
      <c r="OO722" s="3"/>
      <c r="OP722" s="3"/>
      <c r="OQ722" s="3"/>
      <c r="OR722" s="3"/>
      <c r="OS722" s="3"/>
      <c r="OT722" s="3"/>
      <c r="OU722" s="3"/>
      <c r="OV722" s="3"/>
      <c r="OW722" s="3"/>
      <c r="OX722" s="3"/>
      <c r="OY722" s="3"/>
      <c r="OZ722" s="3"/>
      <c r="PA722" s="3"/>
      <c r="PB722" s="3"/>
      <c r="PC722" s="3"/>
      <c r="PD722" s="3"/>
      <c r="PE722" s="3"/>
      <c r="PF722" s="3"/>
      <c r="PG722" s="3"/>
      <c r="PH722" s="3"/>
      <c r="PI722" s="3"/>
      <c r="PJ722" s="3"/>
      <c r="PK722" s="3"/>
      <c r="PL722" s="3"/>
      <c r="PM722" s="3"/>
      <c r="PN722" s="3"/>
      <c r="PO722" s="3"/>
      <c r="PP722" s="3"/>
      <c r="PQ722" s="3"/>
      <c r="PR722" s="3"/>
      <c r="PS722" s="3"/>
      <c r="PT722" s="3"/>
      <c r="PU722" s="3"/>
      <c r="PV722" s="3"/>
      <c r="PW722" s="3"/>
      <c r="PX722" s="3"/>
      <c r="PY722" s="3"/>
      <c r="PZ722" s="3"/>
      <c r="QA722" s="3"/>
      <c r="QB722" s="3"/>
      <c r="QC722" s="3"/>
      <c r="QD722" s="3"/>
      <c r="QE722" s="3"/>
      <c r="QF722" s="3"/>
      <c r="QG722" s="3"/>
      <c r="QH722" s="3"/>
      <c r="QI722" s="3"/>
      <c r="QJ722" s="3"/>
      <c r="QK722" s="3"/>
      <c r="QL722" s="3"/>
      <c r="QM722" s="3"/>
      <c r="QN722" s="3"/>
      <c r="QO722" s="3"/>
      <c r="QP722" s="3"/>
      <c r="QQ722" s="3"/>
      <c r="QR722" s="3"/>
      <c r="QS722" s="3"/>
      <c r="QT722" s="3"/>
      <c r="QU722" s="3"/>
      <c r="QV722" s="3"/>
      <c r="QW722" s="3"/>
      <c r="QX722" s="3"/>
      <c r="QY722" s="3"/>
      <c r="QZ722" s="3"/>
      <c r="RA722" s="3"/>
      <c r="RB722" s="3"/>
      <c r="RC722" s="3"/>
      <c r="RD722" s="3"/>
      <c r="RE722" s="3"/>
      <c r="RF722" s="3"/>
      <c r="RG722" s="3"/>
      <c r="RH722" s="3"/>
      <c r="RI722" s="3"/>
      <c r="RJ722" s="3"/>
      <c r="RK722" s="3"/>
      <c r="RL722" s="3"/>
      <c r="RM722" s="3"/>
      <c r="RN722" s="3"/>
      <c r="RO722" s="3"/>
      <c r="RP722" s="3"/>
      <c r="RQ722" s="3"/>
      <c r="RR722" s="3"/>
      <c r="RS722" s="3"/>
      <c r="RT722" s="3"/>
      <c r="RU722" s="3"/>
      <c r="RV722" s="3"/>
      <c r="RW722" s="3"/>
      <c r="RX722" s="3"/>
      <c r="RY722" s="3"/>
      <c r="RZ722" s="3"/>
      <c r="SA722" s="3"/>
      <c r="SB722" s="3"/>
      <c r="SC722" s="3"/>
      <c r="SD722" s="3"/>
      <c r="SE722" s="3"/>
      <c r="SF722" s="3"/>
      <c r="SG722" s="3"/>
      <c r="SH722" s="3"/>
      <c r="SI722" s="3"/>
      <c r="SJ722" s="3"/>
      <c r="SK722" s="3"/>
      <c r="SL722" s="3"/>
      <c r="SM722" s="3"/>
      <c r="SN722" s="3"/>
      <c r="SO722" s="3"/>
      <c r="SP722" s="3"/>
      <c r="SQ722" s="3"/>
      <c r="SR722" s="3"/>
      <c r="SS722" s="3"/>
      <c r="ST722" s="3"/>
      <c r="SU722" s="3"/>
      <c r="SV722" s="3"/>
      <c r="SW722" s="3"/>
      <c r="SX722" s="3"/>
      <c r="SY722" s="3"/>
      <c r="SZ722" s="3"/>
      <c r="TA722" s="3"/>
      <c r="TB722" s="3"/>
      <c r="TC722" s="3"/>
      <c r="TD722" s="3"/>
      <c r="TE722" s="3"/>
      <c r="TF722" s="3"/>
      <c r="TG722" s="3"/>
      <c r="TH722" s="3"/>
      <c r="TI722" s="3"/>
      <c r="TJ722" s="3"/>
      <c r="TK722" s="3"/>
      <c r="TL722" s="3"/>
      <c r="TM722" s="3"/>
      <c r="TN722" s="3"/>
      <c r="TO722" s="3"/>
      <c r="TP722" s="3"/>
      <c r="TQ722" s="3"/>
      <c r="TR722" s="3"/>
      <c r="TS722" s="3"/>
      <c r="TT722" s="3"/>
      <c r="TU722" s="3"/>
      <c r="TV722" s="3"/>
      <c r="TW722" s="3"/>
      <c r="TX722" s="3"/>
      <c r="TY722" s="3"/>
      <c r="TZ722" s="3"/>
      <c r="UA722" s="3"/>
      <c r="UB722" s="3"/>
      <c r="UC722" s="3"/>
      <c r="UD722" s="3"/>
      <c r="UE722" s="3"/>
      <c r="UF722" s="3"/>
      <c r="UG722" s="3"/>
      <c r="UH722" s="3"/>
      <c r="UI722" s="3"/>
      <c r="UJ722" s="3"/>
      <c r="UK722" s="3"/>
      <c r="UL722" s="3"/>
      <c r="UM722" s="3"/>
      <c r="UN722" s="3"/>
      <c r="UO722" s="3"/>
      <c r="UP722" s="3"/>
      <c r="UQ722" s="3"/>
      <c r="UR722" s="3"/>
      <c r="US722" s="3"/>
      <c r="UT722" s="3"/>
      <c r="UU722" s="3"/>
      <c r="UV722" s="3"/>
      <c r="UW722" s="3"/>
      <c r="UX722" s="3"/>
      <c r="UY722" s="3"/>
      <c r="UZ722" s="3"/>
      <c r="VA722" s="3"/>
      <c r="VB722" s="3"/>
      <c r="VC722" s="3"/>
      <c r="VD722" s="3"/>
      <c r="VE722" s="3"/>
      <c r="VF722" s="3"/>
      <c r="VG722" s="3"/>
      <c r="VH722" s="3"/>
      <c r="VI722" s="3"/>
      <c r="VJ722" s="3"/>
      <c r="VK722" s="3"/>
      <c r="VL722" s="3"/>
      <c r="VM722" s="3"/>
      <c r="VN722" s="3"/>
      <c r="VO722" s="3"/>
      <c r="VP722" s="3"/>
      <c r="VQ722" s="3"/>
      <c r="VR722" s="3"/>
      <c r="VS722" s="3"/>
      <c r="VT722" s="3"/>
      <c r="VU722" s="3"/>
      <c r="VV722" s="3"/>
      <c r="VW722" s="3"/>
      <c r="VX722" s="3"/>
      <c r="VY722" s="3"/>
      <c r="VZ722" s="3"/>
      <c r="WA722" s="3"/>
      <c r="WB722" s="3"/>
      <c r="WC722" s="3"/>
    </row>
    <row r="723" spans="1:601" ht="16" x14ac:dyDescent="0.4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/>
      <c r="LP723" s="3"/>
      <c r="LQ723" s="3"/>
      <c r="LR723" s="3"/>
      <c r="LS723" s="3"/>
      <c r="LT723" s="3"/>
      <c r="LU723" s="3"/>
      <c r="LV723" s="3"/>
      <c r="LW723" s="3"/>
      <c r="LX723" s="3"/>
      <c r="LY723" s="3"/>
      <c r="LZ723" s="3"/>
      <c r="MA723" s="3"/>
      <c r="MB723" s="3"/>
      <c r="MC723" s="3"/>
      <c r="MD723" s="3"/>
      <c r="ME723" s="3"/>
      <c r="MF723" s="3"/>
      <c r="MG723" s="3"/>
      <c r="MH723" s="3"/>
      <c r="MI723" s="3"/>
      <c r="MJ723" s="3"/>
      <c r="MK723" s="3"/>
      <c r="ML723" s="3"/>
      <c r="MM723" s="3"/>
      <c r="MN723" s="3"/>
      <c r="MO723" s="3"/>
      <c r="MP723" s="3"/>
      <c r="MQ723" s="3"/>
      <c r="MR723" s="3"/>
      <c r="MS723" s="3"/>
      <c r="MT723" s="3"/>
      <c r="MU723" s="3"/>
      <c r="MV723" s="3"/>
      <c r="MW723" s="3"/>
      <c r="MX723" s="3"/>
      <c r="MY723" s="3"/>
      <c r="MZ723" s="3"/>
      <c r="NA723" s="3"/>
      <c r="NB723" s="3"/>
      <c r="NC723" s="3"/>
      <c r="ND723" s="3"/>
      <c r="NE723" s="3"/>
      <c r="NF723" s="3"/>
      <c r="NG723" s="3"/>
      <c r="NH723" s="3"/>
      <c r="NI723" s="3"/>
      <c r="NJ723" s="3"/>
      <c r="NK723" s="3"/>
      <c r="NL723" s="3"/>
      <c r="NM723" s="3"/>
      <c r="NN723" s="3"/>
      <c r="NO723" s="3"/>
      <c r="NP723" s="3"/>
      <c r="NQ723" s="3"/>
      <c r="NR723" s="3"/>
      <c r="NS723" s="3"/>
      <c r="NT723" s="3"/>
      <c r="NU723" s="3"/>
      <c r="NV723" s="3"/>
      <c r="NW723" s="3"/>
      <c r="NX723" s="3"/>
      <c r="NY723" s="3"/>
      <c r="NZ723" s="3"/>
      <c r="OA723" s="3"/>
      <c r="OB723" s="3"/>
      <c r="OC723" s="3"/>
      <c r="OD723" s="3"/>
      <c r="OE723" s="3"/>
      <c r="OF723" s="3"/>
      <c r="OG723" s="3"/>
      <c r="OH723" s="3"/>
      <c r="OI723" s="3"/>
      <c r="OJ723" s="3"/>
      <c r="OK723" s="3"/>
      <c r="OL723" s="3"/>
      <c r="OM723" s="3"/>
      <c r="ON723" s="3"/>
      <c r="OO723" s="3"/>
      <c r="OP723" s="3"/>
      <c r="OQ723" s="3"/>
      <c r="OR723" s="3"/>
      <c r="OS723" s="3"/>
      <c r="OT723" s="3"/>
      <c r="OU723" s="3"/>
      <c r="OV723" s="3"/>
      <c r="OW723" s="3"/>
      <c r="OX723" s="3"/>
      <c r="OY723" s="3"/>
      <c r="OZ723" s="3"/>
      <c r="PA723" s="3"/>
      <c r="PB723" s="3"/>
      <c r="PC723" s="3"/>
      <c r="PD723" s="3"/>
      <c r="PE723" s="3"/>
      <c r="PF723" s="3"/>
      <c r="PG723" s="3"/>
      <c r="PH723" s="3"/>
      <c r="PI723" s="3"/>
      <c r="PJ723" s="3"/>
      <c r="PK723" s="3"/>
      <c r="PL723" s="3"/>
      <c r="PM723" s="3"/>
      <c r="PN723" s="3"/>
      <c r="PO723" s="3"/>
      <c r="PP723" s="3"/>
      <c r="PQ723" s="3"/>
      <c r="PR723" s="3"/>
      <c r="PS723" s="3"/>
      <c r="PT723" s="3"/>
      <c r="PU723" s="3"/>
      <c r="PV723" s="3"/>
      <c r="PW723" s="3"/>
      <c r="PX723" s="3"/>
      <c r="PY723" s="3"/>
      <c r="PZ723" s="3"/>
      <c r="QA723" s="3"/>
      <c r="QB723" s="3"/>
      <c r="QC723" s="3"/>
      <c r="QD723" s="3"/>
      <c r="QE723" s="3"/>
      <c r="QF723" s="3"/>
      <c r="QG723" s="3"/>
      <c r="QH723" s="3"/>
      <c r="QI723" s="3"/>
      <c r="QJ723" s="3"/>
      <c r="QK723" s="3"/>
      <c r="QL723" s="3"/>
      <c r="QM723" s="3"/>
      <c r="QN723" s="3"/>
      <c r="QO723" s="3"/>
      <c r="QP723" s="3"/>
      <c r="QQ723" s="3"/>
      <c r="QR723" s="3"/>
      <c r="QS723" s="3"/>
      <c r="QT723" s="3"/>
      <c r="QU723" s="3"/>
      <c r="QV723" s="3"/>
      <c r="QW723" s="3"/>
      <c r="QX723" s="3"/>
      <c r="QY723" s="3"/>
      <c r="QZ723" s="3"/>
      <c r="RA723" s="3"/>
      <c r="RB723" s="3"/>
      <c r="RC723" s="3"/>
      <c r="RD723" s="3"/>
      <c r="RE723" s="3"/>
      <c r="RF723" s="3"/>
      <c r="RG723" s="3"/>
      <c r="RH723" s="3"/>
      <c r="RI723" s="3"/>
      <c r="RJ723" s="3"/>
      <c r="RK723" s="3"/>
      <c r="RL723" s="3"/>
      <c r="RM723" s="3"/>
      <c r="RN723" s="3"/>
      <c r="RO723" s="3"/>
      <c r="RP723" s="3"/>
      <c r="RQ723" s="3"/>
      <c r="RR723" s="3"/>
      <c r="RS723" s="3"/>
      <c r="RT723" s="3"/>
      <c r="RU723" s="3"/>
      <c r="RV723" s="3"/>
      <c r="RW723" s="3"/>
      <c r="RX723" s="3"/>
      <c r="RY723" s="3"/>
      <c r="RZ723" s="3"/>
      <c r="SA723" s="3"/>
      <c r="SB723" s="3"/>
      <c r="SC723" s="3"/>
      <c r="SD723" s="3"/>
      <c r="SE723" s="3"/>
      <c r="SF723" s="3"/>
      <c r="SG723" s="3"/>
      <c r="SH723" s="3"/>
      <c r="SI723" s="3"/>
      <c r="SJ723" s="3"/>
      <c r="SK723" s="3"/>
      <c r="SL723" s="3"/>
      <c r="SM723" s="3"/>
      <c r="SN723" s="3"/>
      <c r="SO723" s="3"/>
      <c r="SP723" s="3"/>
      <c r="SQ723" s="3"/>
      <c r="SR723" s="3"/>
      <c r="SS723" s="3"/>
      <c r="ST723" s="3"/>
      <c r="SU723" s="3"/>
      <c r="SV723" s="3"/>
      <c r="SW723" s="3"/>
      <c r="SX723" s="3"/>
      <c r="SY723" s="3"/>
      <c r="SZ723" s="3"/>
      <c r="TA723" s="3"/>
      <c r="TB723" s="3"/>
      <c r="TC723" s="3"/>
      <c r="TD723" s="3"/>
      <c r="TE723" s="3"/>
      <c r="TF723" s="3"/>
      <c r="TG723" s="3"/>
      <c r="TH723" s="3"/>
      <c r="TI723" s="3"/>
      <c r="TJ723" s="3"/>
      <c r="TK723" s="3"/>
      <c r="TL723" s="3"/>
      <c r="TM723" s="3"/>
      <c r="TN723" s="3"/>
      <c r="TO723" s="3"/>
      <c r="TP723" s="3"/>
      <c r="TQ723" s="3"/>
      <c r="TR723" s="3"/>
      <c r="TS723" s="3"/>
      <c r="TT723" s="3"/>
      <c r="TU723" s="3"/>
      <c r="TV723" s="3"/>
      <c r="TW723" s="3"/>
      <c r="TX723" s="3"/>
      <c r="TY723" s="3"/>
      <c r="TZ723" s="3"/>
      <c r="UA723" s="3"/>
      <c r="UB723" s="3"/>
      <c r="UC723" s="3"/>
      <c r="UD723" s="3"/>
      <c r="UE723" s="3"/>
      <c r="UF723" s="3"/>
      <c r="UG723" s="3"/>
      <c r="UH723" s="3"/>
      <c r="UI723" s="3"/>
      <c r="UJ723" s="3"/>
      <c r="UK723" s="3"/>
      <c r="UL723" s="3"/>
      <c r="UM723" s="3"/>
      <c r="UN723" s="3"/>
      <c r="UO723" s="3"/>
      <c r="UP723" s="3"/>
      <c r="UQ723" s="3"/>
      <c r="UR723" s="3"/>
      <c r="US723" s="3"/>
      <c r="UT723" s="3"/>
      <c r="UU723" s="3"/>
      <c r="UV723" s="3"/>
      <c r="UW723" s="3"/>
      <c r="UX723" s="3"/>
      <c r="UY723" s="3"/>
      <c r="UZ723" s="3"/>
      <c r="VA723" s="3"/>
      <c r="VB723" s="3"/>
      <c r="VC723" s="3"/>
      <c r="VD723" s="3"/>
      <c r="VE723" s="3"/>
      <c r="VF723" s="3"/>
      <c r="VG723" s="3"/>
      <c r="VH723" s="3"/>
      <c r="VI723" s="3"/>
      <c r="VJ723" s="3"/>
      <c r="VK723" s="3"/>
      <c r="VL723" s="3"/>
      <c r="VM723" s="3"/>
      <c r="VN723" s="3"/>
      <c r="VO723" s="3"/>
      <c r="VP723" s="3"/>
      <c r="VQ723" s="3"/>
      <c r="VR723" s="3"/>
      <c r="VS723" s="3"/>
      <c r="VT723" s="3"/>
      <c r="VU723" s="3"/>
      <c r="VV723" s="3"/>
      <c r="VW723" s="3"/>
      <c r="VX723" s="3"/>
      <c r="VY723" s="3"/>
      <c r="VZ723" s="3"/>
      <c r="WA723" s="3"/>
      <c r="WB723" s="3"/>
      <c r="WC723" s="3"/>
    </row>
    <row r="724" spans="1:601" ht="16" x14ac:dyDescent="0.4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/>
      <c r="LP724" s="3"/>
      <c r="LQ724" s="3"/>
      <c r="LR724" s="3"/>
      <c r="LS724" s="3"/>
      <c r="LT724" s="3"/>
      <c r="LU724" s="3"/>
      <c r="LV724" s="3"/>
      <c r="LW724" s="3"/>
      <c r="LX724" s="3"/>
      <c r="LY724" s="3"/>
      <c r="LZ724" s="3"/>
      <c r="MA724" s="3"/>
      <c r="MB724" s="3"/>
      <c r="MC724" s="3"/>
      <c r="MD724" s="3"/>
      <c r="ME724" s="3"/>
      <c r="MF724" s="3"/>
      <c r="MG724" s="3"/>
      <c r="MH724" s="3"/>
      <c r="MI724" s="3"/>
      <c r="MJ724" s="3"/>
      <c r="MK724" s="3"/>
      <c r="ML724" s="3"/>
      <c r="MM724" s="3"/>
      <c r="MN724" s="3"/>
      <c r="MO724" s="3"/>
      <c r="MP724" s="3"/>
      <c r="MQ724" s="3"/>
      <c r="MR724" s="3"/>
      <c r="MS724" s="3"/>
      <c r="MT724" s="3"/>
      <c r="MU724" s="3"/>
      <c r="MV724" s="3"/>
      <c r="MW724" s="3"/>
      <c r="MX724" s="3"/>
      <c r="MY724" s="3"/>
      <c r="MZ724" s="3"/>
      <c r="NA724" s="3"/>
      <c r="NB724" s="3"/>
      <c r="NC724" s="3"/>
      <c r="ND724" s="3"/>
      <c r="NE724" s="3"/>
      <c r="NF724" s="3"/>
      <c r="NG724" s="3"/>
      <c r="NH724" s="3"/>
      <c r="NI724" s="3"/>
      <c r="NJ724" s="3"/>
      <c r="NK724" s="3"/>
      <c r="NL724" s="3"/>
      <c r="NM724" s="3"/>
      <c r="NN724" s="3"/>
      <c r="NO724" s="3"/>
      <c r="NP724" s="3"/>
      <c r="NQ724" s="3"/>
      <c r="NR724" s="3"/>
      <c r="NS724" s="3"/>
      <c r="NT724" s="3"/>
      <c r="NU724" s="3"/>
      <c r="NV724" s="3"/>
      <c r="NW724" s="3"/>
      <c r="NX724" s="3"/>
      <c r="NY724" s="3"/>
      <c r="NZ724" s="3"/>
      <c r="OA724" s="3"/>
      <c r="OB724" s="3"/>
      <c r="OC724" s="3"/>
      <c r="OD724" s="3"/>
      <c r="OE724" s="3"/>
      <c r="OF724" s="3"/>
      <c r="OG724" s="3"/>
      <c r="OH724" s="3"/>
      <c r="OI724" s="3"/>
      <c r="OJ724" s="3"/>
      <c r="OK724" s="3"/>
      <c r="OL724" s="3"/>
      <c r="OM724" s="3"/>
      <c r="ON724" s="3"/>
      <c r="OO724" s="3"/>
      <c r="OP724" s="3"/>
      <c r="OQ724" s="3"/>
      <c r="OR724" s="3"/>
      <c r="OS724" s="3"/>
      <c r="OT724" s="3"/>
      <c r="OU724" s="3"/>
      <c r="OV724" s="3"/>
      <c r="OW724" s="3"/>
      <c r="OX724" s="3"/>
      <c r="OY724" s="3"/>
      <c r="OZ724" s="3"/>
      <c r="PA724" s="3"/>
      <c r="PB724" s="3"/>
      <c r="PC724" s="3"/>
      <c r="PD724" s="3"/>
      <c r="PE724" s="3"/>
      <c r="PF724" s="3"/>
      <c r="PG724" s="3"/>
      <c r="PH724" s="3"/>
      <c r="PI724" s="3"/>
      <c r="PJ724" s="3"/>
      <c r="PK724" s="3"/>
      <c r="PL724" s="3"/>
      <c r="PM724" s="3"/>
      <c r="PN724" s="3"/>
      <c r="PO724" s="3"/>
      <c r="PP724" s="3"/>
      <c r="PQ724" s="3"/>
      <c r="PR724" s="3"/>
      <c r="PS724" s="3"/>
      <c r="PT724" s="3"/>
      <c r="PU724" s="3"/>
      <c r="PV724" s="3"/>
      <c r="PW724" s="3"/>
      <c r="PX724" s="3"/>
      <c r="PY724" s="3"/>
      <c r="PZ724" s="3"/>
      <c r="QA724" s="3"/>
      <c r="QB724" s="3"/>
      <c r="QC724" s="3"/>
      <c r="QD724" s="3"/>
      <c r="QE724" s="3"/>
      <c r="QF724" s="3"/>
      <c r="QG724" s="3"/>
      <c r="QH724" s="3"/>
      <c r="QI724" s="3"/>
      <c r="QJ724" s="3"/>
      <c r="QK724" s="3"/>
      <c r="QL724" s="3"/>
      <c r="QM724" s="3"/>
      <c r="QN724" s="3"/>
      <c r="QO724" s="3"/>
      <c r="QP724" s="3"/>
      <c r="QQ724" s="3"/>
      <c r="QR724" s="3"/>
      <c r="QS724" s="3"/>
      <c r="QT724" s="3"/>
      <c r="QU724" s="3"/>
      <c r="QV724" s="3"/>
      <c r="QW724" s="3"/>
      <c r="QX724" s="3"/>
      <c r="QY724" s="3"/>
      <c r="QZ724" s="3"/>
      <c r="RA724" s="3"/>
      <c r="RB724" s="3"/>
      <c r="RC724" s="3"/>
      <c r="RD724" s="3"/>
      <c r="RE724" s="3"/>
      <c r="RF724" s="3"/>
      <c r="RG724" s="3"/>
      <c r="RH724" s="3"/>
      <c r="RI724" s="3"/>
      <c r="RJ724" s="3"/>
      <c r="RK724" s="3"/>
      <c r="RL724" s="3"/>
      <c r="RM724" s="3"/>
      <c r="RN724" s="3"/>
      <c r="RO724" s="3"/>
      <c r="RP724" s="3"/>
      <c r="RQ724" s="3"/>
      <c r="RR724" s="3"/>
      <c r="RS724" s="3"/>
      <c r="RT724" s="3"/>
      <c r="RU724" s="3"/>
      <c r="RV724" s="3"/>
      <c r="RW724" s="3"/>
      <c r="RX724" s="3"/>
      <c r="RY724" s="3"/>
      <c r="RZ724" s="3"/>
      <c r="SA724" s="3"/>
      <c r="SB724" s="3"/>
      <c r="SC724" s="3"/>
      <c r="SD724" s="3"/>
      <c r="SE724" s="3"/>
      <c r="SF724" s="3"/>
      <c r="SG724" s="3"/>
      <c r="SH724" s="3"/>
      <c r="SI724" s="3"/>
      <c r="SJ724" s="3"/>
      <c r="SK724" s="3"/>
      <c r="SL724" s="3"/>
      <c r="SM724" s="3"/>
      <c r="SN724" s="3"/>
      <c r="SO724" s="3"/>
      <c r="SP724" s="3"/>
      <c r="SQ724" s="3"/>
      <c r="SR724" s="3"/>
      <c r="SS724" s="3"/>
      <c r="ST724" s="3"/>
      <c r="SU724" s="3"/>
      <c r="SV724" s="3"/>
      <c r="SW724" s="3"/>
      <c r="SX724" s="3"/>
      <c r="SY724" s="3"/>
      <c r="SZ724" s="3"/>
      <c r="TA724" s="3"/>
      <c r="TB724" s="3"/>
      <c r="TC724" s="3"/>
      <c r="TD724" s="3"/>
      <c r="TE724" s="3"/>
      <c r="TF724" s="3"/>
      <c r="TG724" s="3"/>
      <c r="TH724" s="3"/>
      <c r="TI724" s="3"/>
      <c r="TJ724" s="3"/>
      <c r="TK724" s="3"/>
      <c r="TL724" s="3"/>
      <c r="TM724" s="3"/>
      <c r="TN724" s="3"/>
      <c r="TO724" s="3"/>
      <c r="TP724" s="3"/>
      <c r="TQ724" s="3"/>
      <c r="TR724" s="3"/>
      <c r="TS724" s="3"/>
      <c r="TT724" s="3"/>
      <c r="TU724" s="3"/>
      <c r="TV724" s="3"/>
      <c r="TW724" s="3"/>
      <c r="TX724" s="3"/>
      <c r="TY724" s="3"/>
      <c r="TZ724" s="3"/>
      <c r="UA724" s="3"/>
      <c r="UB724" s="3"/>
      <c r="UC724" s="3"/>
      <c r="UD724" s="3"/>
      <c r="UE724" s="3"/>
      <c r="UF724" s="3"/>
      <c r="UG724" s="3"/>
      <c r="UH724" s="3"/>
      <c r="UI724" s="3"/>
      <c r="UJ724" s="3"/>
      <c r="UK724" s="3"/>
      <c r="UL724" s="3"/>
      <c r="UM724" s="3"/>
      <c r="UN724" s="3"/>
      <c r="UO724" s="3"/>
      <c r="UP724" s="3"/>
      <c r="UQ724" s="3"/>
      <c r="UR724" s="3"/>
      <c r="US724" s="3"/>
      <c r="UT724" s="3"/>
      <c r="UU724" s="3"/>
      <c r="UV724" s="3"/>
      <c r="UW724" s="3"/>
      <c r="UX724" s="3"/>
      <c r="UY724" s="3"/>
      <c r="UZ724" s="3"/>
      <c r="VA724" s="3"/>
      <c r="VB724" s="3"/>
      <c r="VC724" s="3"/>
      <c r="VD724" s="3"/>
      <c r="VE724" s="3"/>
      <c r="VF724" s="3"/>
      <c r="VG724" s="3"/>
      <c r="VH724" s="3"/>
      <c r="VI724" s="3"/>
      <c r="VJ724" s="3"/>
      <c r="VK724" s="3"/>
      <c r="VL724" s="3"/>
      <c r="VM724" s="3"/>
      <c r="VN724" s="3"/>
      <c r="VO724" s="3"/>
      <c r="VP724" s="3"/>
      <c r="VQ724" s="3"/>
      <c r="VR724" s="3"/>
      <c r="VS724" s="3"/>
      <c r="VT724" s="3"/>
      <c r="VU724" s="3"/>
      <c r="VV724" s="3"/>
      <c r="VW724" s="3"/>
      <c r="VX724" s="3"/>
      <c r="VY724" s="3"/>
      <c r="VZ724" s="3"/>
      <c r="WA724" s="3"/>
      <c r="WB724" s="3"/>
      <c r="WC724" s="3"/>
    </row>
    <row r="725" spans="1:601" ht="16" x14ac:dyDescent="0.4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3"/>
      <c r="NJ725" s="3"/>
      <c r="NK725" s="3"/>
      <c r="NL725" s="3"/>
      <c r="NM725" s="3"/>
      <c r="NN725" s="3"/>
      <c r="NO725" s="3"/>
      <c r="NP725" s="3"/>
      <c r="NQ725" s="3"/>
      <c r="NR725" s="3"/>
      <c r="NS725" s="3"/>
      <c r="NT725" s="3"/>
      <c r="NU725" s="3"/>
      <c r="NV725" s="3"/>
      <c r="NW725" s="3"/>
      <c r="NX725" s="3"/>
      <c r="NY725" s="3"/>
      <c r="NZ725" s="3"/>
      <c r="OA725" s="3"/>
      <c r="OB725" s="3"/>
      <c r="OC725" s="3"/>
      <c r="OD725" s="3"/>
      <c r="OE725" s="3"/>
      <c r="OF725" s="3"/>
      <c r="OG725" s="3"/>
      <c r="OH725" s="3"/>
      <c r="OI725" s="3"/>
      <c r="OJ725" s="3"/>
      <c r="OK725" s="3"/>
      <c r="OL725" s="3"/>
      <c r="OM725" s="3"/>
      <c r="ON725" s="3"/>
      <c r="OO725" s="3"/>
      <c r="OP725" s="3"/>
      <c r="OQ725" s="3"/>
      <c r="OR725" s="3"/>
      <c r="OS725" s="3"/>
      <c r="OT725" s="3"/>
      <c r="OU725" s="3"/>
      <c r="OV725" s="3"/>
      <c r="OW725" s="3"/>
      <c r="OX725" s="3"/>
      <c r="OY725" s="3"/>
      <c r="OZ725" s="3"/>
      <c r="PA725" s="3"/>
      <c r="PB725" s="3"/>
      <c r="PC725" s="3"/>
      <c r="PD725" s="3"/>
      <c r="PE725" s="3"/>
      <c r="PF725" s="3"/>
      <c r="PG725" s="3"/>
      <c r="PH725" s="3"/>
      <c r="PI725" s="3"/>
      <c r="PJ725" s="3"/>
      <c r="PK725" s="3"/>
      <c r="PL725" s="3"/>
      <c r="PM725" s="3"/>
      <c r="PN725" s="3"/>
      <c r="PO725" s="3"/>
      <c r="PP725" s="3"/>
      <c r="PQ725" s="3"/>
      <c r="PR725" s="3"/>
      <c r="PS725" s="3"/>
      <c r="PT725" s="3"/>
      <c r="PU725" s="3"/>
      <c r="PV725" s="3"/>
      <c r="PW725" s="3"/>
      <c r="PX725" s="3"/>
      <c r="PY725" s="3"/>
      <c r="PZ725" s="3"/>
      <c r="QA725" s="3"/>
      <c r="QB725" s="3"/>
      <c r="QC725" s="3"/>
      <c r="QD725" s="3"/>
      <c r="QE725" s="3"/>
      <c r="QF725" s="3"/>
      <c r="QG725" s="3"/>
      <c r="QH725" s="3"/>
      <c r="QI725" s="3"/>
      <c r="QJ725" s="3"/>
      <c r="QK725" s="3"/>
      <c r="QL725" s="3"/>
      <c r="QM725" s="3"/>
      <c r="QN725" s="3"/>
      <c r="QO725" s="3"/>
      <c r="QP725" s="3"/>
      <c r="QQ725" s="3"/>
      <c r="QR725" s="3"/>
      <c r="QS725" s="3"/>
      <c r="QT725" s="3"/>
      <c r="QU725" s="3"/>
      <c r="QV725" s="3"/>
      <c r="QW725" s="3"/>
      <c r="QX725" s="3"/>
      <c r="QY725" s="3"/>
      <c r="QZ725" s="3"/>
      <c r="RA725" s="3"/>
      <c r="RB725" s="3"/>
      <c r="RC725" s="3"/>
      <c r="RD725" s="3"/>
      <c r="RE725" s="3"/>
      <c r="RF725" s="3"/>
      <c r="RG725" s="3"/>
      <c r="RH725" s="3"/>
      <c r="RI725" s="3"/>
      <c r="RJ725" s="3"/>
      <c r="RK725" s="3"/>
      <c r="RL725" s="3"/>
      <c r="RM725" s="3"/>
      <c r="RN725" s="3"/>
      <c r="RO725" s="3"/>
      <c r="RP725" s="3"/>
      <c r="RQ725" s="3"/>
      <c r="RR725" s="3"/>
      <c r="RS725" s="3"/>
      <c r="RT725" s="3"/>
      <c r="RU725" s="3"/>
      <c r="RV725" s="3"/>
      <c r="RW725" s="3"/>
      <c r="RX725" s="3"/>
      <c r="RY725" s="3"/>
      <c r="RZ725" s="3"/>
      <c r="SA725" s="3"/>
      <c r="SB725" s="3"/>
      <c r="SC725" s="3"/>
      <c r="SD725" s="3"/>
      <c r="SE725" s="3"/>
      <c r="SF725" s="3"/>
      <c r="SG725" s="3"/>
      <c r="SH725" s="3"/>
      <c r="SI725" s="3"/>
      <c r="SJ725" s="3"/>
      <c r="SK725" s="3"/>
      <c r="SL725" s="3"/>
      <c r="SM725" s="3"/>
      <c r="SN725" s="3"/>
      <c r="SO725" s="3"/>
      <c r="SP725" s="3"/>
      <c r="SQ725" s="3"/>
      <c r="SR725" s="3"/>
      <c r="SS725" s="3"/>
      <c r="ST725" s="3"/>
      <c r="SU725" s="3"/>
      <c r="SV725" s="3"/>
      <c r="SW725" s="3"/>
      <c r="SX725" s="3"/>
      <c r="SY725" s="3"/>
      <c r="SZ725" s="3"/>
      <c r="TA725" s="3"/>
      <c r="TB725" s="3"/>
      <c r="TC725" s="3"/>
      <c r="TD725" s="3"/>
      <c r="TE725" s="3"/>
      <c r="TF725" s="3"/>
      <c r="TG725" s="3"/>
      <c r="TH725" s="3"/>
      <c r="TI725" s="3"/>
      <c r="TJ725" s="3"/>
      <c r="TK725" s="3"/>
      <c r="TL725" s="3"/>
      <c r="TM725" s="3"/>
      <c r="TN725" s="3"/>
      <c r="TO725" s="3"/>
      <c r="TP725" s="3"/>
      <c r="TQ725" s="3"/>
      <c r="TR725" s="3"/>
      <c r="TS725" s="3"/>
      <c r="TT725" s="3"/>
      <c r="TU725" s="3"/>
      <c r="TV725" s="3"/>
      <c r="TW725" s="3"/>
      <c r="TX725" s="3"/>
      <c r="TY725" s="3"/>
      <c r="TZ725" s="3"/>
      <c r="UA725" s="3"/>
      <c r="UB725" s="3"/>
      <c r="UC725" s="3"/>
      <c r="UD725" s="3"/>
      <c r="UE725" s="3"/>
      <c r="UF725" s="3"/>
      <c r="UG725" s="3"/>
      <c r="UH725" s="3"/>
      <c r="UI725" s="3"/>
      <c r="UJ725" s="3"/>
      <c r="UK725" s="3"/>
      <c r="UL725" s="3"/>
      <c r="UM725" s="3"/>
      <c r="UN725" s="3"/>
      <c r="UO725" s="3"/>
      <c r="UP725" s="3"/>
      <c r="UQ725" s="3"/>
      <c r="UR725" s="3"/>
      <c r="US725" s="3"/>
      <c r="UT725" s="3"/>
      <c r="UU725" s="3"/>
      <c r="UV725" s="3"/>
      <c r="UW725" s="3"/>
      <c r="UX725" s="3"/>
      <c r="UY725" s="3"/>
      <c r="UZ725" s="3"/>
      <c r="VA725" s="3"/>
      <c r="VB725" s="3"/>
      <c r="VC725" s="3"/>
      <c r="VD725" s="3"/>
      <c r="VE725" s="3"/>
      <c r="VF725" s="3"/>
      <c r="VG725" s="3"/>
      <c r="VH725" s="3"/>
      <c r="VI725" s="3"/>
      <c r="VJ725" s="3"/>
      <c r="VK725" s="3"/>
      <c r="VL725" s="3"/>
      <c r="VM725" s="3"/>
      <c r="VN725" s="3"/>
      <c r="VO725" s="3"/>
      <c r="VP725" s="3"/>
      <c r="VQ725" s="3"/>
      <c r="VR725" s="3"/>
      <c r="VS725" s="3"/>
      <c r="VT725" s="3"/>
      <c r="VU725" s="3"/>
      <c r="VV725" s="3"/>
      <c r="VW725" s="3"/>
      <c r="VX725" s="3"/>
      <c r="VY725" s="3"/>
      <c r="VZ725" s="3"/>
      <c r="WA725" s="3"/>
      <c r="WB725" s="3"/>
      <c r="WC725" s="3"/>
    </row>
    <row r="726" spans="1:601" ht="16" x14ac:dyDescent="0.4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3"/>
      <c r="NJ726" s="3"/>
      <c r="NK726" s="3"/>
      <c r="NL726" s="3"/>
      <c r="NM726" s="3"/>
      <c r="NN726" s="3"/>
      <c r="NO726" s="3"/>
      <c r="NP726" s="3"/>
      <c r="NQ726" s="3"/>
      <c r="NR726" s="3"/>
      <c r="NS726" s="3"/>
      <c r="NT726" s="3"/>
      <c r="NU726" s="3"/>
      <c r="NV726" s="3"/>
      <c r="NW726" s="3"/>
      <c r="NX726" s="3"/>
      <c r="NY726" s="3"/>
      <c r="NZ726" s="3"/>
      <c r="OA726" s="3"/>
      <c r="OB726" s="3"/>
      <c r="OC726" s="3"/>
      <c r="OD726" s="3"/>
      <c r="OE726" s="3"/>
      <c r="OF726" s="3"/>
      <c r="OG726" s="3"/>
      <c r="OH726" s="3"/>
      <c r="OI726" s="3"/>
      <c r="OJ726" s="3"/>
      <c r="OK726" s="3"/>
      <c r="OL726" s="3"/>
      <c r="OM726" s="3"/>
      <c r="ON726" s="3"/>
      <c r="OO726" s="3"/>
      <c r="OP726" s="3"/>
      <c r="OQ726" s="3"/>
      <c r="OR726" s="3"/>
      <c r="OS726" s="3"/>
      <c r="OT726" s="3"/>
      <c r="OU726" s="3"/>
      <c r="OV726" s="3"/>
      <c r="OW726" s="3"/>
      <c r="OX726" s="3"/>
      <c r="OY726" s="3"/>
      <c r="OZ726" s="3"/>
      <c r="PA726" s="3"/>
      <c r="PB726" s="3"/>
      <c r="PC726" s="3"/>
      <c r="PD726" s="3"/>
      <c r="PE726" s="3"/>
      <c r="PF726" s="3"/>
      <c r="PG726" s="3"/>
      <c r="PH726" s="3"/>
      <c r="PI726" s="3"/>
      <c r="PJ726" s="3"/>
      <c r="PK726" s="3"/>
      <c r="PL726" s="3"/>
      <c r="PM726" s="3"/>
      <c r="PN726" s="3"/>
      <c r="PO726" s="3"/>
      <c r="PP726" s="3"/>
      <c r="PQ726" s="3"/>
      <c r="PR726" s="3"/>
      <c r="PS726" s="3"/>
      <c r="PT726" s="3"/>
      <c r="PU726" s="3"/>
      <c r="PV726" s="3"/>
      <c r="PW726" s="3"/>
      <c r="PX726" s="3"/>
      <c r="PY726" s="3"/>
      <c r="PZ726" s="3"/>
      <c r="QA726" s="3"/>
      <c r="QB726" s="3"/>
      <c r="QC726" s="3"/>
      <c r="QD726" s="3"/>
      <c r="QE726" s="3"/>
      <c r="QF726" s="3"/>
      <c r="QG726" s="3"/>
      <c r="QH726" s="3"/>
      <c r="QI726" s="3"/>
      <c r="QJ726" s="3"/>
      <c r="QK726" s="3"/>
      <c r="QL726" s="3"/>
      <c r="QM726" s="3"/>
      <c r="QN726" s="3"/>
      <c r="QO726" s="3"/>
      <c r="QP726" s="3"/>
      <c r="QQ726" s="3"/>
      <c r="QR726" s="3"/>
      <c r="QS726" s="3"/>
      <c r="QT726" s="3"/>
      <c r="QU726" s="3"/>
      <c r="QV726" s="3"/>
      <c r="QW726" s="3"/>
      <c r="QX726" s="3"/>
      <c r="QY726" s="3"/>
      <c r="QZ726" s="3"/>
      <c r="RA726" s="3"/>
      <c r="RB726" s="3"/>
      <c r="RC726" s="3"/>
      <c r="RD726" s="3"/>
      <c r="RE726" s="3"/>
      <c r="RF726" s="3"/>
      <c r="RG726" s="3"/>
      <c r="RH726" s="3"/>
      <c r="RI726" s="3"/>
      <c r="RJ726" s="3"/>
      <c r="RK726" s="3"/>
      <c r="RL726" s="3"/>
      <c r="RM726" s="3"/>
      <c r="RN726" s="3"/>
      <c r="RO726" s="3"/>
      <c r="RP726" s="3"/>
      <c r="RQ726" s="3"/>
      <c r="RR726" s="3"/>
      <c r="RS726" s="3"/>
      <c r="RT726" s="3"/>
      <c r="RU726" s="3"/>
      <c r="RV726" s="3"/>
      <c r="RW726" s="3"/>
      <c r="RX726" s="3"/>
      <c r="RY726" s="3"/>
      <c r="RZ726" s="3"/>
      <c r="SA726" s="3"/>
      <c r="SB726" s="3"/>
      <c r="SC726" s="3"/>
      <c r="SD726" s="3"/>
      <c r="SE726" s="3"/>
      <c r="SF726" s="3"/>
      <c r="SG726" s="3"/>
      <c r="SH726" s="3"/>
      <c r="SI726" s="3"/>
      <c r="SJ726" s="3"/>
      <c r="SK726" s="3"/>
      <c r="SL726" s="3"/>
      <c r="SM726" s="3"/>
      <c r="SN726" s="3"/>
      <c r="SO726" s="3"/>
      <c r="SP726" s="3"/>
      <c r="SQ726" s="3"/>
      <c r="SR726" s="3"/>
      <c r="SS726" s="3"/>
      <c r="ST726" s="3"/>
      <c r="SU726" s="3"/>
      <c r="SV726" s="3"/>
      <c r="SW726" s="3"/>
      <c r="SX726" s="3"/>
      <c r="SY726" s="3"/>
      <c r="SZ726" s="3"/>
      <c r="TA726" s="3"/>
      <c r="TB726" s="3"/>
      <c r="TC726" s="3"/>
      <c r="TD726" s="3"/>
      <c r="TE726" s="3"/>
      <c r="TF726" s="3"/>
      <c r="TG726" s="3"/>
      <c r="TH726" s="3"/>
      <c r="TI726" s="3"/>
      <c r="TJ726" s="3"/>
      <c r="TK726" s="3"/>
      <c r="TL726" s="3"/>
      <c r="TM726" s="3"/>
      <c r="TN726" s="3"/>
      <c r="TO726" s="3"/>
      <c r="TP726" s="3"/>
      <c r="TQ726" s="3"/>
      <c r="TR726" s="3"/>
      <c r="TS726" s="3"/>
      <c r="TT726" s="3"/>
      <c r="TU726" s="3"/>
      <c r="TV726" s="3"/>
      <c r="TW726" s="3"/>
      <c r="TX726" s="3"/>
      <c r="TY726" s="3"/>
      <c r="TZ726" s="3"/>
      <c r="UA726" s="3"/>
      <c r="UB726" s="3"/>
      <c r="UC726" s="3"/>
      <c r="UD726" s="3"/>
      <c r="UE726" s="3"/>
      <c r="UF726" s="3"/>
      <c r="UG726" s="3"/>
      <c r="UH726" s="3"/>
      <c r="UI726" s="3"/>
      <c r="UJ726" s="3"/>
      <c r="UK726" s="3"/>
      <c r="UL726" s="3"/>
      <c r="UM726" s="3"/>
      <c r="UN726" s="3"/>
      <c r="UO726" s="3"/>
      <c r="UP726" s="3"/>
      <c r="UQ726" s="3"/>
      <c r="UR726" s="3"/>
      <c r="US726" s="3"/>
      <c r="UT726" s="3"/>
      <c r="UU726" s="3"/>
      <c r="UV726" s="3"/>
      <c r="UW726" s="3"/>
      <c r="UX726" s="3"/>
      <c r="UY726" s="3"/>
      <c r="UZ726" s="3"/>
      <c r="VA726" s="3"/>
      <c r="VB726" s="3"/>
      <c r="VC726" s="3"/>
      <c r="VD726" s="3"/>
      <c r="VE726" s="3"/>
      <c r="VF726" s="3"/>
      <c r="VG726" s="3"/>
      <c r="VH726" s="3"/>
      <c r="VI726" s="3"/>
      <c r="VJ726" s="3"/>
      <c r="VK726" s="3"/>
      <c r="VL726" s="3"/>
      <c r="VM726" s="3"/>
      <c r="VN726" s="3"/>
      <c r="VO726" s="3"/>
      <c r="VP726" s="3"/>
      <c r="VQ726" s="3"/>
      <c r="VR726" s="3"/>
      <c r="VS726" s="3"/>
      <c r="VT726" s="3"/>
      <c r="VU726" s="3"/>
      <c r="VV726" s="3"/>
      <c r="VW726" s="3"/>
      <c r="VX726" s="3"/>
      <c r="VY726" s="3"/>
      <c r="VZ726" s="3"/>
      <c r="WA726" s="3"/>
      <c r="WB726" s="3"/>
      <c r="WC726" s="3"/>
    </row>
    <row r="727" spans="1:601" ht="16" x14ac:dyDescent="0.4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/>
      <c r="LP727" s="3"/>
      <c r="LQ727" s="3"/>
      <c r="LR727" s="3"/>
      <c r="LS727" s="3"/>
      <c r="LT727" s="3"/>
      <c r="LU727" s="3"/>
      <c r="LV727" s="3"/>
      <c r="LW727" s="3"/>
      <c r="LX727" s="3"/>
      <c r="LY727" s="3"/>
      <c r="LZ727" s="3"/>
      <c r="MA727" s="3"/>
      <c r="MB727" s="3"/>
      <c r="MC727" s="3"/>
      <c r="MD727" s="3"/>
      <c r="ME727" s="3"/>
      <c r="MF727" s="3"/>
      <c r="MG727" s="3"/>
      <c r="MH727" s="3"/>
      <c r="MI727" s="3"/>
      <c r="MJ727" s="3"/>
      <c r="MK727" s="3"/>
      <c r="ML727" s="3"/>
      <c r="MM727" s="3"/>
      <c r="MN727" s="3"/>
      <c r="MO727" s="3"/>
      <c r="MP727" s="3"/>
      <c r="MQ727" s="3"/>
      <c r="MR727" s="3"/>
      <c r="MS727" s="3"/>
      <c r="MT727" s="3"/>
      <c r="MU727" s="3"/>
      <c r="MV727" s="3"/>
      <c r="MW727" s="3"/>
      <c r="MX727" s="3"/>
      <c r="MY727" s="3"/>
      <c r="MZ727" s="3"/>
      <c r="NA727" s="3"/>
      <c r="NB727" s="3"/>
      <c r="NC727" s="3"/>
      <c r="ND727" s="3"/>
      <c r="NE727" s="3"/>
      <c r="NF727" s="3"/>
      <c r="NG727" s="3"/>
      <c r="NH727" s="3"/>
      <c r="NI727" s="3"/>
      <c r="NJ727" s="3"/>
      <c r="NK727" s="3"/>
      <c r="NL727" s="3"/>
      <c r="NM727" s="3"/>
      <c r="NN727" s="3"/>
      <c r="NO727" s="3"/>
      <c r="NP727" s="3"/>
      <c r="NQ727" s="3"/>
      <c r="NR727" s="3"/>
      <c r="NS727" s="3"/>
      <c r="NT727" s="3"/>
      <c r="NU727" s="3"/>
      <c r="NV727" s="3"/>
      <c r="NW727" s="3"/>
      <c r="NX727" s="3"/>
      <c r="NY727" s="3"/>
      <c r="NZ727" s="3"/>
      <c r="OA727" s="3"/>
      <c r="OB727" s="3"/>
      <c r="OC727" s="3"/>
      <c r="OD727" s="3"/>
      <c r="OE727" s="3"/>
      <c r="OF727" s="3"/>
      <c r="OG727" s="3"/>
      <c r="OH727" s="3"/>
      <c r="OI727" s="3"/>
      <c r="OJ727" s="3"/>
      <c r="OK727" s="3"/>
      <c r="OL727" s="3"/>
      <c r="OM727" s="3"/>
      <c r="ON727" s="3"/>
      <c r="OO727" s="3"/>
      <c r="OP727" s="3"/>
      <c r="OQ727" s="3"/>
      <c r="OR727" s="3"/>
      <c r="OS727" s="3"/>
      <c r="OT727" s="3"/>
      <c r="OU727" s="3"/>
      <c r="OV727" s="3"/>
      <c r="OW727" s="3"/>
      <c r="OX727" s="3"/>
      <c r="OY727" s="3"/>
      <c r="OZ727" s="3"/>
      <c r="PA727" s="3"/>
      <c r="PB727" s="3"/>
      <c r="PC727" s="3"/>
      <c r="PD727" s="3"/>
      <c r="PE727" s="3"/>
      <c r="PF727" s="3"/>
      <c r="PG727" s="3"/>
      <c r="PH727" s="3"/>
      <c r="PI727" s="3"/>
      <c r="PJ727" s="3"/>
      <c r="PK727" s="3"/>
      <c r="PL727" s="3"/>
      <c r="PM727" s="3"/>
      <c r="PN727" s="3"/>
      <c r="PO727" s="3"/>
      <c r="PP727" s="3"/>
      <c r="PQ727" s="3"/>
      <c r="PR727" s="3"/>
      <c r="PS727" s="3"/>
      <c r="PT727" s="3"/>
      <c r="PU727" s="3"/>
      <c r="PV727" s="3"/>
      <c r="PW727" s="3"/>
      <c r="PX727" s="3"/>
      <c r="PY727" s="3"/>
      <c r="PZ727" s="3"/>
      <c r="QA727" s="3"/>
      <c r="QB727" s="3"/>
      <c r="QC727" s="3"/>
      <c r="QD727" s="3"/>
      <c r="QE727" s="3"/>
      <c r="QF727" s="3"/>
      <c r="QG727" s="3"/>
      <c r="QH727" s="3"/>
      <c r="QI727" s="3"/>
      <c r="QJ727" s="3"/>
      <c r="QK727" s="3"/>
      <c r="QL727" s="3"/>
      <c r="QM727" s="3"/>
      <c r="QN727" s="3"/>
      <c r="QO727" s="3"/>
      <c r="QP727" s="3"/>
      <c r="QQ727" s="3"/>
      <c r="QR727" s="3"/>
      <c r="QS727" s="3"/>
      <c r="QT727" s="3"/>
      <c r="QU727" s="3"/>
      <c r="QV727" s="3"/>
      <c r="QW727" s="3"/>
      <c r="QX727" s="3"/>
      <c r="QY727" s="3"/>
      <c r="QZ727" s="3"/>
      <c r="RA727" s="3"/>
      <c r="RB727" s="3"/>
      <c r="RC727" s="3"/>
      <c r="RD727" s="3"/>
      <c r="RE727" s="3"/>
      <c r="RF727" s="3"/>
      <c r="RG727" s="3"/>
      <c r="RH727" s="3"/>
      <c r="RI727" s="3"/>
      <c r="RJ727" s="3"/>
      <c r="RK727" s="3"/>
      <c r="RL727" s="3"/>
      <c r="RM727" s="3"/>
      <c r="RN727" s="3"/>
      <c r="RO727" s="3"/>
      <c r="RP727" s="3"/>
      <c r="RQ727" s="3"/>
      <c r="RR727" s="3"/>
      <c r="RS727" s="3"/>
      <c r="RT727" s="3"/>
      <c r="RU727" s="3"/>
      <c r="RV727" s="3"/>
      <c r="RW727" s="3"/>
      <c r="RX727" s="3"/>
      <c r="RY727" s="3"/>
      <c r="RZ727" s="3"/>
      <c r="SA727" s="3"/>
      <c r="SB727" s="3"/>
      <c r="SC727" s="3"/>
      <c r="SD727" s="3"/>
      <c r="SE727" s="3"/>
      <c r="SF727" s="3"/>
      <c r="SG727" s="3"/>
      <c r="SH727" s="3"/>
      <c r="SI727" s="3"/>
      <c r="SJ727" s="3"/>
      <c r="SK727" s="3"/>
      <c r="SL727" s="3"/>
      <c r="SM727" s="3"/>
      <c r="SN727" s="3"/>
      <c r="SO727" s="3"/>
      <c r="SP727" s="3"/>
      <c r="SQ727" s="3"/>
      <c r="SR727" s="3"/>
      <c r="SS727" s="3"/>
      <c r="ST727" s="3"/>
      <c r="SU727" s="3"/>
      <c r="SV727" s="3"/>
      <c r="SW727" s="3"/>
      <c r="SX727" s="3"/>
      <c r="SY727" s="3"/>
      <c r="SZ727" s="3"/>
      <c r="TA727" s="3"/>
      <c r="TB727" s="3"/>
      <c r="TC727" s="3"/>
      <c r="TD727" s="3"/>
      <c r="TE727" s="3"/>
      <c r="TF727" s="3"/>
      <c r="TG727" s="3"/>
      <c r="TH727" s="3"/>
      <c r="TI727" s="3"/>
      <c r="TJ727" s="3"/>
      <c r="TK727" s="3"/>
      <c r="TL727" s="3"/>
      <c r="TM727" s="3"/>
      <c r="TN727" s="3"/>
      <c r="TO727" s="3"/>
      <c r="TP727" s="3"/>
      <c r="TQ727" s="3"/>
      <c r="TR727" s="3"/>
      <c r="TS727" s="3"/>
      <c r="TT727" s="3"/>
      <c r="TU727" s="3"/>
      <c r="TV727" s="3"/>
      <c r="TW727" s="3"/>
      <c r="TX727" s="3"/>
      <c r="TY727" s="3"/>
      <c r="TZ727" s="3"/>
      <c r="UA727" s="3"/>
      <c r="UB727" s="3"/>
      <c r="UC727" s="3"/>
      <c r="UD727" s="3"/>
      <c r="UE727" s="3"/>
      <c r="UF727" s="3"/>
      <c r="UG727" s="3"/>
      <c r="UH727" s="3"/>
      <c r="UI727" s="3"/>
      <c r="UJ727" s="3"/>
      <c r="UK727" s="3"/>
      <c r="UL727" s="3"/>
      <c r="UM727" s="3"/>
      <c r="UN727" s="3"/>
      <c r="UO727" s="3"/>
      <c r="UP727" s="3"/>
      <c r="UQ727" s="3"/>
      <c r="UR727" s="3"/>
      <c r="US727" s="3"/>
      <c r="UT727" s="3"/>
      <c r="UU727" s="3"/>
      <c r="UV727" s="3"/>
      <c r="UW727" s="3"/>
      <c r="UX727" s="3"/>
      <c r="UY727" s="3"/>
      <c r="UZ727" s="3"/>
      <c r="VA727" s="3"/>
      <c r="VB727" s="3"/>
      <c r="VC727" s="3"/>
      <c r="VD727" s="3"/>
      <c r="VE727" s="3"/>
      <c r="VF727" s="3"/>
      <c r="VG727" s="3"/>
      <c r="VH727" s="3"/>
      <c r="VI727" s="3"/>
      <c r="VJ727" s="3"/>
      <c r="VK727" s="3"/>
      <c r="VL727" s="3"/>
      <c r="VM727" s="3"/>
      <c r="VN727" s="3"/>
      <c r="VO727" s="3"/>
      <c r="VP727" s="3"/>
      <c r="VQ727" s="3"/>
      <c r="VR727" s="3"/>
      <c r="VS727" s="3"/>
      <c r="VT727" s="3"/>
      <c r="VU727" s="3"/>
      <c r="VV727" s="3"/>
      <c r="VW727" s="3"/>
      <c r="VX727" s="3"/>
      <c r="VY727" s="3"/>
      <c r="VZ727" s="3"/>
      <c r="WA727" s="3"/>
      <c r="WB727" s="3"/>
      <c r="WC727" s="3"/>
    </row>
    <row r="728" spans="1:601" ht="16" x14ac:dyDescent="0.4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/>
      <c r="LP728" s="3"/>
      <c r="LQ728" s="3"/>
      <c r="LR728" s="3"/>
      <c r="LS728" s="3"/>
      <c r="LT728" s="3"/>
      <c r="LU728" s="3"/>
      <c r="LV728" s="3"/>
      <c r="LW728" s="3"/>
      <c r="LX728" s="3"/>
      <c r="LY728" s="3"/>
      <c r="LZ728" s="3"/>
      <c r="MA728" s="3"/>
      <c r="MB728" s="3"/>
      <c r="MC728" s="3"/>
      <c r="MD728" s="3"/>
      <c r="ME728" s="3"/>
      <c r="MF728" s="3"/>
      <c r="MG728" s="3"/>
      <c r="MH728" s="3"/>
      <c r="MI728" s="3"/>
      <c r="MJ728" s="3"/>
      <c r="MK728" s="3"/>
      <c r="ML728" s="3"/>
      <c r="MM728" s="3"/>
      <c r="MN728" s="3"/>
      <c r="MO728" s="3"/>
      <c r="MP728" s="3"/>
      <c r="MQ728" s="3"/>
      <c r="MR728" s="3"/>
      <c r="MS728" s="3"/>
      <c r="MT728" s="3"/>
      <c r="MU728" s="3"/>
      <c r="MV728" s="3"/>
      <c r="MW728" s="3"/>
      <c r="MX728" s="3"/>
      <c r="MY728" s="3"/>
      <c r="MZ728" s="3"/>
      <c r="NA728" s="3"/>
      <c r="NB728" s="3"/>
      <c r="NC728" s="3"/>
      <c r="ND728" s="3"/>
      <c r="NE728" s="3"/>
      <c r="NF728" s="3"/>
      <c r="NG728" s="3"/>
      <c r="NH728" s="3"/>
      <c r="NI728" s="3"/>
      <c r="NJ728" s="3"/>
      <c r="NK728" s="3"/>
      <c r="NL728" s="3"/>
      <c r="NM728" s="3"/>
      <c r="NN728" s="3"/>
      <c r="NO728" s="3"/>
      <c r="NP728" s="3"/>
      <c r="NQ728" s="3"/>
      <c r="NR728" s="3"/>
      <c r="NS728" s="3"/>
      <c r="NT728" s="3"/>
      <c r="NU728" s="3"/>
      <c r="NV728" s="3"/>
      <c r="NW728" s="3"/>
      <c r="NX728" s="3"/>
      <c r="NY728" s="3"/>
      <c r="NZ728" s="3"/>
      <c r="OA728" s="3"/>
      <c r="OB728" s="3"/>
      <c r="OC728" s="3"/>
      <c r="OD728" s="3"/>
      <c r="OE728" s="3"/>
      <c r="OF728" s="3"/>
      <c r="OG728" s="3"/>
      <c r="OH728" s="3"/>
      <c r="OI728" s="3"/>
      <c r="OJ728" s="3"/>
      <c r="OK728" s="3"/>
      <c r="OL728" s="3"/>
      <c r="OM728" s="3"/>
      <c r="ON728" s="3"/>
      <c r="OO728" s="3"/>
      <c r="OP728" s="3"/>
      <c r="OQ728" s="3"/>
      <c r="OR728" s="3"/>
      <c r="OS728" s="3"/>
      <c r="OT728" s="3"/>
      <c r="OU728" s="3"/>
      <c r="OV728" s="3"/>
      <c r="OW728" s="3"/>
      <c r="OX728" s="3"/>
      <c r="OY728" s="3"/>
      <c r="OZ728" s="3"/>
      <c r="PA728" s="3"/>
      <c r="PB728" s="3"/>
      <c r="PC728" s="3"/>
      <c r="PD728" s="3"/>
      <c r="PE728" s="3"/>
      <c r="PF728" s="3"/>
      <c r="PG728" s="3"/>
      <c r="PH728" s="3"/>
      <c r="PI728" s="3"/>
      <c r="PJ728" s="3"/>
      <c r="PK728" s="3"/>
      <c r="PL728" s="3"/>
      <c r="PM728" s="3"/>
      <c r="PN728" s="3"/>
      <c r="PO728" s="3"/>
      <c r="PP728" s="3"/>
      <c r="PQ728" s="3"/>
      <c r="PR728" s="3"/>
      <c r="PS728" s="3"/>
      <c r="PT728" s="3"/>
      <c r="PU728" s="3"/>
      <c r="PV728" s="3"/>
      <c r="PW728" s="3"/>
      <c r="PX728" s="3"/>
      <c r="PY728" s="3"/>
      <c r="PZ728" s="3"/>
      <c r="QA728" s="3"/>
      <c r="QB728" s="3"/>
      <c r="QC728" s="3"/>
      <c r="QD728" s="3"/>
      <c r="QE728" s="3"/>
      <c r="QF728" s="3"/>
      <c r="QG728" s="3"/>
      <c r="QH728" s="3"/>
      <c r="QI728" s="3"/>
      <c r="QJ728" s="3"/>
      <c r="QK728" s="3"/>
      <c r="QL728" s="3"/>
      <c r="QM728" s="3"/>
      <c r="QN728" s="3"/>
      <c r="QO728" s="3"/>
      <c r="QP728" s="3"/>
      <c r="QQ728" s="3"/>
      <c r="QR728" s="3"/>
      <c r="QS728" s="3"/>
      <c r="QT728" s="3"/>
      <c r="QU728" s="3"/>
      <c r="QV728" s="3"/>
      <c r="QW728" s="3"/>
      <c r="QX728" s="3"/>
      <c r="QY728" s="3"/>
      <c r="QZ728" s="3"/>
      <c r="RA728" s="3"/>
      <c r="RB728" s="3"/>
      <c r="RC728" s="3"/>
      <c r="RD728" s="3"/>
      <c r="RE728" s="3"/>
      <c r="RF728" s="3"/>
      <c r="RG728" s="3"/>
      <c r="RH728" s="3"/>
      <c r="RI728" s="3"/>
      <c r="RJ728" s="3"/>
      <c r="RK728" s="3"/>
      <c r="RL728" s="3"/>
      <c r="RM728" s="3"/>
      <c r="RN728" s="3"/>
      <c r="RO728" s="3"/>
      <c r="RP728" s="3"/>
      <c r="RQ728" s="3"/>
      <c r="RR728" s="3"/>
      <c r="RS728" s="3"/>
      <c r="RT728" s="3"/>
      <c r="RU728" s="3"/>
      <c r="RV728" s="3"/>
      <c r="RW728" s="3"/>
      <c r="RX728" s="3"/>
      <c r="RY728" s="3"/>
      <c r="RZ728" s="3"/>
      <c r="SA728" s="3"/>
      <c r="SB728" s="3"/>
      <c r="SC728" s="3"/>
      <c r="SD728" s="3"/>
      <c r="SE728" s="3"/>
      <c r="SF728" s="3"/>
      <c r="SG728" s="3"/>
      <c r="SH728" s="3"/>
      <c r="SI728" s="3"/>
      <c r="SJ728" s="3"/>
      <c r="SK728" s="3"/>
      <c r="SL728" s="3"/>
      <c r="SM728" s="3"/>
      <c r="SN728" s="3"/>
      <c r="SO728" s="3"/>
      <c r="SP728" s="3"/>
      <c r="SQ728" s="3"/>
      <c r="SR728" s="3"/>
      <c r="SS728" s="3"/>
      <c r="ST728" s="3"/>
      <c r="SU728" s="3"/>
      <c r="SV728" s="3"/>
      <c r="SW728" s="3"/>
      <c r="SX728" s="3"/>
      <c r="SY728" s="3"/>
      <c r="SZ728" s="3"/>
      <c r="TA728" s="3"/>
      <c r="TB728" s="3"/>
      <c r="TC728" s="3"/>
      <c r="TD728" s="3"/>
      <c r="TE728" s="3"/>
      <c r="TF728" s="3"/>
      <c r="TG728" s="3"/>
      <c r="TH728" s="3"/>
      <c r="TI728" s="3"/>
      <c r="TJ728" s="3"/>
      <c r="TK728" s="3"/>
      <c r="TL728" s="3"/>
      <c r="TM728" s="3"/>
      <c r="TN728" s="3"/>
      <c r="TO728" s="3"/>
      <c r="TP728" s="3"/>
      <c r="TQ728" s="3"/>
      <c r="TR728" s="3"/>
      <c r="TS728" s="3"/>
      <c r="TT728" s="3"/>
      <c r="TU728" s="3"/>
      <c r="TV728" s="3"/>
      <c r="TW728" s="3"/>
      <c r="TX728" s="3"/>
      <c r="TY728" s="3"/>
      <c r="TZ728" s="3"/>
      <c r="UA728" s="3"/>
      <c r="UB728" s="3"/>
      <c r="UC728" s="3"/>
      <c r="UD728" s="3"/>
      <c r="UE728" s="3"/>
      <c r="UF728" s="3"/>
      <c r="UG728" s="3"/>
      <c r="UH728" s="3"/>
      <c r="UI728" s="3"/>
      <c r="UJ728" s="3"/>
      <c r="UK728" s="3"/>
      <c r="UL728" s="3"/>
      <c r="UM728" s="3"/>
      <c r="UN728" s="3"/>
      <c r="UO728" s="3"/>
      <c r="UP728" s="3"/>
      <c r="UQ728" s="3"/>
      <c r="UR728" s="3"/>
      <c r="US728" s="3"/>
      <c r="UT728" s="3"/>
      <c r="UU728" s="3"/>
      <c r="UV728" s="3"/>
      <c r="UW728" s="3"/>
      <c r="UX728" s="3"/>
      <c r="UY728" s="3"/>
      <c r="UZ728" s="3"/>
      <c r="VA728" s="3"/>
      <c r="VB728" s="3"/>
      <c r="VC728" s="3"/>
      <c r="VD728" s="3"/>
      <c r="VE728" s="3"/>
      <c r="VF728" s="3"/>
      <c r="VG728" s="3"/>
      <c r="VH728" s="3"/>
      <c r="VI728" s="3"/>
      <c r="VJ728" s="3"/>
      <c r="VK728" s="3"/>
      <c r="VL728" s="3"/>
      <c r="VM728" s="3"/>
      <c r="VN728" s="3"/>
      <c r="VO728" s="3"/>
      <c r="VP728" s="3"/>
      <c r="VQ728" s="3"/>
      <c r="VR728" s="3"/>
      <c r="VS728" s="3"/>
      <c r="VT728" s="3"/>
      <c r="VU728" s="3"/>
      <c r="VV728" s="3"/>
      <c r="VW728" s="3"/>
      <c r="VX728" s="3"/>
      <c r="VY728" s="3"/>
      <c r="VZ728" s="3"/>
      <c r="WA728" s="3"/>
      <c r="WB728" s="3"/>
      <c r="WC728" s="3"/>
    </row>
    <row r="729" spans="1:601" ht="16" x14ac:dyDescent="0.4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/>
      <c r="LP729" s="3"/>
      <c r="LQ729" s="3"/>
      <c r="LR729" s="3"/>
      <c r="LS729" s="3"/>
      <c r="LT729" s="3"/>
      <c r="LU729" s="3"/>
      <c r="LV729" s="3"/>
      <c r="LW729" s="3"/>
      <c r="LX729" s="3"/>
      <c r="LY729" s="3"/>
      <c r="LZ729" s="3"/>
      <c r="MA729" s="3"/>
      <c r="MB729" s="3"/>
      <c r="MC729" s="3"/>
      <c r="MD729" s="3"/>
      <c r="ME729" s="3"/>
      <c r="MF729" s="3"/>
      <c r="MG729" s="3"/>
      <c r="MH729" s="3"/>
      <c r="MI729" s="3"/>
      <c r="MJ729" s="3"/>
      <c r="MK729" s="3"/>
      <c r="ML729" s="3"/>
      <c r="MM729" s="3"/>
      <c r="MN729" s="3"/>
      <c r="MO729" s="3"/>
      <c r="MP729" s="3"/>
      <c r="MQ729" s="3"/>
      <c r="MR729" s="3"/>
      <c r="MS729" s="3"/>
      <c r="MT729" s="3"/>
      <c r="MU729" s="3"/>
      <c r="MV729" s="3"/>
      <c r="MW729" s="3"/>
      <c r="MX729" s="3"/>
      <c r="MY729" s="3"/>
      <c r="MZ729" s="3"/>
      <c r="NA729" s="3"/>
      <c r="NB729" s="3"/>
      <c r="NC729" s="3"/>
      <c r="ND729" s="3"/>
      <c r="NE729" s="3"/>
      <c r="NF729" s="3"/>
      <c r="NG729" s="3"/>
      <c r="NH729" s="3"/>
      <c r="NI729" s="3"/>
      <c r="NJ729" s="3"/>
      <c r="NK729" s="3"/>
      <c r="NL729" s="3"/>
      <c r="NM729" s="3"/>
      <c r="NN729" s="3"/>
      <c r="NO729" s="3"/>
      <c r="NP729" s="3"/>
      <c r="NQ729" s="3"/>
      <c r="NR729" s="3"/>
      <c r="NS729" s="3"/>
      <c r="NT729" s="3"/>
      <c r="NU729" s="3"/>
      <c r="NV729" s="3"/>
      <c r="NW729" s="3"/>
      <c r="NX729" s="3"/>
      <c r="NY729" s="3"/>
      <c r="NZ729" s="3"/>
      <c r="OA729" s="3"/>
      <c r="OB729" s="3"/>
      <c r="OC729" s="3"/>
      <c r="OD729" s="3"/>
      <c r="OE729" s="3"/>
      <c r="OF729" s="3"/>
      <c r="OG729" s="3"/>
      <c r="OH729" s="3"/>
      <c r="OI729" s="3"/>
      <c r="OJ729" s="3"/>
      <c r="OK729" s="3"/>
      <c r="OL729" s="3"/>
      <c r="OM729" s="3"/>
      <c r="ON729" s="3"/>
      <c r="OO729" s="3"/>
      <c r="OP729" s="3"/>
      <c r="OQ729" s="3"/>
      <c r="OR729" s="3"/>
      <c r="OS729" s="3"/>
      <c r="OT729" s="3"/>
      <c r="OU729" s="3"/>
      <c r="OV729" s="3"/>
      <c r="OW729" s="3"/>
      <c r="OX729" s="3"/>
      <c r="OY729" s="3"/>
      <c r="OZ729" s="3"/>
      <c r="PA729" s="3"/>
      <c r="PB729" s="3"/>
      <c r="PC729" s="3"/>
      <c r="PD729" s="3"/>
      <c r="PE729" s="3"/>
      <c r="PF729" s="3"/>
      <c r="PG729" s="3"/>
      <c r="PH729" s="3"/>
      <c r="PI729" s="3"/>
      <c r="PJ729" s="3"/>
      <c r="PK729" s="3"/>
      <c r="PL729" s="3"/>
      <c r="PM729" s="3"/>
      <c r="PN729" s="3"/>
      <c r="PO729" s="3"/>
      <c r="PP729" s="3"/>
      <c r="PQ729" s="3"/>
      <c r="PR729" s="3"/>
      <c r="PS729" s="3"/>
      <c r="PT729" s="3"/>
      <c r="PU729" s="3"/>
      <c r="PV729" s="3"/>
      <c r="PW729" s="3"/>
      <c r="PX729" s="3"/>
      <c r="PY729" s="3"/>
      <c r="PZ729" s="3"/>
      <c r="QA729" s="3"/>
      <c r="QB729" s="3"/>
      <c r="QC729" s="3"/>
      <c r="QD729" s="3"/>
      <c r="QE729" s="3"/>
      <c r="QF729" s="3"/>
      <c r="QG729" s="3"/>
      <c r="QH729" s="3"/>
      <c r="QI729" s="3"/>
      <c r="QJ729" s="3"/>
      <c r="QK729" s="3"/>
      <c r="QL729" s="3"/>
      <c r="QM729" s="3"/>
      <c r="QN729" s="3"/>
      <c r="QO729" s="3"/>
      <c r="QP729" s="3"/>
      <c r="QQ729" s="3"/>
      <c r="QR729" s="3"/>
      <c r="QS729" s="3"/>
      <c r="QT729" s="3"/>
      <c r="QU729" s="3"/>
      <c r="QV729" s="3"/>
      <c r="QW729" s="3"/>
      <c r="QX729" s="3"/>
      <c r="QY729" s="3"/>
      <c r="QZ729" s="3"/>
      <c r="RA729" s="3"/>
      <c r="RB729" s="3"/>
      <c r="RC729" s="3"/>
      <c r="RD729" s="3"/>
      <c r="RE729" s="3"/>
      <c r="RF729" s="3"/>
      <c r="RG729" s="3"/>
      <c r="RH729" s="3"/>
      <c r="RI729" s="3"/>
      <c r="RJ729" s="3"/>
      <c r="RK729" s="3"/>
      <c r="RL729" s="3"/>
      <c r="RM729" s="3"/>
      <c r="RN729" s="3"/>
      <c r="RO729" s="3"/>
      <c r="RP729" s="3"/>
      <c r="RQ729" s="3"/>
      <c r="RR729" s="3"/>
      <c r="RS729" s="3"/>
      <c r="RT729" s="3"/>
      <c r="RU729" s="3"/>
      <c r="RV729" s="3"/>
      <c r="RW729" s="3"/>
      <c r="RX729" s="3"/>
      <c r="RY729" s="3"/>
      <c r="RZ729" s="3"/>
      <c r="SA729" s="3"/>
      <c r="SB729" s="3"/>
      <c r="SC729" s="3"/>
      <c r="SD729" s="3"/>
      <c r="SE729" s="3"/>
      <c r="SF729" s="3"/>
      <c r="SG729" s="3"/>
      <c r="SH729" s="3"/>
      <c r="SI729" s="3"/>
      <c r="SJ729" s="3"/>
      <c r="SK729" s="3"/>
      <c r="SL729" s="3"/>
      <c r="SM729" s="3"/>
      <c r="SN729" s="3"/>
      <c r="SO729" s="3"/>
      <c r="SP729" s="3"/>
      <c r="SQ729" s="3"/>
      <c r="SR729" s="3"/>
      <c r="SS729" s="3"/>
      <c r="ST729" s="3"/>
      <c r="SU729" s="3"/>
      <c r="SV729" s="3"/>
      <c r="SW729" s="3"/>
      <c r="SX729" s="3"/>
      <c r="SY729" s="3"/>
      <c r="SZ729" s="3"/>
      <c r="TA729" s="3"/>
      <c r="TB729" s="3"/>
      <c r="TC729" s="3"/>
      <c r="TD729" s="3"/>
      <c r="TE729" s="3"/>
      <c r="TF729" s="3"/>
      <c r="TG729" s="3"/>
      <c r="TH729" s="3"/>
      <c r="TI729" s="3"/>
      <c r="TJ729" s="3"/>
      <c r="TK729" s="3"/>
      <c r="TL729" s="3"/>
      <c r="TM729" s="3"/>
      <c r="TN729" s="3"/>
      <c r="TO729" s="3"/>
      <c r="TP729" s="3"/>
      <c r="TQ729" s="3"/>
      <c r="TR729" s="3"/>
      <c r="TS729" s="3"/>
      <c r="TT729" s="3"/>
      <c r="TU729" s="3"/>
      <c r="TV729" s="3"/>
      <c r="TW729" s="3"/>
      <c r="TX729" s="3"/>
      <c r="TY729" s="3"/>
      <c r="TZ729" s="3"/>
      <c r="UA729" s="3"/>
      <c r="UB729" s="3"/>
      <c r="UC729" s="3"/>
      <c r="UD729" s="3"/>
      <c r="UE729" s="3"/>
      <c r="UF729" s="3"/>
      <c r="UG729" s="3"/>
      <c r="UH729" s="3"/>
      <c r="UI729" s="3"/>
      <c r="UJ729" s="3"/>
      <c r="UK729" s="3"/>
      <c r="UL729" s="3"/>
      <c r="UM729" s="3"/>
      <c r="UN729" s="3"/>
      <c r="UO729" s="3"/>
      <c r="UP729" s="3"/>
      <c r="UQ729" s="3"/>
      <c r="UR729" s="3"/>
      <c r="US729" s="3"/>
      <c r="UT729" s="3"/>
      <c r="UU729" s="3"/>
      <c r="UV729" s="3"/>
      <c r="UW729" s="3"/>
      <c r="UX729" s="3"/>
      <c r="UY729" s="3"/>
      <c r="UZ729" s="3"/>
      <c r="VA729" s="3"/>
      <c r="VB729" s="3"/>
      <c r="VC729" s="3"/>
      <c r="VD729" s="3"/>
      <c r="VE729" s="3"/>
      <c r="VF729" s="3"/>
      <c r="VG729" s="3"/>
      <c r="VH729" s="3"/>
      <c r="VI729" s="3"/>
      <c r="VJ729" s="3"/>
      <c r="VK729" s="3"/>
      <c r="VL729" s="3"/>
      <c r="VM729" s="3"/>
      <c r="VN729" s="3"/>
      <c r="VO729" s="3"/>
      <c r="VP729" s="3"/>
      <c r="VQ729" s="3"/>
      <c r="VR729" s="3"/>
      <c r="VS729" s="3"/>
      <c r="VT729" s="3"/>
      <c r="VU729" s="3"/>
      <c r="VV729" s="3"/>
      <c r="VW729" s="3"/>
      <c r="VX729" s="3"/>
      <c r="VY729" s="3"/>
      <c r="VZ729" s="3"/>
      <c r="WA729" s="3"/>
      <c r="WB729" s="3"/>
      <c r="WC729" s="3"/>
    </row>
    <row r="730" spans="1:601" ht="16" x14ac:dyDescent="0.4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/>
      <c r="LP730" s="3"/>
      <c r="LQ730" s="3"/>
      <c r="LR730" s="3"/>
      <c r="LS730" s="3"/>
      <c r="LT730" s="3"/>
      <c r="LU730" s="3"/>
      <c r="LV730" s="3"/>
      <c r="LW730" s="3"/>
      <c r="LX730" s="3"/>
      <c r="LY730" s="3"/>
      <c r="LZ730" s="3"/>
      <c r="MA730" s="3"/>
      <c r="MB730" s="3"/>
      <c r="MC730" s="3"/>
      <c r="MD730" s="3"/>
      <c r="ME730" s="3"/>
      <c r="MF730" s="3"/>
      <c r="MG730" s="3"/>
      <c r="MH730" s="3"/>
      <c r="MI730" s="3"/>
      <c r="MJ730" s="3"/>
      <c r="MK730" s="3"/>
      <c r="ML730" s="3"/>
      <c r="MM730" s="3"/>
      <c r="MN730" s="3"/>
      <c r="MO730" s="3"/>
      <c r="MP730" s="3"/>
      <c r="MQ730" s="3"/>
      <c r="MR730" s="3"/>
      <c r="MS730" s="3"/>
      <c r="MT730" s="3"/>
      <c r="MU730" s="3"/>
      <c r="MV730" s="3"/>
      <c r="MW730" s="3"/>
      <c r="MX730" s="3"/>
      <c r="MY730" s="3"/>
      <c r="MZ730" s="3"/>
      <c r="NA730" s="3"/>
      <c r="NB730" s="3"/>
      <c r="NC730" s="3"/>
      <c r="ND730" s="3"/>
      <c r="NE730" s="3"/>
      <c r="NF730" s="3"/>
      <c r="NG730" s="3"/>
      <c r="NH730" s="3"/>
      <c r="NI730" s="3"/>
      <c r="NJ730" s="3"/>
      <c r="NK730" s="3"/>
      <c r="NL730" s="3"/>
      <c r="NM730" s="3"/>
      <c r="NN730" s="3"/>
      <c r="NO730" s="3"/>
      <c r="NP730" s="3"/>
      <c r="NQ730" s="3"/>
      <c r="NR730" s="3"/>
      <c r="NS730" s="3"/>
      <c r="NT730" s="3"/>
      <c r="NU730" s="3"/>
      <c r="NV730" s="3"/>
      <c r="NW730" s="3"/>
      <c r="NX730" s="3"/>
      <c r="NY730" s="3"/>
      <c r="NZ730" s="3"/>
      <c r="OA730" s="3"/>
      <c r="OB730" s="3"/>
      <c r="OC730" s="3"/>
      <c r="OD730" s="3"/>
      <c r="OE730" s="3"/>
      <c r="OF730" s="3"/>
      <c r="OG730" s="3"/>
      <c r="OH730" s="3"/>
      <c r="OI730" s="3"/>
      <c r="OJ730" s="3"/>
      <c r="OK730" s="3"/>
      <c r="OL730" s="3"/>
      <c r="OM730" s="3"/>
      <c r="ON730" s="3"/>
      <c r="OO730" s="3"/>
      <c r="OP730" s="3"/>
      <c r="OQ730" s="3"/>
      <c r="OR730" s="3"/>
      <c r="OS730" s="3"/>
      <c r="OT730" s="3"/>
      <c r="OU730" s="3"/>
      <c r="OV730" s="3"/>
      <c r="OW730" s="3"/>
      <c r="OX730" s="3"/>
      <c r="OY730" s="3"/>
      <c r="OZ730" s="3"/>
      <c r="PA730" s="3"/>
      <c r="PB730" s="3"/>
      <c r="PC730" s="3"/>
      <c r="PD730" s="3"/>
      <c r="PE730" s="3"/>
      <c r="PF730" s="3"/>
      <c r="PG730" s="3"/>
      <c r="PH730" s="3"/>
      <c r="PI730" s="3"/>
      <c r="PJ730" s="3"/>
      <c r="PK730" s="3"/>
      <c r="PL730" s="3"/>
      <c r="PM730" s="3"/>
      <c r="PN730" s="3"/>
      <c r="PO730" s="3"/>
      <c r="PP730" s="3"/>
      <c r="PQ730" s="3"/>
      <c r="PR730" s="3"/>
      <c r="PS730" s="3"/>
      <c r="PT730" s="3"/>
      <c r="PU730" s="3"/>
      <c r="PV730" s="3"/>
      <c r="PW730" s="3"/>
      <c r="PX730" s="3"/>
      <c r="PY730" s="3"/>
      <c r="PZ730" s="3"/>
      <c r="QA730" s="3"/>
      <c r="QB730" s="3"/>
      <c r="QC730" s="3"/>
      <c r="QD730" s="3"/>
      <c r="QE730" s="3"/>
      <c r="QF730" s="3"/>
      <c r="QG730" s="3"/>
      <c r="QH730" s="3"/>
      <c r="QI730" s="3"/>
      <c r="QJ730" s="3"/>
      <c r="QK730" s="3"/>
      <c r="QL730" s="3"/>
      <c r="QM730" s="3"/>
      <c r="QN730" s="3"/>
      <c r="QO730" s="3"/>
      <c r="QP730" s="3"/>
      <c r="QQ730" s="3"/>
      <c r="QR730" s="3"/>
      <c r="QS730" s="3"/>
      <c r="QT730" s="3"/>
      <c r="QU730" s="3"/>
      <c r="QV730" s="3"/>
      <c r="QW730" s="3"/>
      <c r="QX730" s="3"/>
      <c r="QY730" s="3"/>
      <c r="QZ730" s="3"/>
      <c r="RA730" s="3"/>
      <c r="RB730" s="3"/>
      <c r="RC730" s="3"/>
      <c r="RD730" s="3"/>
      <c r="RE730" s="3"/>
      <c r="RF730" s="3"/>
      <c r="RG730" s="3"/>
      <c r="RH730" s="3"/>
      <c r="RI730" s="3"/>
      <c r="RJ730" s="3"/>
      <c r="RK730" s="3"/>
      <c r="RL730" s="3"/>
      <c r="RM730" s="3"/>
      <c r="RN730" s="3"/>
      <c r="RO730" s="3"/>
      <c r="RP730" s="3"/>
      <c r="RQ730" s="3"/>
      <c r="RR730" s="3"/>
      <c r="RS730" s="3"/>
      <c r="RT730" s="3"/>
      <c r="RU730" s="3"/>
      <c r="RV730" s="3"/>
      <c r="RW730" s="3"/>
      <c r="RX730" s="3"/>
      <c r="RY730" s="3"/>
      <c r="RZ730" s="3"/>
      <c r="SA730" s="3"/>
      <c r="SB730" s="3"/>
      <c r="SC730" s="3"/>
      <c r="SD730" s="3"/>
      <c r="SE730" s="3"/>
      <c r="SF730" s="3"/>
      <c r="SG730" s="3"/>
      <c r="SH730" s="3"/>
      <c r="SI730" s="3"/>
      <c r="SJ730" s="3"/>
      <c r="SK730" s="3"/>
      <c r="SL730" s="3"/>
      <c r="SM730" s="3"/>
      <c r="SN730" s="3"/>
      <c r="SO730" s="3"/>
      <c r="SP730" s="3"/>
      <c r="SQ730" s="3"/>
      <c r="SR730" s="3"/>
      <c r="SS730" s="3"/>
      <c r="ST730" s="3"/>
      <c r="SU730" s="3"/>
      <c r="SV730" s="3"/>
      <c r="SW730" s="3"/>
      <c r="SX730" s="3"/>
      <c r="SY730" s="3"/>
      <c r="SZ730" s="3"/>
      <c r="TA730" s="3"/>
      <c r="TB730" s="3"/>
      <c r="TC730" s="3"/>
      <c r="TD730" s="3"/>
      <c r="TE730" s="3"/>
      <c r="TF730" s="3"/>
      <c r="TG730" s="3"/>
      <c r="TH730" s="3"/>
      <c r="TI730" s="3"/>
      <c r="TJ730" s="3"/>
      <c r="TK730" s="3"/>
      <c r="TL730" s="3"/>
      <c r="TM730" s="3"/>
      <c r="TN730" s="3"/>
      <c r="TO730" s="3"/>
      <c r="TP730" s="3"/>
      <c r="TQ730" s="3"/>
      <c r="TR730" s="3"/>
      <c r="TS730" s="3"/>
      <c r="TT730" s="3"/>
      <c r="TU730" s="3"/>
      <c r="TV730" s="3"/>
      <c r="TW730" s="3"/>
      <c r="TX730" s="3"/>
      <c r="TY730" s="3"/>
      <c r="TZ730" s="3"/>
      <c r="UA730" s="3"/>
      <c r="UB730" s="3"/>
      <c r="UC730" s="3"/>
      <c r="UD730" s="3"/>
      <c r="UE730" s="3"/>
      <c r="UF730" s="3"/>
      <c r="UG730" s="3"/>
      <c r="UH730" s="3"/>
      <c r="UI730" s="3"/>
      <c r="UJ730" s="3"/>
      <c r="UK730" s="3"/>
      <c r="UL730" s="3"/>
      <c r="UM730" s="3"/>
      <c r="UN730" s="3"/>
      <c r="UO730" s="3"/>
      <c r="UP730" s="3"/>
      <c r="UQ730" s="3"/>
      <c r="UR730" s="3"/>
      <c r="US730" s="3"/>
      <c r="UT730" s="3"/>
      <c r="UU730" s="3"/>
      <c r="UV730" s="3"/>
      <c r="UW730" s="3"/>
      <c r="UX730" s="3"/>
      <c r="UY730" s="3"/>
      <c r="UZ730" s="3"/>
      <c r="VA730" s="3"/>
      <c r="VB730" s="3"/>
      <c r="VC730" s="3"/>
      <c r="VD730" s="3"/>
      <c r="VE730" s="3"/>
      <c r="VF730" s="3"/>
      <c r="VG730" s="3"/>
      <c r="VH730" s="3"/>
      <c r="VI730" s="3"/>
      <c r="VJ730" s="3"/>
      <c r="VK730" s="3"/>
      <c r="VL730" s="3"/>
      <c r="VM730" s="3"/>
      <c r="VN730" s="3"/>
      <c r="VO730" s="3"/>
      <c r="VP730" s="3"/>
      <c r="VQ730" s="3"/>
      <c r="VR730" s="3"/>
      <c r="VS730" s="3"/>
      <c r="VT730" s="3"/>
      <c r="VU730" s="3"/>
      <c r="VV730" s="3"/>
      <c r="VW730" s="3"/>
      <c r="VX730" s="3"/>
      <c r="VY730" s="3"/>
      <c r="VZ730" s="3"/>
      <c r="WA730" s="3"/>
      <c r="WB730" s="3"/>
      <c r="WC730" s="3"/>
    </row>
    <row r="731" spans="1:601" ht="16" x14ac:dyDescent="0.4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3"/>
      <c r="NJ731" s="3"/>
      <c r="NK731" s="3"/>
      <c r="NL731" s="3"/>
      <c r="NM731" s="3"/>
      <c r="NN731" s="3"/>
      <c r="NO731" s="3"/>
      <c r="NP731" s="3"/>
      <c r="NQ731" s="3"/>
      <c r="NR731" s="3"/>
      <c r="NS731" s="3"/>
      <c r="NT731" s="3"/>
      <c r="NU731" s="3"/>
      <c r="NV731" s="3"/>
      <c r="NW731" s="3"/>
      <c r="NX731" s="3"/>
      <c r="NY731" s="3"/>
      <c r="NZ731" s="3"/>
      <c r="OA731" s="3"/>
      <c r="OB731" s="3"/>
      <c r="OC731" s="3"/>
      <c r="OD731" s="3"/>
      <c r="OE731" s="3"/>
      <c r="OF731" s="3"/>
      <c r="OG731" s="3"/>
      <c r="OH731" s="3"/>
      <c r="OI731" s="3"/>
      <c r="OJ731" s="3"/>
      <c r="OK731" s="3"/>
      <c r="OL731" s="3"/>
      <c r="OM731" s="3"/>
      <c r="ON731" s="3"/>
      <c r="OO731" s="3"/>
      <c r="OP731" s="3"/>
      <c r="OQ731" s="3"/>
      <c r="OR731" s="3"/>
      <c r="OS731" s="3"/>
      <c r="OT731" s="3"/>
      <c r="OU731" s="3"/>
      <c r="OV731" s="3"/>
      <c r="OW731" s="3"/>
      <c r="OX731" s="3"/>
      <c r="OY731" s="3"/>
      <c r="OZ731" s="3"/>
      <c r="PA731" s="3"/>
      <c r="PB731" s="3"/>
      <c r="PC731" s="3"/>
      <c r="PD731" s="3"/>
      <c r="PE731" s="3"/>
      <c r="PF731" s="3"/>
      <c r="PG731" s="3"/>
      <c r="PH731" s="3"/>
      <c r="PI731" s="3"/>
      <c r="PJ731" s="3"/>
      <c r="PK731" s="3"/>
      <c r="PL731" s="3"/>
      <c r="PM731" s="3"/>
      <c r="PN731" s="3"/>
      <c r="PO731" s="3"/>
      <c r="PP731" s="3"/>
      <c r="PQ731" s="3"/>
      <c r="PR731" s="3"/>
      <c r="PS731" s="3"/>
      <c r="PT731" s="3"/>
      <c r="PU731" s="3"/>
      <c r="PV731" s="3"/>
      <c r="PW731" s="3"/>
      <c r="PX731" s="3"/>
      <c r="PY731" s="3"/>
      <c r="PZ731" s="3"/>
      <c r="QA731" s="3"/>
      <c r="QB731" s="3"/>
      <c r="QC731" s="3"/>
      <c r="QD731" s="3"/>
      <c r="QE731" s="3"/>
      <c r="QF731" s="3"/>
      <c r="QG731" s="3"/>
      <c r="QH731" s="3"/>
      <c r="QI731" s="3"/>
      <c r="QJ731" s="3"/>
      <c r="QK731" s="3"/>
      <c r="QL731" s="3"/>
      <c r="QM731" s="3"/>
      <c r="QN731" s="3"/>
      <c r="QO731" s="3"/>
      <c r="QP731" s="3"/>
      <c r="QQ731" s="3"/>
      <c r="QR731" s="3"/>
      <c r="QS731" s="3"/>
      <c r="QT731" s="3"/>
      <c r="QU731" s="3"/>
      <c r="QV731" s="3"/>
      <c r="QW731" s="3"/>
      <c r="QX731" s="3"/>
      <c r="QY731" s="3"/>
      <c r="QZ731" s="3"/>
      <c r="RA731" s="3"/>
      <c r="RB731" s="3"/>
      <c r="RC731" s="3"/>
      <c r="RD731" s="3"/>
      <c r="RE731" s="3"/>
      <c r="RF731" s="3"/>
      <c r="RG731" s="3"/>
      <c r="RH731" s="3"/>
      <c r="RI731" s="3"/>
      <c r="RJ731" s="3"/>
      <c r="RK731" s="3"/>
      <c r="RL731" s="3"/>
      <c r="RM731" s="3"/>
      <c r="RN731" s="3"/>
      <c r="RO731" s="3"/>
      <c r="RP731" s="3"/>
      <c r="RQ731" s="3"/>
      <c r="RR731" s="3"/>
      <c r="RS731" s="3"/>
      <c r="RT731" s="3"/>
      <c r="RU731" s="3"/>
      <c r="RV731" s="3"/>
      <c r="RW731" s="3"/>
      <c r="RX731" s="3"/>
      <c r="RY731" s="3"/>
      <c r="RZ731" s="3"/>
      <c r="SA731" s="3"/>
      <c r="SB731" s="3"/>
      <c r="SC731" s="3"/>
      <c r="SD731" s="3"/>
      <c r="SE731" s="3"/>
      <c r="SF731" s="3"/>
      <c r="SG731" s="3"/>
      <c r="SH731" s="3"/>
      <c r="SI731" s="3"/>
      <c r="SJ731" s="3"/>
      <c r="SK731" s="3"/>
      <c r="SL731" s="3"/>
      <c r="SM731" s="3"/>
      <c r="SN731" s="3"/>
      <c r="SO731" s="3"/>
      <c r="SP731" s="3"/>
      <c r="SQ731" s="3"/>
      <c r="SR731" s="3"/>
      <c r="SS731" s="3"/>
      <c r="ST731" s="3"/>
      <c r="SU731" s="3"/>
      <c r="SV731" s="3"/>
      <c r="SW731" s="3"/>
      <c r="SX731" s="3"/>
      <c r="SY731" s="3"/>
      <c r="SZ731" s="3"/>
      <c r="TA731" s="3"/>
      <c r="TB731" s="3"/>
      <c r="TC731" s="3"/>
      <c r="TD731" s="3"/>
      <c r="TE731" s="3"/>
      <c r="TF731" s="3"/>
      <c r="TG731" s="3"/>
      <c r="TH731" s="3"/>
      <c r="TI731" s="3"/>
      <c r="TJ731" s="3"/>
      <c r="TK731" s="3"/>
      <c r="TL731" s="3"/>
      <c r="TM731" s="3"/>
      <c r="TN731" s="3"/>
      <c r="TO731" s="3"/>
      <c r="TP731" s="3"/>
      <c r="TQ731" s="3"/>
      <c r="TR731" s="3"/>
      <c r="TS731" s="3"/>
      <c r="TT731" s="3"/>
      <c r="TU731" s="3"/>
      <c r="TV731" s="3"/>
      <c r="TW731" s="3"/>
      <c r="TX731" s="3"/>
      <c r="TY731" s="3"/>
      <c r="TZ731" s="3"/>
      <c r="UA731" s="3"/>
      <c r="UB731" s="3"/>
      <c r="UC731" s="3"/>
      <c r="UD731" s="3"/>
      <c r="UE731" s="3"/>
      <c r="UF731" s="3"/>
      <c r="UG731" s="3"/>
      <c r="UH731" s="3"/>
      <c r="UI731" s="3"/>
      <c r="UJ731" s="3"/>
      <c r="UK731" s="3"/>
      <c r="UL731" s="3"/>
      <c r="UM731" s="3"/>
      <c r="UN731" s="3"/>
      <c r="UO731" s="3"/>
      <c r="UP731" s="3"/>
      <c r="UQ731" s="3"/>
      <c r="UR731" s="3"/>
      <c r="US731" s="3"/>
      <c r="UT731" s="3"/>
      <c r="UU731" s="3"/>
      <c r="UV731" s="3"/>
      <c r="UW731" s="3"/>
      <c r="UX731" s="3"/>
      <c r="UY731" s="3"/>
      <c r="UZ731" s="3"/>
      <c r="VA731" s="3"/>
      <c r="VB731" s="3"/>
      <c r="VC731" s="3"/>
      <c r="VD731" s="3"/>
      <c r="VE731" s="3"/>
      <c r="VF731" s="3"/>
      <c r="VG731" s="3"/>
      <c r="VH731" s="3"/>
      <c r="VI731" s="3"/>
      <c r="VJ731" s="3"/>
      <c r="VK731" s="3"/>
      <c r="VL731" s="3"/>
      <c r="VM731" s="3"/>
      <c r="VN731" s="3"/>
      <c r="VO731" s="3"/>
      <c r="VP731" s="3"/>
      <c r="VQ731" s="3"/>
      <c r="VR731" s="3"/>
      <c r="VS731" s="3"/>
      <c r="VT731" s="3"/>
      <c r="VU731" s="3"/>
      <c r="VV731" s="3"/>
      <c r="VW731" s="3"/>
      <c r="VX731" s="3"/>
      <c r="VY731" s="3"/>
      <c r="VZ731" s="3"/>
      <c r="WA731" s="3"/>
      <c r="WB731" s="3"/>
      <c r="WC731" s="3"/>
    </row>
    <row r="732" spans="1:601" ht="16" x14ac:dyDescent="0.4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3"/>
      <c r="NJ732" s="3"/>
      <c r="NK732" s="3"/>
      <c r="NL732" s="3"/>
      <c r="NM732" s="3"/>
      <c r="NN732" s="3"/>
      <c r="NO732" s="3"/>
      <c r="NP732" s="3"/>
      <c r="NQ732" s="3"/>
      <c r="NR732" s="3"/>
      <c r="NS732" s="3"/>
      <c r="NT732" s="3"/>
      <c r="NU732" s="3"/>
      <c r="NV732" s="3"/>
      <c r="NW732" s="3"/>
      <c r="NX732" s="3"/>
      <c r="NY732" s="3"/>
      <c r="NZ732" s="3"/>
      <c r="OA732" s="3"/>
      <c r="OB732" s="3"/>
      <c r="OC732" s="3"/>
      <c r="OD732" s="3"/>
      <c r="OE732" s="3"/>
      <c r="OF732" s="3"/>
      <c r="OG732" s="3"/>
      <c r="OH732" s="3"/>
      <c r="OI732" s="3"/>
      <c r="OJ732" s="3"/>
      <c r="OK732" s="3"/>
      <c r="OL732" s="3"/>
      <c r="OM732" s="3"/>
      <c r="ON732" s="3"/>
      <c r="OO732" s="3"/>
      <c r="OP732" s="3"/>
      <c r="OQ732" s="3"/>
      <c r="OR732" s="3"/>
      <c r="OS732" s="3"/>
      <c r="OT732" s="3"/>
      <c r="OU732" s="3"/>
      <c r="OV732" s="3"/>
      <c r="OW732" s="3"/>
      <c r="OX732" s="3"/>
      <c r="OY732" s="3"/>
      <c r="OZ732" s="3"/>
      <c r="PA732" s="3"/>
      <c r="PB732" s="3"/>
      <c r="PC732" s="3"/>
      <c r="PD732" s="3"/>
      <c r="PE732" s="3"/>
      <c r="PF732" s="3"/>
      <c r="PG732" s="3"/>
      <c r="PH732" s="3"/>
      <c r="PI732" s="3"/>
      <c r="PJ732" s="3"/>
      <c r="PK732" s="3"/>
      <c r="PL732" s="3"/>
      <c r="PM732" s="3"/>
      <c r="PN732" s="3"/>
      <c r="PO732" s="3"/>
      <c r="PP732" s="3"/>
      <c r="PQ732" s="3"/>
      <c r="PR732" s="3"/>
      <c r="PS732" s="3"/>
      <c r="PT732" s="3"/>
      <c r="PU732" s="3"/>
      <c r="PV732" s="3"/>
      <c r="PW732" s="3"/>
      <c r="PX732" s="3"/>
      <c r="PY732" s="3"/>
      <c r="PZ732" s="3"/>
      <c r="QA732" s="3"/>
      <c r="QB732" s="3"/>
      <c r="QC732" s="3"/>
      <c r="QD732" s="3"/>
      <c r="QE732" s="3"/>
      <c r="QF732" s="3"/>
      <c r="QG732" s="3"/>
      <c r="QH732" s="3"/>
      <c r="QI732" s="3"/>
      <c r="QJ732" s="3"/>
      <c r="QK732" s="3"/>
      <c r="QL732" s="3"/>
      <c r="QM732" s="3"/>
      <c r="QN732" s="3"/>
      <c r="QO732" s="3"/>
      <c r="QP732" s="3"/>
      <c r="QQ732" s="3"/>
      <c r="QR732" s="3"/>
      <c r="QS732" s="3"/>
      <c r="QT732" s="3"/>
      <c r="QU732" s="3"/>
      <c r="QV732" s="3"/>
      <c r="QW732" s="3"/>
      <c r="QX732" s="3"/>
      <c r="QY732" s="3"/>
      <c r="QZ732" s="3"/>
      <c r="RA732" s="3"/>
      <c r="RB732" s="3"/>
      <c r="RC732" s="3"/>
      <c r="RD732" s="3"/>
      <c r="RE732" s="3"/>
      <c r="RF732" s="3"/>
      <c r="RG732" s="3"/>
      <c r="RH732" s="3"/>
      <c r="RI732" s="3"/>
      <c r="RJ732" s="3"/>
      <c r="RK732" s="3"/>
      <c r="RL732" s="3"/>
      <c r="RM732" s="3"/>
      <c r="RN732" s="3"/>
      <c r="RO732" s="3"/>
      <c r="RP732" s="3"/>
      <c r="RQ732" s="3"/>
      <c r="RR732" s="3"/>
      <c r="RS732" s="3"/>
      <c r="RT732" s="3"/>
      <c r="RU732" s="3"/>
      <c r="RV732" s="3"/>
      <c r="RW732" s="3"/>
      <c r="RX732" s="3"/>
      <c r="RY732" s="3"/>
      <c r="RZ732" s="3"/>
      <c r="SA732" s="3"/>
      <c r="SB732" s="3"/>
      <c r="SC732" s="3"/>
      <c r="SD732" s="3"/>
      <c r="SE732" s="3"/>
      <c r="SF732" s="3"/>
      <c r="SG732" s="3"/>
      <c r="SH732" s="3"/>
      <c r="SI732" s="3"/>
      <c r="SJ732" s="3"/>
      <c r="SK732" s="3"/>
      <c r="SL732" s="3"/>
      <c r="SM732" s="3"/>
      <c r="SN732" s="3"/>
      <c r="SO732" s="3"/>
      <c r="SP732" s="3"/>
      <c r="SQ732" s="3"/>
      <c r="SR732" s="3"/>
      <c r="SS732" s="3"/>
      <c r="ST732" s="3"/>
      <c r="SU732" s="3"/>
      <c r="SV732" s="3"/>
      <c r="SW732" s="3"/>
      <c r="SX732" s="3"/>
      <c r="SY732" s="3"/>
      <c r="SZ732" s="3"/>
      <c r="TA732" s="3"/>
      <c r="TB732" s="3"/>
      <c r="TC732" s="3"/>
      <c r="TD732" s="3"/>
      <c r="TE732" s="3"/>
      <c r="TF732" s="3"/>
      <c r="TG732" s="3"/>
      <c r="TH732" s="3"/>
      <c r="TI732" s="3"/>
      <c r="TJ732" s="3"/>
      <c r="TK732" s="3"/>
      <c r="TL732" s="3"/>
      <c r="TM732" s="3"/>
      <c r="TN732" s="3"/>
      <c r="TO732" s="3"/>
      <c r="TP732" s="3"/>
      <c r="TQ732" s="3"/>
      <c r="TR732" s="3"/>
      <c r="TS732" s="3"/>
      <c r="TT732" s="3"/>
      <c r="TU732" s="3"/>
      <c r="TV732" s="3"/>
      <c r="TW732" s="3"/>
      <c r="TX732" s="3"/>
      <c r="TY732" s="3"/>
      <c r="TZ732" s="3"/>
      <c r="UA732" s="3"/>
      <c r="UB732" s="3"/>
      <c r="UC732" s="3"/>
      <c r="UD732" s="3"/>
      <c r="UE732" s="3"/>
      <c r="UF732" s="3"/>
      <c r="UG732" s="3"/>
      <c r="UH732" s="3"/>
      <c r="UI732" s="3"/>
      <c r="UJ732" s="3"/>
      <c r="UK732" s="3"/>
      <c r="UL732" s="3"/>
      <c r="UM732" s="3"/>
      <c r="UN732" s="3"/>
      <c r="UO732" s="3"/>
      <c r="UP732" s="3"/>
      <c r="UQ732" s="3"/>
      <c r="UR732" s="3"/>
      <c r="US732" s="3"/>
      <c r="UT732" s="3"/>
      <c r="UU732" s="3"/>
      <c r="UV732" s="3"/>
      <c r="UW732" s="3"/>
      <c r="UX732" s="3"/>
      <c r="UY732" s="3"/>
      <c r="UZ732" s="3"/>
      <c r="VA732" s="3"/>
      <c r="VB732" s="3"/>
      <c r="VC732" s="3"/>
      <c r="VD732" s="3"/>
      <c r="VE732" s="3"/>
      <c r="VF732" s="3"/>
      <c r="VG732" s="3"/>
      <c r="VH732" s="3"/>
      <c r="VI732" s="3"/>
      <c r="VJ732" s="3"/>
      <c r="VK732" s="3"/>
      <c r="VL732" s="3"/>
      <c r="VM732" s="3"/>
      <c r="VN732" s="3"/>
      <c r="VO732" s="3"/>
      <c r="VP732" s="3"/>
      <c r="VQ732" s="3"/>
      <c r="VR732" s="3"/>
      <c r="VS732" s="3"/>
      <c r="VT732" s="3"/>
      <c r="VU732" s="3"/>
      <c r="VV732" s="3"/>
      <c r="VW732" s="3"/>
      <c r="VX732" s="3"/>
      <c r="VY732" s="3"/>
      <c r="VZ732" s="3"/>
      <c r="WA732" s="3"/>
      <c r="WB732" s="3"/>
      <c r="WC732" s="3"/>
    </row>
    <row r="733" spans="1:601" ht="16" x14ac:dyDescent="0.4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/>
      <c r="LP733" s="3"/>
      <c r="LQ733" s="3"/>
      <c r="LR733" s="3"/>
      <c r="LS733" s="3"/>
      <c r="LT733" s="3"/>
      <c r="LU733" s="3"/>
      <c r="LV733" s="3"/>
      <c r="LW733" s="3"/>
      <c r="LX733" s="3"/>
      <c r="LY733" s="3"/>
      <c r="LZ733" s="3"/>
      <c r="MA733" s="3"/>
      <c r="MB733" s="3"/>
      <c r="MC733" s="3"/>
      <c r="MD733" s="3"/>
      <c r="ME733" s="3"/>
      <c r="MF733" s="3"/>
      <c r="MG733" s="3"/>
      <c r="MH733" s="3"/>
      <c r="MI733" s="3"/>
      <c r="MJ733" s="3"/>
      <c r="MK733" s="3"/>
      <c r="ML733" s="3"/>
      <c r="MM733" s="3"/>
      <c r="MN733" s="3"/>
      <c r="MO733" s="3"/>
      <c r="MP733" s="3"/>
      <c r="MQ733" s="3"/>
      <c r="MR733" s="3"/>
      <c r="MS733" s="3"/>
      <c r="MT733" s="3"/>
      <c r="MU733" s="3"/>
      <c r="MV733" s="3"/>
      <c r="MW733" s="3"/>
      <c r="MX733" s="3"/>
      <c r="MY733" s="3"/>
      <c r="MZ733" s="3"/>
      <c r="NA733" s="3"/>
      <c r="NB733" s="3"/>
      <c r="NC733" s="3"/>
      <c r="ND733" s="3"/>
      <c r="NE733" s="3"/>
      <c r="NF733" s="3"/>
      <c r="NG733" s="3"/>
      <c r="NH733" s="3"/>
      <c r="NI733" s="3"/>
      <c r="NJ733" s="3"/>
      <c r="NK733" s="3"/>
      <c r="NL733" s="3"/>
      <c r="NM733" s="3"/>
      <c r="NN733" s="3"/>
      <c r="NO733" s="3"/>
      <c r="NP733" s="3"/>
      <c r="NQ733" s="3"/>
      <c r="NR733" s="3"/>
      <c r="NS733" s="3"/>
      <c r="NT733" s="3"/>
      <c r="NU733" s="3"/>
      <c r="NV733" s="3"/>
      <c r="NW733" s="3"/>
      <c r="NX733" s="3"/>
      <c r="NY733" s="3"/>
      <c r="NZ733" s="3"/>
      <c r="OA733" s="3"/>
      <c r="OB733" s="3"/>
      <c r="OC733" s="3"/>
      <c r="OD733" s="3"/>
      <c r="OE733" s="3"/>
      <c r="OF733" s="3"/>
      <c r="OG733" s="3"/>
      <c r="OH733" s="3"/>
      <c r="OI733" s="3"/>
      <c r="OJ733" s="3"/>
      <c r="OK733" s="3"/>
      <c r="OL733" s="3"/>
      <c r="OM733" s="3"/>
      <c r="ON733" s="3"/>
      <c r="OO733" s="3"/>
      <c r="OP733" s="3"/>
      <c r="OQ733" s="3"/>
      <c r="OR733" s="3"/>
      <c r="OS733" s="3"/>
      <c r="OT733" s="3"/>
      <c r="OU733" s="3"/>
      <c r="OV733" s="3"/>
      <c r="OW733" s="3"/>
      <c r="OX733" s="3"/>
      <c r="OY733" s="3"/>
      <c r="OZ733" s="3"/>
      <c r="PA733" s="3"/>
      <c r="PB733" s="3"/>
      <c r="PC733" s="3"/>
      <c r="PD733" s="3"/>
      <c r="PE733" s="3"/>
      <c r="PF733" s="3"/>
      <c r="PG733" s="3"/>
      <c r="PH733" s="3"/>
      <c r="PI733" s="3"/>
      <c r="PJ733" s="3"/>
      <c r="PK733" s="3"/>
      <c r="PL733" s="3"/>
      <c r="PM733" s="3"/>
      <c r="PN733" s="3"/>
      <c r="PO733" s="3"/>
      <c r="PP733" s="3"/>
      <c r="PQ733" s="3"/>
      <c r="PR733" s="3"/>
      <c r="PS733" s="3"/>
      <c r="PT733" s="3"/>
      <c r="PU733" s="3"/>
      <c r="PV733" s="3"/>
      <c r="PW733" s="3"/>
      <c r="PX733" s="3"/>
      <c r="PY733" s="3"/>
      <c r="PZ733" s="3"/>
      <c r="QA733" s="3"/>
      <c r="QB733" s="3"/>
      <c r="QC733" s="3"/>
      <c r="QD733" s="3"/>
      <c r="QE733" s="3"/>
      <c r="QF733" s="3"/>
      <c r="QG733" s="3"/>
      <c r="QH733" s="3"/>
      <c r="QI733" s="3"/>
      <c r="QJ733" s="3"/>
      <c r="QK733" s="3"/>
      <c r="QL733" s="3"/>
      <c r="QM733" s="3"/>
      <c r="QN733" s="3"/>
      <c r="QO733" s="3"/>
      <c r="QP733" s="3"/>
      <c r="QQ733" s="3"/>
      <c r="QR733" s="3"/>
      <c r="QS733" s="3"/>
      <c r="QT733" s="3"/>
      <c r="QU733" s="3"/>
      <c r="QV733" s="3"/>
      <c r="QW733" s="3"/>
      <c r="QX733" s="3"/>
      <c r="QY733" s="3"/>
      <c r="QZ733" s="3"/>
      <c r="RA733" s="3"/>
      <c r="RB733" s="3"/>
      <c r="RC733" s="3"/>
      <c r="RD733" s="3"/>
      <c r="RE733" s="3"/>
      <c r="RF733" s="3"/>
      <c r="RG733" s="3"/>
      <c r="RH733" s="3"/>
      <c r="RI733" s="3"/>
      <c r="RJ733" s="3"/>
      <c r="RK733" s="3"/>
      <c r="RL733" s="3"/>
      <c r="RM733" s="3"/>
      <c r="RN733" s="3"/>
      <c r="RO733" s="3"/>
      <c r="RP733" s="3"/>
      <c r="RQ733" s="3"/>
      <c r="RR733" s="3"/>
      <c r="RS733" s="3"/>
      <c r="RT733" s="3"/>
      <c r="RU733" s="3"/>
      <c r="RV733" s="3"/>
      <c r="RW733" s="3"/>
      <c r="RX733" s="3"/>
      <c r="RY733" s="3"/>
      <c r="RZ733" s="3"/>
      <c r="SA733" s="3"/>
      <c r="SB733" s="3"/>
      <c r="SC733" s="3"/>
      <c r="SD733" s="3"/>
      <c r="SE733" s="3"/>
      <c r="SF733" s="3"/>
      <c r="SG733" s="3"/>
      <c r="SH733" s="3"/>
      <c r="SI733" s="3"/>
      <c r="SJ733" s="3"/>
      <c r="SK733" s="3"/>
      <c r="SL733" s="3"/>
      <c r="SM733" s="3"/>
      <c r="SN733" s="3"/>
      <c r="SO733" s="3"/>
      <c r="SP733" s="3"/>
      <c r="SQ733" s="3"/>
      <c r="SR733" s="3"/>
      <c r="SS733" s="3"/>
      <c r="ST733" s="3"/>
      <c r="SU733" s="3"/>
      <c r="SV733" s="3"/>
      <c r="SW733" s="3"/>
      <c r="SX733" s="3"/>
      <c r="SY733" s="3"/>
      <c r="SZ733" s="3"/>
      <c r="TA733" s="3"/>
      <c r="TB733" s="3"/>
      <c r="TC733" s="3"/>
      <c r="TD733" s="3"/>
      <c r="TE733" s="3"/>
      <c r="TF733" s="3"/>
      <c r="TG733" s="3"/>
      <c r="TH733" s="3"/>
      <c r="TI733" s="3"/>
      <c r="TJ733" s="3"/>
      <c r="TK733" s="3"/>
      <c r="TL733" s="3"/>
      <c r="TM733" s="3"/>
      <c r="TN733" s="3"/>
      <c r="TO733" s="3"/>
      <c r="TP733" s="3"/>
      <c r="TQ733" s="3"/>
      <c r="TR733" s="3"/>
      <c r="TS733" s="3"/>
      <c r="TT733" s="3"/>
      <c r="TU733" s="3"/>
      <c r="TV733" s="3"/>
      <c r="TW733" s="3"/>
      <c r="TX733" s="3"/>
      <c r="TY733" s="3"/>
      <c r="TZ733" s="3"/>
      <c r="UA733" s="3"/>
      <c r="UB733" s="3"/>
      <c r="UC733" s="3"/>
      <c r="UD733" s="3"/>
      <c r="UE733" s="3"/>
      <c r="UF733" s="3"/>
      <c r="UG733" s="3"/>
      <c r="UH733" s="3"/>
      <c r="UI733" s="3"/>
      <c r="UJ733" s="3"/>
      <c r="UK733" s="3"/>
      <c r="UL733" s="3"/>
      <c r="UM733" s="3"/>
      <c r="UN733" s="3"/>
      <c r="UO733" s="3"/>
      <c r="UP733" s="3"/>
      <c r="UQ733" s="3"/>
      <c r="UR733" s="3"/>
      <c r="US733" s="3"/>
      <c r="UT733" s="3"/>
      <c r="UU733" s="3"/>
      <c r="UV733" s="3"/>
      <c r="UW733" s="3"/>
      <c r="UX733" s="3"/>
      <c r="UY733" s="3"/>
      <c r="UZ733" s="3"/>
      <c r="VA733" s="3"/>
      <c r="VB733" s="3"/>
      <c r="VC733" s="3"/>
      <c r="VD733" s="3"/>
      <c r="VE733" s="3"/>
      <c r="VF733" s="3"/>
      <c r="VG733" s="3"/>
      <c r="VH733" s="3"/>
      <c r="VI733" s="3"/>
      <c r="VJ733" s="3"/>
      <c r="VK733" s="3"/>
      <c r="VL733" s="3"/>
      <c r="VM733" s="3"/>
      <c r="VN733" s="3"/>
      <c r="VO733" s="3"/>
      <c r="VP733" s="3"/>
      <c r="VQ733" s="3"/>
      <c r="VR733" s="3"/>
      <c r="VS733" s="3"/>
      <c r="VT733" s="3"/>
      <c r="VU733" s="3"/>
      <c r="VV733" s="3"/>
      <c r="VW733" s="3"/>
      <c r="VX733" s="3"/>
      <c r="VY733" s="3"/>
      <c r="VZ733" s="3"/>
      <c r="WA733" s="3"/>
      <c r="WB733" s="3"/>
      <c r="WC733" s="3"/>
    </row>
    <row r="734" spans="1:601" ht="16" x14ac:dyDescent="0.4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3"/>
      <c r="NJ734" s="3"/>
      <c r="NK734" s="3"/>
      <c r="NL734" s="3"/>
      <c r="NM734" s="3"/>
      <c r="NN734" s="3"/>
      <c r="NO734" s="3"/>
      <c r="NP734" s="3"/>
      <c r="NQ734" s="3"/>
      <c r="NR734" s="3"/>
      <c r="NS734" s="3"/>
      <c r="NT734" s="3"/>
      <c r="NU734" s="3"/>
      <c r="NV734" s="3"/>
      <c r="NW734" s="3"/>
      <c r="NX734" s="3"/>
      <c r="NY734" s="3"/>
      <c r="NZ734" s="3"/>
      <c r="OA734" s="3"/>
      <c r="OB734" s="3"/>
      <c r="OC734" s="3"/>
      <c r="OD734" s="3"/>
      <c r="OE734" s="3"/>
      <c r="OF734" s="3"/>
      <c r="OG734" s="3"/>
      <c r="OH734" s="3"/>
      <c r="OI734" s="3"/>
      <c r="OJ734" s="3"/>
      <c r="OK734" s="3"/>
      <c r="OL734" s="3"/>
      <c r="OM734" s="3"/>
      <c r="ON734" s="3"/>
      <c r="OO734" s="3"/>
      <c r="OP734" s="3"/>
      <c r="OQ734" s="3"/>
      <c r="OR734" s="3"/>
      <c r="OS734" s="3"/>
      <c r="OT734" s="3"/>
      <c r="OU734" s="3"/>
      <c r="OV734" s="3"/>
      <c r="OW734" s="3"/>
      <c r="OX734" s="3"/>
      <c r="OY734" s="3"/>
      <c r="OZ734" s="3"/>
      <c r="PA734" s="3"/>
      <c r="PB734" s="3"/>
      <c r="PC734" s="3"/>
      <c r="PD734" s="3"/>
      <c r="PE734" s="3"/>
      <c r="PF734" s="3"/>
      <c r="PG734" s="3"/>
      <c r="PH734" s="3"/>
      <c r="PI734" s="3"/>
      <c r="PJ734" s="3"/>
      <c r="PK734" s="3"/>
      <c r="PL734" s="3"/>
      <c r="PM734" s="3"/>
      <c r="PN734" s="3"/>
      <c r="PO734" s="3"/>
      <c r="PP734" s="3"/>
      <c r="PQ734" s="3"/>
      <c r="PR734" s="3"/>
      <c r="PS734" s="3"/>
      <c r="PT734" s="3"/>
      <c r="PU734" s="3"/>
      <c r="PV734" s="3"/>
      <c r="PW734" s="3"/>
      <c r="PX734" s="3"/>
      <c r="PY734" s="3"/>
      <c r="PZ734" s="3"/>
      <c r="QA734" s="3"/>
      <c r="QB734" s="3"/>
      <c r="QC734" s="3"/>
      <c r="QD734" s="3"/>
      <c r="QE734" s="3"/>
      <c r="QF734" s="3"/>
      <c r="QG734" s="3"/>
      <c r="QH734" s="3"/>
      <c r="QI734" s="3"/>
      <c r="QJ734" s="3"/>
      <c r="QK734" s="3"/>
      <c r="QL734" s="3"/>
      <c r="QM734" s="3"/>
      <c r="QN734" s="3"/>
      <c r="QO734" s="3"/>
      <c r="QP734" s="3"/>
      <c r="QQ734" s="3"/>
      <c r="QR734" s="3"/>
      <c r="QS734" s="3"/>
      <c r="QT734" s="3"/>
      <c r="QU734" s="3"/>
      <c r="QV734" s="3"/>
      <c r="QW734" s="3"/>
      <c r="QX734" s="3"/>
      <c r="QY734" s="3"/>
      <c r="QZ734" s="3"/>
      <c r="RA734" s="3"/>
      <c r="RB734" s="3"/>
      <c r="RC734" s="3"/>
      <c r="RD734" s="3"/>
      <c r="RE734" s="3"/>
      <c r="RF734" s="3"/>
      <c r="RG734" s="3"/>
      <c r="RH734" s="3"/>
      <c r="RI734" s="3"/>
      <c r="RJ734" s="3"/>
      <c r="RK734" s="3"/>
      <c r="RL734" s="3"/>
      <c r="RM734" s="3"/>
      <c r="RN734" s="3"/>
      <c r="RO734" s="3"/>
      <c r="RP734" s="3"/>
      <c r="RQ734" s="3"/>
      <c r="RR734" s="3"/>
      <c r="RS734" s="3"/>
      <c r="RT734" s="3"/>
      <c r="RU734" s="3"/>
      <c r="RV734" s="3"/>
      <c r="RW734" s="3"/>
      <c r="RX734" s="3"/>
      <c r="RY734" s="3"/>
      <c r="RZ734" s="3"/>
      <c r="SA734" s="3"/>
      <c r="SB734" s="3"/>
      <c r="SC734" s="3"/>
      <c r="SD734" s="3"/>
      <c r="SE734" s="3"/>
      <c r="SF734" s="3"/>
      <c r="SG734" s="3"/>
      <c r="SH734" s="3"/>
      <c r="SI734" s="3"/>
      <c r="SJ734" s="3"/>
      <c r="SK734" s="3"/>
      <c r="SL734" s="3"/>
      <c r="SM734" s="3"/>
      <c r="SN734" s="3"/>
      <c r="SO734" s="3"/>
      <c r="SP734" s="3"/>
      <c r="SQ734" s="3"/>
      <c r="SR734" s="3"/>
      <c r="SS734" s="3"/>
      <c r="ST734" s="3"/>
      <c r="SU734" s="3"/>
      <c r="SV734" s="3"/>
      <c r="SW734" s="3"/>
      <c r="SX734" s="3"/>
      <c r="SY734" s="3"/>
      <c r="SZ734" s="3"/>
      <c r="TA734" s="3"/>
      <c r="TB734" s="3"/>
      <c r="TC734" s="3"/>
      <c r="TD734" s="3"/>
      <c r="TE734" s="3"/>
      <c r="TF734" s="3"/>
      <c r="TG734" s="3"/>
      <c r="TH734" s="3"/>
      <c r="TI734" s="3"/>
      <c r="TJ734" s="3"/>
      <c r="TK734" s="3"/>
      <c r="TL734" s="3"/>
      <c r="TM734" s="3"/>
      <c r="TN734" s="3"/>
      <c r="TO734" s="3"/>
      <c r="TP734" s="3"/>
      <c r="TQ734" s="3"/>
      <c r="TR734" s="3"/>
      <c r="TS734" s="3"/>
      <c r="TT734" s="3"/>
      <c r="TU734" s="3"/>
      <c r="TV734" s="3"/>
      <c r="TW734" s="3"/>
      <c r="TX734" s="3"/>
      <c r="TY734" s="3"/>
      <c r="TZ734" s="3"/>
      <c r="UA734" s="3"/>
      <c r="UB734" s="3"/>
      <c r="UC734" s="3"/>
      <c r="UD734" s="3"/>
      <c r="UE734" s="3"/>
      <c r="UF734" s="3"/>
      <c r="UG734" s="3"/>
      <c r="UH734" s="3"/>
      <c r="UI734" s="3"/>
      <c r="UJ734" s="3"/>
      <c r="UK734" s="3"/>
      <c r="UL734" s="3"/>
      <c r="UM734" s="3"/>
      <c r="UN734" s="3"/>
      <c r="UO734" s="3"/>
      <c r="UP734" s="3"/>
      <c r="UQ734" s="3"/>
      <c r="UR734" s="3"/>
      <c r="US734" s="3"/>
      <c r="UT734" s="3"/>
      <c r="UU734" s="3"/>
      <c r="UV734" s="3"/>
      <c r="UW734" s="3"/>
      <c r="UX734" s="3"/>
      <c r="UY734" s="3"/>
      <c r="UZ734" s="3"/>
      <c r="VA734" s="3"/>
      <c r="VB734" s="3"/>
      <c r="VC734" s="3"/>
      <c r="VD734" s="3"/>
      <c r="VE734" s="3"/>
      <c r="VF734" s="3"/>
      <c r="VG734" s="3"/>
      <c r="VH734" s="3"/>
      <c r="VI734" s="3"/>
      <c r="VJ734" s="3"/>
      <c r="VK734" s="3"/>
      <c r="VL734" s="3"/>
      <c r="VM734" s="3"/>
      <c r="VN734" s="3"/>
      <c r="VO734" s="3"/>
      <c r="VP734" s="3"/>
      <c r="VQ734" s="3"/>
      <c r="VR734" s="3"/>
      <c r="VS734" s="3"/>
      <c r="VT734" s="3"/>
      <c r="VU734" s="3"/>
      <c r="VV734" s="3"/>
      <c r="VW734" s="3"/>
      <c r="VX734" s="3"/>
      <c r="VY734" s="3"/>
      <c r="VZ734" s="3"/>
      <c r="WA734" s="3"/>
      <c r="WB734" s="3"/>
      <c r="WC734" s="3"/>
    </row>
    <row r="735" spans="1:601" ht="16" x14ac:dyDescent="0.4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/>
      <c r="LP735" s="3"/>
      <c r="LQ735" s="3"/>
      <c r="LR735" s="3"/>
      <c r="LS735" s="3"/>
      <c r="LT735" s="3"/>
      <c r="LU735" s="3"/>
      <c r="LV735" s="3"/>
      <c r="LW735" s="3"/>
      <c r="LX735" s="3"/>
      <c r="LY735" s="3"/>
      <c r="LZ735" s="3"/>
      <c r="MA735" s="3"/>
      <c r="MB735" s="3"/>
      <c r="MC735" s="3"/>
      <c r="MD735" s="3"/>
      <c r="ME735" s="3"/>
      <c r="MF735" s="3"/>
      <c r="MG735" s="3"/>
      <c r="MH735" s="3"/>
      <c r="MI735" s="3"/>
      <c r="MJ735" s="3"/>
      <c r="MK735" s="3"/>
      <c r="ML735" s="3"/>
      <c r="MM735" s="3"/>
      <c r="MN735" s="3"/>
      <c r="MO735" s="3"/>
      <c r="MP735" s="3"/>
      <c r="MQ735" s="3"/>
      <c r="MR735" s="3"/>
      <c r="MS735" s="3"/>
      <c r="MT735" s="3"/>
      <c r="MU735" s="3"/>
      <c r="MV735" s="3"/>
      <c r="MW735" s="3"/>
      <c r="MX735" s="3"/>
      <c r="MY735" s="3"/>
      <c r="MZ735" s="3"/>
      <c r="NA735" s="3"/>
      <c r="NB735" s="3"/>
      <c r="NC735" s="3"/>
      <c r="ND735" s="3"/>
      <c r="NE735" s="3"/>
      <c r="NF735" s="3"/>
      <c r="NG735" s="3"/>
      <c r="NH735" s="3"/>
      <c r="NI735" s="3"/>
      <c r="NJ735" s="3"/>
      <c r="NK735" s="3"/>
      <c r="NL735" s="3"/>
      <c r="NM735" s="3"/>
      <c r="NN735" s="3"/>
      <c r="NO735" s="3"/>
      <c r="NP735" s="3"/>
      <c r="NQ735" s="3"/>
      <c r="NR735" s="3"/>
      <c r="NS735" s="3"/>
      <c r="NT735" s="3"/>
      <c r="NU735" s="3"/>
      <c r="NV735" s="3"/>
      <c r="NW735" s="3"/>
      <c r="NX735" s="3"/>
      <c r="NY735" s="3"/>
      <c r="NZ735" s="3"/>
      <c r="OA735" s="3"/>
      <c r="OB735" s="3"/>
      <c r="OC735" s="3"/>
      <c r="OD735" s="3"/>
      <c r="OE735" s="3"/>
      <c r="OF735" s="3"/>
      <c r="OG735" s="3"/>
      <c r="OH735" s="3"/>
      <c r="OI735" s="3"/>
      <c r="OJ735" s="3"/>
      <c r="OK735" s="3"/>
      <c r="OL735" s="3"/>
      <c r="OM735" s="3"/>
      <c r="ON735" s="3"/>
      <c r="OO735" s="3"/>
      <c r="OP735" s="3"/>
      <c r="OQ735" s="3"/>
      <c r="OR735" s="3"/>
      <c r="OS735" s="3"/>
      <c r="OT735" s="3"/>
      <c r="OU735" s="3"/>
      <c r="OV735" s="3"/>
      <c r="OW735" s="3"/>
      <c r="OX735" s="3"/>
      <c r="OY735" s="3"/>
      <c r="OZ735" s="3"/>
      <c r="PA735" s="3"/>
      <c r="PB735" s="3"/>
      <c r="PC735" s="3"/>
      <c r="PD735" s="3"/>
      <c r="PE735" s="3"/>
      <c r="PF735" s="3"/>
      <c r="PG735" s="3"/>
      <c r="PH735" s="3"/>
      <c r="PI735" s="3"/>
      <c r="PJ735" s="3"/>
      <c r="PK735" s="3"/>
      <c r="PL735" s="3"/>
      <c r="PM735" s="3"/>
      <c r="PN735" s="3"/>
      <c r="PO735" s="3"/>
      <c r="PP735" s="3"/>
      <c r="PQ735" s="3"/>
      <c r="PR735" s="3"/>
      <c r="PS735" s="3"/>
      <c r="PT735" s="3"/>
      <c r="PU735" s="3"/>
      <c r="PV735" s="3"/>
      <c r="PW735" s="3"/>
      <c r="PX735" s="3"/>
      <c r="PY735" s="3"/>
      <c r="PZ735" s="3"/>
      <c r="QA735" s="3"/>
      <c r="QB735" s="3"/>
      <c r="QC735" s="3"/>
      <c r="QD735" s="3"/>
      <c r="QE735" s="3"/>
      <c r="QF735" s="3"/>
      <c r="QG735" s="3"/>
      <c r="QH735" s="3"/>
      <c r="QI735" s="3"/>
      <c r="QJ735" s="3"/>
      <c r="QK735" s="3"/>
      <c r="QL735" s="3"/>
      <c r="QM735" s="3"/>
      <c r="QN735" s="3"/>
      <c r="QO735" s="3"/>
      <c r="QP735" s="3"/>
      <c r="QQ735" s="3"/>
      <c r="QR735" s="3"/>
      <c r="QS735" s="3"/>
      <c r="QT735" s="3"/>
      <c r="QU735" s="3"/>
      <c r="QV735" s="3"/>
      <c r="QW735" s="3"/>
      <c r="QX735" s="3"/>
      <c r="QY735" s="3"/>
      <c r="QZ735" s="3"/>
      <c r="RA735" s="3"/>
      <c r="RB735" s="3"/>
      <c r="RC735" s="3"/>
      <c r="RD735" s="3"/>
      <c r="RE735" s="3"/>
      <c r="RF735" s="3"/>
      <c r="RG735" s="3"/>
      <c r="RH735" s="3"/>
      <c r="RI735" s="3"/>
      <c r="RJ735" s="3"/>
      <c r="RK735" s="3"/>
      <c r="RL735" s="3"/>
      <c r="RM735" s="3"/>
      <c r="RN735" s="3"/>
      <c r="RO735" s="3"/>
      <c r="RP735" s="3"/>
      <c r="RQ735" s="3"/>
      <c r="RR735" s="3"/>
      <c r="RS735" s="3"/>
      <c r="RT735" s="3"/>
      <c r="RU735" s="3"/>
      <c r="RV735" s="3"/>
      <c r="RW735" s="3"/>
      <c r="RX735" s="3"/>
      <c r="RY735" s="3"/>
      <c r="RZ735" s="3"/>
      <c r="SA735" s="3"/>
      <c r="SB735" s="3"/>
      <c r="SC735" s="3"/>
      <c r="SD735" s="3"/>
      <c r="SE735" s="3"/>
      <c r="SF735" s="3"/>
      <c r="SG735" s="3"/>
      <c r="SH735" s="3"/>
      <c r="SI735" s="3"/>
      <c r="SJ735" s="3"/>
      <c r="SK735" s="3"/>
      <c r="SL735" s="3"/>
      <c r="SM735" s="3"/>
      <c r="SN735" s="3"/>
      <c r="SO735" s="3"/>
      <c r="SP735" s="3"/>
      <c r="SQ735" s="3"/>
      <c r="SR735" s="3"/>
      <c r="SS735" s="3"/>
      <c r="ST735" s="3"/>
      <c r="SU735" s="3"/>
      <c r="SV735" s="3"/>
      <c r="SW735" s="3"/>
      <c r="SX735" s="3"/>
      <c r="SY735" s="3"/>
      <c r="SZ735" s="3"/>
      <c r="TA735" s="3"/>
      <c r="TB735" s="3"/>
      <c r="TC735" s="3"/>
      <c r="TD735" s="3"/>
      <c r="TE735" s="3"/>
      <c r="TF735" s="3"/>
      <c r="TG735" s="3"/>
      <c r="TH735" s="3"/>
      <c r="TI735" s="3"/>
      <c r="TJ735" s="3"/>
      <c r="TK735" s="3"/>
      <c r="TL735" s="3"/>
      <c r="TM735" s="3"/>
      <c r="TN735" s="3"/>
      <c r="TO735" s="3"/>
      <c r="TP735" s="3"/>
      <c r="TQ735" s="3"/>
      <c r="TR735" s="3"/>
      <c r="TS735" s="3"/>
      <c r="TT735" s="3"/>
      <c r="TU735" s="3"/>
      <c r="TV735" s="3"/>
      <c r="TW735" s="3"/>
      <c r="TX735" s="3"/>
      <c r="TY735" s="3"/>
      <c r="TZ735" s="3"/>
      <c r="UA735" s="3"/>
      <c r="UB735" s="3"/>
      <c r="UC735" s="3"/>
      <c r="UD735" s="3"/>
      <c r="UE735" s="3"/>
      <c r="UF735" s="3"/>
      <c r="UG735" s="3"/>
      <c r="UH735" s="3"/>
      <c r="UI735" s="3"/>
      <c r="UJ735" s="3"/>
      <c r="UK735" s="3"/>
      <c r="UL735" s="3"/>
      <c r="UM735" s="3"/>
      <c r="UN735" s="3"/>
      <c r="UO735" s="3"/>
      <c r="UP735" s="3"/>
      <c r="UQ735" s="3"/>
      <c r="UR735" s="3"/>
      <c r="US735" s="3"/>
      <c r="UT735" s="3"/>
      <c r="UU735" s="3"/>
      <c r="UV735" s="3"/>
      <c r="UW735" s="3"/>
      <c r="UX735" s="3"/>
      <c r="UY735" s="3"/>
      <c r="UZ735" s="3"/>
      <c r="VA735" s="3"/>
      <c r="VB735" s="3"/>
      <c r="VC735" s="3"/>
      <c r="VD735" s="3"/>
      <c r="VE735" s="3"/>
      <c r="VF735" s="3"/>
      <c r="VG735" s="3"/>
      <c r="VH735" s="3"/>
      <c r="VI735" s="3"/>
      <c r="VJ735" s="3"/>
      <c r="VK735" s="3"/>
      <c r="VL735" s="3"/>
      <c r="VM735" s="3"/>
      <c r="VN735" s="3"/>
      <c r="VO735" s="3"/>
      <c r="VP735" s="3"/>
      <c r="VQ735" s="3"/>
      <c r="VR735" s="3"/>
      <c r="VS735" s="3"/>
      <c r="VT735" s="3"/>
      <c r="VU735" s="3"/>
      <c r="VV735" s="3"/>
      <c r="VW735" s="3"/>
      <c r="VX735" s="3"/>
      <c r="VY735" s="3"/>
      <c r="VZ735" s="3"/>
      <c r="WA735" s="3"/>
      <c r="WB735" s="3"/>
      <c r="WC735" s="3"/>
    </row>
    <row r="736" spans="1:601" ht="16" x14ac:dyDescent="0.4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/>
      <c r="LP736" s="3"/>
      <c r="LQ736" s="3"/>
      <c r="LR736" s="3"/>
      <c r="LS736" s="3"/>
      <c r="LT736" s="3"/>
      <c r="LU736" s="3"/>
      <c r="LV736" s="3"/>
      <c r="LW736" s="3"/>
      <c r="LX736" s="3"/>
      <c r="LY736" s="3"/>
      <c r="LZ736" s="3"/>
      <c r="MA736" s="3"/>
      <c r="MB736" s="3"/>
      <c r="MC736" s="3"/>
      <c r="MD736" s="3"/>
      <c r="ME736" s="3"/>
      <c r="MF736" s="3"/>
      <c r="MG736" s="3"/>
      <c r="MH736" s="3"/>
      <c r="MI736" s="3"/>
      <c r="MJ736" s="3"/>
      <c r="MK736" s="3"/>
      <c r="ML736" s="3"/>
      <c r="MM736" s="3"/>
      <c r="MN736" s="3"/>
      <c r="MO736" s="3"/>
      <c r="MP736" s="3"/>
      <c r="MQ736" s="3"/>
      <c r="MR736" s="3"/>
      <c r="MS736" s="3"/>
      <c r="MT736" s="3"/>
      <c r="MU736" s="3"/>
      <c r="MV736" s="3"/>
      <c r="MW736" s="3"/>
      <c r="MX736" s="3"/>
      <c r="MY736" s="3"/>
      <c r="MZ736" s="3"/>
      <c r="NA736" s="3"/>
      <c r="NB736" s="3"/>
      <c r="NC736" s="3"/>
      <c r="ND736" s="3"/>
      <c r="NE736" s="3"/>
      <c r="NF736" s="3"/>
      <c r="NG736" s="3"/>
      <c r="NH736" s="3"/>
      <c r="NI736" s="3"/>
      <c r="NJ736" s="3"/>
      <c r="NK736" s="3"/>
      <c r="NL736" s="3"/>
      <c r="NM736" s="3"/>
      <c r="NN736" s="3"/>
      <c r="NO736" s="3"/>
      <c r="NP736" s="3"/>
      <c r="NQ736" s="3"/>
      <c r="NR736" s="3"/>
      <c r="NS736" s="3"/>
      <c r="NT736" s="3"/>
      <c r="NU736" s="3"/>
      <c r="NV736" s="3"/>
      <c r="NW736" s="3"/>
      <c r="NX736" s="3"/>
      <c r="NY736" s="3"/>
      <c r="NZ736" s="3"/>
      <c r="OA736" s="3"/>
      <c r="OB736" s="3"/>
      <c r="OC736" s="3"/>
      <c r="OD736" s="3"/>
      <c r="OE736" s="3"/>
      <c r="OF736" s="3"/>
      <c r="OG736" s="3"/>
      <c r="OH736" s="3"/>
      <c r="OI736" s="3"/>
      <c r="OJ736" s="3"/>
      <c r="OK736" s="3"/>
      <c r="OL736" s="3"/>
      <c r="OM736" s="3"/>
      <c r="ON736" s="3"/>
      <c r="OO736" s="3"/>
      <c r="OP736" s="3"/>
      <c r="OQ736" s="3"/>
      <c r="OR736" s="3"/>
      <c r="OS736" s="3"/>
      <c r="OT736" s="3"/>
      <c r="OU736" s="3"/>
      <c r="OV736" s="3"/>
      <c r="OW736" s="3"/>
      <c r="OX736" s="3"/>
      <c r="OY736" s="3"/>
      <c r="OZ736" s="3"/>
      <c r="PA736" s="3"/>
      <c r="PB736" s="3"/>
      <c r="PC736" s="3"/>
      <c r="PD736" s="3"/>
      <c r="PE736" s="3"/>
      <c r="PF736" s="3"/>
      <c r="PG736" s="3"/>
      <c r="PH736" s="3"/>
      <c r="PI736" s="3"/>
      <c r="PJ736" s="3"/>
      <c r="PK736" s="3"/>
      <c r="PL736" s="3"/>
      <c r="PM736" s="3"/>
      <c r="PN736" s="3"/>
      <c r="PO736" s="3"/>
      <c r="PP736" s="3"/>
      <c r="PQ736" s="3"/>
      <c r="PR736" s="3"/>
      <c r="PS736" s="3"/>
      <c r="PT736" s="3"/>
      <c r="PU736" s="3"/>
      <c r="PV736" s="3"/>
      <c r="PW736" s="3"/>
      <c r="PX736" s="3"/>
      <c r="PY736" s="3"/>
      <c r="PZ736" s="3"/>
      <c r="QA736" s="3"/>
      <c r="QB736" s="3"/>
      <c r="QC736" s="3"/>
      <c r="QD736" s="3"/>
      <c r="QE736" s="3"/>
      <c r="QF736" s="3"/>
      <c r="QG736" s="3"/>
      <c r="QH736" s="3"/>
      <c r="QI736" s="3"/>
      <c r="QJ736" s="3"/>
      <c r="QK736" s="3"/>
      <c r="QL736" s="3"/>
      <c r="QM736" s="3"/>
      <c r="QN736" s="3"/>
      <c r="QO736" s="3"/>
      <c r="QP736" s="3"/>
      <c r="QQ736" s="3"/>
      <c r="QR736" s="3"/>
      <c r="QS736" s="3"/>
      <c r="QT736" s="3"/>
      <c r="QU736" s="3"/>
      <c r="QV736" s="3"/>
      <c r="QW736" s="3"/>
      <c r="QX736" s="3"/>
      <c r="QY736" s="3"/>
      <c r="QZ736" s="3"/>
      <c r="RA736" s="3"/>
      <c r="RB736" s="3"/>
      <c r="RC736" s="3"/>
      <c r="RD736" s="3"/>
      <c r="RE736" s="3"/>
      <c r="RF736" s="3"/>
      <c r="RG736" s="3"/>
      <c r="RH736" s="3"/>
      <c r="RI736" s="3"/>
      <c r="RJ736" s="3"/>
      <c r="RK736" s="3"/>
      <c r="RL736" s="3"/>
      <c r="RM736" s="3"/>
      <c r="RN736" s="3"/>
      <c r="RO736" s="3"/>
      <c r="RP736" s="3"/>
      <c r="RQ736" s="3"/>
      <c r="RR736" s="3"/>
      <c r="RS736" s="3"/>
      <c r="RT736" s="3"/>
      <c r="RU736" s="3"/>
      <c r="RV736" s="3"/>
      <c r="RW736" s="3"/>
      <c r="RX736" s="3"/>
      <c r="RY736" s="3"/>
      <c r="RZ736" s="3"/>
      <c r="SA736" s="3"/>
      <c r="SB736" s="3"/>
      <c r="SC736" s="3"/>
      <c r="SD736" s="3"/>
      <c r="SE736" s="3"/>
      <c r="SF736" s="3"/>
      <c r="SG736" s="3"/>
      <c r="SH736" s="3"/>
      <c r="SI736" s="3"/>
      <c r="SJ736" s="3"/>
      <c r="SK736" s="3"/>
      <c r="SL736" s="3"/>
      <c r="SM736" s="3"/>
      <c r="SN736" s="3"/>
      <c r="SO736" s="3"/>
      <c r="SP736" s="3"/>
      <c r="SQ736" s="3"/>
      <c r="SR736" s="3"/>
      <c r="SS736" s="3"/>
      <c r="ST736" s="3"/>
      <c r="SU736" s="3"/>
      <c r="SV736" s="3"/>
      <c r="SW736" s="3"/>
      <c r="SX736" s="3"/>
      <c r="SY736" s="3"/>
      <c r="SZ736" s="3"/>
      <c r="TA736" s="3"/>
      <c r="TB736" s="3"/>
      <c r="TC736" s="3"/>
      <c r="TD736" s="3"/>
      <c r="TE736" s="3"/>
      <c r="TF736" s="3"/>
      <c r="TG736" s="3"/>
      <c r="TH736" s="3"/>
      <c r="TI736" s="3"/>
      <c r="TJ736" s="3"/>
      <c r="TK736" s="3"/>
      <c r="TL736" s="3"/>
      <c r="TM736" s="3"/>
      <c r="TN736" s="3"/>
      <c r="TO736" s="3"/>
      <c r="TP736" s="3"/>
      <c r="TQ736" s="3"/>
      <c r="TR736" s="3"/>
      <c r="TS736" s="3"/>
      <c r="TT736" s="3"/>
      <c r="TU736" s="3"/>
      <c r="TV736" s="3"/>
      <c r="TW736" s="3"/>
      <c r="TX736" s="3"/>
      <c r="TY736" s="3"/>
      <c r="TZ736" s="3"/>
      <c r="UA736" s="3"/>
      <c r="UB736" s="3"/>
      <c r="UC736" s="3"/>
      <c r="UD736" s="3"/>
      <c r="UE736" s="3"/>
      <c r="UF736" s="3"/>
      <c r="UG736" s="3"/>
      <c r="UH736" s="3"/>
      <c r="UI736" s="3"/>
      <c r="UJ736" s="3"/>
      <c r="UK736" s="3"/>
      <c r="UL736" s="3"/>
      <c r="UM736" s="3"/>
      <c r="UN736" s="3"/>
      <c r="UO736" s="3"/>
      <c r="UP736" s="3"/>
      <c r="UQ736" s="3"/>
      <c r="UR736" s="3"/>
      <c r="US736" s="3"/>
      <c r="UT736" s="3"/>
      <c r="UU736" s="3"/>
      <c r="UV736" s="3"/>
      <c r="UW736" s="3"/>
      <c r="UX736" s="3"/>
      <c r="UY736" s="3"/>
      <c r="UZ736" s="3"/>
      <c r="VA736" s="3"/>
      <c r="VB736" s="3"/>
      <c r="VC736" s="3"/>
      <c r="VD736" s="3"/>
      <c r="VE736" s="3"/>
      <c r="VF736" s="3"/>
      <c r="VG736" s="3"/>
      <c r="VH736" s="3"/>
      <c r="VI736" s="3"/>
      <c r="VJ736" s="3"/>
      <c r="VK736" s="3"/>
      <c r="VL736" s="3"/>
      <c r="VM736" s="3"/>
      <c r="VN736" s="3"/>
      <c r="VO736" s="3"/>
      <c r="VP736" s="3"/>
      <c r="VQ736" s="3"/>
      <c r="VR736" s="3"/>
      <c r="VS736" s="3"/>
      <c r="VT736" s="3"/>
      <c r="VU736" s="3"/>
      <c r="VV736" s="3"/>
      <c r="VW736" s="3"/>
      <c r="VX736" s="3"/>
      <c r="VY736" s="3"/>
      <c r="VZ736" s="3"/>
      <c r="WA736" s="3"/>
      <c r="WB736" s="3"/>
      <c r="WC736" s="3"/>
    </row>
    <row r="737" spans="1:601" ht="16" x14ac:dyDescent="0.4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/>
      <c r="LP737" s="3"/>
      <c r="LQ737" s="3"/>
      <c r="LR737" s="3"/>
      <c r="LS737" s="3"/>
      <c r="LT737" s="3"/>
      <c r="LU737" s="3"/>
      <c r="LV737" s="3"/>
      <c r="LW737" s="3"/>
      <c r="LX737" s="3"/>
      <c r="LY737" s="3"/>
      <c r="LZ737" s="3"/>
      <c r="MA737" s="3"/>
      <c r="MB737" s="3"/>
      <c r="MC737" s="3"/>
      <c r="MD737" s="3"/>
      <c r="ME737" s="3"/>
      <c r="MF737" s="3"/>
      <c r="MG737" s="3"/>
      <c r="MH737" s="3"/>
      <c r="MI737" s="3"/>
      <c r="MJ737" s="3"/>
      <c r="MK737" s="3"/>
      <c r="ML737" s="3"/>
      <c r="MM737" s="3"/>
      <c r="MN737" s="3"/>
      <c r="MO737" s="3"/>
      <c r="MP737" s="3"/>
      <c r="MQ737" s="3"/>
      <c r="MR737" s="3"/>
      <c r="MS737" s="3"/>
      <c r="MT737" s="3"/>
      <c r="MU737" s="3"/>
      <c r="MV737" s="3"/>
      <c r="MW737" s="3"/>
      <c r="MX737" s="3"/>
      <c r="MY737" s="3"/>
      <c r="MZ737" s="3"/>
      <c r="NA737" s="3"/>
      <c r="NB737" s="3"/>
      <c r="NC737" s="3"/>
      <c r="ND737" s="3"/>
      <c r="NE737" s="3"/>
      <c r="NF737" s="3"/>
      <c r="NG737" s="3"/>
      <c r="NH737" s="3"/>
      <c r="NI737" s="3"/>
      <c r="NJ737" s="3"/>
      <c r="NK737" s="3"/>
      <c r="NL737" s="3"/>
      <c r="NM737" s="3"/>
      <c r="NN737" s="3"/>
      <c r="NO737" s="3"/>
      <c r="NP737" s="3"/>
      <c r="NQ737" s="3"/>
      <c r="NR737" s="3"/>
      <c r="NS737" s="3"/>
      <c r="NT737" s="3"/>
      <c r="NU737" s="3"/>
      <c r="NV737" s="3"/>
      <c r="NW737" s="3"/>
      <c r="NX737" s="3"/>
      <c r="NY737" s="3"/>
      <c r="NZ737" s="3"/>
      <c r="OA737" s="3"/>
      <c r="OB737" s="3"/>
      <c r="OC737" s="3"/>
      <c r="OD737" s="3"/>
      <c r="OE737" s="3"/>
      <c r="OF737" s="3"/>
      <c r="OG737" s="3"/>
      <c r="OH737" s="3"/>
      <c r="OI737" s="3"/>
      <c r="OJ737" s="3"/>
      <c r="OK737" s="3"/>
      <c r="OL737" s="3"/>
      <c r="OM737" s="3"/>
      <c r="ON737" s="3"/>
      <c r="OO737" s="3"/>
      <c r="OP737" s="3"/>
      <c r="OQ737" s="3"/>
      <c r="OR737" s="3"/>
      <c r="OS737" s="3"/>
      <c r="OT737" s="3"/>
      <c r="OU737" s="3"/>
      <c r="OV737" s="3"/>
      <c r="OW737" s="3"/>
      <c r="OX737" s="3"/>
      <c r="OY737" s="3"/>
      <c r="OZ737" s="3"/>
      <c r="PA737" s="3"/>
      <c r="PB737" s="3"/>
      <c r="PC737" s="3"/>
      <c r="PD737" s="3"/>
      <c r="PE737" s="3"/>
      <c r="PF737" s="3"/>
      <c r="PG737" s="3"/>
      <c r="PH737" s="3"/>
      <c r="PI737" s="3"/>
      <c r="PJ737" s="3"/>
      <c r="PK737" s="3"/>
      <c r="PL737" s="3"/>
      <c r="PM737" s="3"/>
      <c r="PN737" s="3"/>
      <c r="PO737" s="3"/>
      <c r="PP737" s="3"/>
      <c r="PQ737" s="3"/>
      <c r="PR737" s="3"/>
      <c r="PS737" s="3"/>
      <c r="PT737" s="3"/>
      <c r="PU737" s="3"/>
      <c r="PV737" s="3"/>
      <c r="PW737" s="3"/>
      <c r="PX737" s="3"/>
      <c r="PY737" s="3"/>
      <c r="PZ737" s="3"/>
      <c r="QA737" s="3"/>
      <c r="QB737" s="3"/>
      <c r="QC737" s="3"/>
      <c r="QD737" s="3"/>
      <c r="QE737" s="3"/>
      <c r="QF737" s="3"/>
      <c r="QG737" s="3"/>
      <c r="QH737" s="3"/>
      <c r="QI737" s="3"/>
      <c r="QJ737" s="3"/>
      <c r="QK737" s="3"/>
      <c r="QL737" s="3"/>
      <c r="QM737" s="3"/>
      <c r="QN737" s="3"/>
      <c r="QO737" s="3"/>
      <c r="QP737" s="3"/>
      <c r="QQ737" s="3"/>
      <c r="QR737" s="3"/>
      <c r="QS737" s="3"/>
      <c r="QT737" s="3"/>
      <c r="QU737" s="3"/>
      <c r="QV737" s="3"/>
      <c r="QW737" s="3"/>
      <c r="QX737" s="3"/>
      <c r="QY737" s="3"/>
      <c r="QZ737" s="3"/>
      <c r="RA737" s="3"/>
      <c r="RB737" s="3"/>
      <c r="RC737" s="3"/>
      <c r="RD737" s="3"/>
      <c r="RE737" s="3"/>
      <c r="RF737" s="3"/>
      <c r="RG737" s="3"/>
      <c r="RH737" s="3"/>
      <c r="RI737" s="3"/>
      <c r="RJ737" s="3"/>
      <c r="RK737" s="3"/>
      <c r="RL737" s="3"/>
      <c r="RM737" s="3"/>
      <c r="RN737" s="3"/>
      <c r="RO737" s="3"/>
      <c r="RP737" s="3"/>
      <c r="RQ737" s="3"/>
      <c r="RR737" s="3"/>
      <c r="RS737" s="3"/>
      <c r="RT737" s="3"/>
      <c r="RU737" s="3"/>
      <c r="RV737" s="3"/>
      <c r="RW737" s="3"/>
      <c r="RX737" s="3"/>
      <c r="RY737" s="3"/>
      <c r="RZ737" s="3"/>
      <c r="SA737" s="3"/>
      <c r="SB737" s="3"/>
      <c r="SC737" s="3"/>
      <c r="SD737" s="3"/>
      <c r="SE737" s="3"/>
      <c r="SF737" s="3"/>
      <c r="SG737" s="3"/>
      <c r="SH737" s="3"/>
      <c r="SI737" s="3"/>
      <c r="SJ737" s="3"/>
      <c r="SK737" s="3"/>
      <c r="SL737" s="3"/>
      <c r="SM737" s="3"/>
      <c r="SN737" s="3"/>
      <c r="SO737" s="3"/>
      <c r="SP737" s="3"/>
      <c r="SQ737" s="3"/>
      <c r="SR737" s="3"/>
      <c r="SS737" s="3"/>
      <c r="ST737" s="3"/>
      <c r="SU737" s="3"/>
      <c r="SV737" s="3"/>
      <c r="SW737" s="3"/>
      <c r="SX737" s="3"/>
      <c r="SY737" s="3"/>
      <c r="SZ737" s="3"/>
      <c r="TA737" s="3"/>
      <c r="TB737" s="3"/>
      <c r="TC737" s="3"/>
      <c r="TD737" s="3"/>
      <c r="TE737" s="3"/>
      <c r="TF737" s="3"/>
      <c r="TG737" s="3"/>
      <c r="TH737" s="3"/>
      <c r="TI737" s="3"/>
      <c r="TJ737" s="3"/>
      <c r="TK737" s="3"/>
      <c r="TL737" s="3"/>
      <c r="TM737" s="3"/>
      <c r="TN737" s="3"/>
      <c r="TO737" s="3"/>
      <c r="TP737" s="3"/>
      <c r="TQ737" s="3"/>
      <c r="TR737" s="3"/>
      <c r="TS737" s="3"/>
      <c r="TT737" s="3"/>
      <c r="TU737" s="3"/>
      <c r="TV737" s="3"/>
      <c r="TW737" s="3"/>
      <c r="TX737" s="3"/>
      <c r="TY737" s="3"/>
      <c r="TZ737" s="3"/>
      <c r="UA737" s="3"/>
      <c r="UB737" s="3"/>
      <c r="UC737" s="3"/>
      <c r="UD737" s="3"/>
      <c r="UE737" s="3"/>
      <c r="UF737" s="3"/>
      <c r="UG737" s="3"/>
      <c r="UH737" s="3"/>
      <c r="UI737" s="3"/>
      <c r="UJ737" s="3"/>
      <c r="UK737" s="3"/>
      <c r="UL737" s="3"/>
      <c r="UM737" s="3"/>
      <c r="UN737" s="3"/>
      <c r="UO737" s="3"/>
      <c r="UP737" s="3"/>
      <c r="UQ737" s="3"/>
      <c r="UR737" s="3"/>
      <c r="US737" s="3"/>
      <c r="UT737" s="3"/>
      <c r="UU737" s="3"/>
      <c r="UV737" s="3"/>
      <c r="UW737" s="3"/>
      <c r="UX737" s="3"/>
      <c r="UY737" s="3"/>
      <c r="UZ737" s="3"/>
      <c r="VA737" s="3"/>
      <c r="VB737" s="3"/>
      <c r="VC737" s="3"/>
      <c r="VD737" s="3"/>
      <c r="VE737" s="3"/>
      <c r="VF737" s="3"/>
      <c r="VG737" s="3"/>
      <c r="VH737" s="3"/>
      <c r="VI737" s="3"/>
      <c r="VJ737" s="3"/>
      <c r="VK737" s="3"/>
      <c r="VL737" s="3"/>
      <c r="VM737" s="3"/>
      <c r="VN737" s="3"/>
      <c r="VO737" s="3"/>
      <c r="VP737" s="3"/>
      <c r="VQ737" s="3"/>
      <c r="VR737" s="3"/>
      <c r="VS737" s="3"/>
      <c r="VT737" s="3"/>
      <c r="VU737" s="3"/>
      <c r="VV737" s="3"/>
      <c r="VW737" s="3"/>
      <c r="VX737" s="3"/>
      <c r="VY737" s="3"/>
      <c r="VZ737" s="3"/>
      <c r="WA737" s="3"/>
      <c r="WB737" s="3"/>
      <c r="WC737" s="3"/>
    </row>
    <row r="738" spans="1:601" ht="16" x14ac:dyDescent="0.4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3"/>
      <c r="NJ738" s="3"/>
      <c r="NK738" s="3"/>
      <c r="NL738" s="3"/>
      <c r="NM738" s="3"/>
      <c r="NN738" s="3"/>
      <c r="NO738" s="3"/>
      <c r="NP738" s="3"/>
      <c r="NQ738" s="3"/>
      <c r="NR738" s="3"/>
      <c r="NS738" s="3"/>
      <c r="NT738" s="3"/>
      <c r="NU738" s="3"/>
      <c r="NV738" s="3"/>
      <c r="NW738" s="3"/>
      <c r="NX738" s="3"/>
      <c r="NY738" s="3"/>
      <c r="NZ738" s="3"/>
      <c r="OA738" s="3"/>
      <c r="OB738" s="3"/>
      <c r="OC738" s="3"/>
      <c r="OD738" s="3"/>
      <c r="OE738" s="3"/>
      <c r="OF738" s="3"/>
      <c r="OG738" s="3"/>
      <c r="OH738" s="3"/>
      <c r="OI738" s="3"/>
      <c r="OJ738" s="3"/>
      <c r="OK738" s="3"/>
      <c r="OL738" s="3"/>
      <c r="OM738" s="3"/>
      <c r="ON738" s="3"/>
      <c r="OO738" s="3"/>
      <c r="OP738" s="3"/>
      <c r="OQ738" s="3"/>
      <c r="OR738" s="3"/>
      <c r="OS738" s="3"/>
      <c r="OT738" s="3"/>
      <c r="OU738" s="3"/>
      <c r="OV738" s="3"/>
      <c r="OW738" s="3"/>
      <c r="OX738" s="3"/>
      <c r="OY738" s="3"/>
      <c r="OZ738" s="3"/>
      <c r="PA738" s="3"/>
      <c r="PB738" s="3"/>
      <c r="PC738" s="3"/>
      <c r="PD738" s="3"/>
      <c r="PE738" s="3"/>
      <c r="PF738" s="3"/>
      <c r="PG738" s="3"/>
      <c r="PH738" s="3"/>
      <c r="PI738" s="3"/>
      <c r="PJ738" s="3"/>
      <c r="PK738" s="3"/>
      <c r="PL738" s="3"/>
      <c r="PM738" s="3"/>
      <c r="PN738" s="3"/>
      <c r="PO738" s="3"/>
      <c r="PP738" s="3"/>
      <c r="PQ738" s="3"/>
      <c r="PR738" s="3"/>
      <c r="PS738" s="3"/>
      <c r="PT738" s="3"/>
      <c r="PU738" s="3"/>
      <c r="PV738" s="3"/>
      <c r="PW738" s="3"/>
      <c r="PX738" s="3"/>
      <c r="PY738" s="3"/>
      <c r="PZ738" s="3"/>
      <c r="QA738" s="3"/>
      <c r="QB738" s="3"/>
      <c r="QC738" s="3"/>
      <c r="QD738" s="3"/>
      <c r="QE738" s="3"/>
      <c r="QF738" s="3"/>
      <c r="QG738" s="3"/>
      <c r="QH738" s="3"/>
      <c r="QI738" s="3"/>
      <c r="QJ738" s="3"/>
      <c r="QK738" s="3"/>
      <c r="QL738" s="3"/>
      <c r="QM738" s="3"/>
      <c r="QN738" s="3"/>
      <c r="QO738" s="3"/>
      <c r="QP738" s="3"/>
      <c r="QQ738" s="3"/>
      <c r="QR738" s="3"/>
      <c r="QS738" s="3"/>
      <c r="QT738" s="3"/>
      <c r="QU738" s="3"/>
      <c r="QV738" s="3"/>
      <c r="QW738" s="3"/>
      <c r="QX738" s="3"/>
      <c r="QY738" s="3"/>
      <c r="QZ738" s="3"/>
      <c r="RA738" s="3"/>
      <c r="RB738" s="3"/>
      <c r="RC738" s="3"/>
      <c r="RD738" s="3"/>
      <c r="RE738" s="3"/>
      <c r="RF738" s="3"/>
      <c r="RG738" s="3"/>
      <c r="RH738" s="3"/>
      <c r="RI738" s="3"/>
      <c r="RJ738" s="3"/>
      <c r="RK738" s="3"/>
      <c r="RL738" s="3"/>
      <c r="RM738" s="3"/>
      <c r="RN738" s="3"/>
      <c r="RO738" s="3"/>
      <c r="RP738" s="3"/>
      <c r="RQ738" s="3"/>
      <c r="RR738" s="3"/>
      <c r="RS738" s="3"/>
      <c r="RT738" s="3"/>
      <c r="RU738" s="3"/>
      <c r="RV738" s="3"/>
      <c r="RW738" s="3"/>
      <c r="RX738" s="3"/>
      <c r="RY738" s="3"/>
      <c r="RZ738" s="3"/>
      <c r="SA738" s="3"/>
      <c r="SB738" s="3"/>
      <c r="SC738" s="3"/>
      <c r="SD738" s="3"/>
      <c r="SE738" s="3"/>
      <c r="SF738" s="3"/>
      <c r="SG738" s="3"/>
      <c r="SH738" s="3"/>
      <c r="SI738" s="3"/>
      <c r="SJ738" s="3"/>
      <c r="SK738" s="3"/>
      <c r="SL738" s="3"/>
      <c r="SM738" s="3"/>
      <c r="SN738" s="3"/>
      <c r="SO738" s="3"/>
      <c r="SP738" s="3"/>
      <c r="SQ738" s="3"/>
      <c r="SR738" s="3"/>
      <c r="SS738" s="3"/>
      <c r="ST738" s="3"/>
      <c r="SU738" s="3"/>
      <c r="SV738" s="3"/>
      <c r="SW738" s="3"/>
      <c r="SX738" s="3"/>
      <c r="SY738" s="3"/>
      <c r="SZ738" s="3"/>
      <c r="TA738" s="3"/>
      <c r="TB738" s="3"/>
      <c r="TC738" s="3"/>
      <c r="TD738" s="3"/>
      <c r="TE738" s="3"/>
      <c r="TF738" s="3"/>
      <c r="TG738" s="3"/>
      <c r="TH738" s="3"/>
      <c r="TI738" s="3"/>
      <c r="TJ738" s="3"/>
      <c r="TK738" s="3"/>
      <c r="TL738" s="3"/>
      <c r="TM738" s="3"/>
      <c r="TN738" s="3"/>
      <c r="TO738" s="3"/>
      <c r="TP738" s="3"/>
      <c r="TQ738" s="3"/>
      <c r="TR738" s="3"/>
      <c r="TS738" s="3"/>
      <c r="TT738" s="3"/>
      <c r="TU738" s="3"/>
      <c r="TV738" s="3"/>
      <c r="TW738" s="3"/>
      <c r="TX738" s="3"/>
      <c r="TY738" s="3"/>
      <c r="TZ738" s="3"/>
      <c r="UA738" s="3"/>
      <c r="UB738" s="3"/>
      <c r="UC738" s="3"/>
      <c r="UD738" s="3"/>
      <c r="UE738" s="3"/>
      <c r="UF738" s="3"/>
      <c r="UG738" s="3"/>
      <c r="UH738" s="3"/>
      <c r="UI738" s="3"/>
      <c r="UJ738" s="3"/>
      <c r="UK738" s="3"/>
      <c r="UL738" s="3"/>
      <c r="UM738" s="3"/>
      <c r="UN738" s="3"/>
      <c r="UO738" s="3"/>
      <c r="UP738" s="3"/>
      <c r="UQ738" s="3"/>
      <c r="UR738" s="3"/>
      <c r="US738" s="3"/>
      <c r="UT738" s="3"/>
      <c r="UU738" s="3"/>
      <c r="UV738" s="3"/>
      <c r="UW738" s="3"/>
      <c r="UX738" s="3"/>
      <c r="UY738" s="3"/>
      <c r="UZ738" s="3"/>
      <c r="VA738" s="3"/>
      <c r="VB738" s="3"/>
      <c r="VC738" s="3"/>
      <c r="VD738" s="3"/>
      <c r="VE738" s="3"/>
      <c r="VF738" s="3"/>
      <c r="VG738" s="3"/>
      <c r="VH738" s="3"/>
      <c r="VI738" s="3"/>
      <c r="VJ738" s="3"/>
      <c r="VK738" s="3"/>
      <c r="VL738" s="3"/>
      <c r="VM738" s="3"/>
      <c r="VN738" s="3"/>
      <c r="VO738" s="3"/>
      <c r="VP738" s="3"/>
      <c r="VQ738" s="3"/>
      <c r="VR738" s="3"/>
      <c r="VS738" s="3"/>
      <c r="VT738" s="3"/>
      <c r="VU738" s="3"/>
      <c r="VV738" s="3"/>
      <c r="VW738" s="3"/>
      <c r="VX738" s="3"/>
      <c r="VY738" s="3"/>
      <c r="VZ738" s="3"/>
      <c r="WA738" s="3"/>
      <c r="WB738" s="3"/>
      <c r="WC738" s="3"/>
    </row>
    <row r="739" spans="1:601" ht="16" x14ac:dyDescent="0.4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3"/>
      <c r="NJ739" s="3"/>
      <c r="NK739" s="3"/>
      <c r="NL739" s="3"/>
      <c r="NM739" s="3"/>
      <c r="NN739" s="3"/>
      <c r="NO739" s="3"/>
      <c r="NP739" s="3"/>
      <c r="NQ739" s="3"/>
      <c r="NR739" s="3"/>
      <c r="NS739" s="3"/>
      <c r="NT739" s="3"/>
      <c r="NU739" s="3"/>
      <c r="NV739" s="3"/>
      <c r="NW739" s="3"/>
      <c r="NX739" s="3"/>
      <c r="NY739" s="3"/>
      <c r="NZ739" s="3"/>
      <c r="OA739" s="3"/>
      <c r="OB739" s="3"/>
      <c r="OC739" s="3"/>
      <c r="OD739" s="3"/>
      <c r="OE739" s="3"/>
      <c r="OF739" s="3"/>
      <c r="OG739" s="3"/>
      <c r="OH739" s="3"/>
      <c r="OI739" s="3"/>
      <c r="OJ739" s="3"/>
      <c r="OK739" s="3"/>
      <c r="OL739" s="3"/>
      <c r="OM739" s="3"/>
      <c r="ON739" s="3"/>
      <c r="OO739" s="3"/>
      <c r="OP739" s="3"/>
      <c r="OQ739" s="3"/>
      <c r="OR739" s="3"/>
      <c r="OS739" s="3"/>
      <c r="OT739" s="3"/>
      <c r="OU739" s="3"/>
      <c r="OV739" s="3"/>
      <c r="OW739" s="3"/>
      <c r="OX739" s="3"/>
      <c r="OY739" s="3"/>
      <c r="OZ739" s="3"/>
      <c r="PA739" s="3"/>
      <c r="PB739" s="3"/>
      <c r="PC739" s="3"/>
      <c r="PD739" s="3"/>
      <c r="PE739" s="3"/>
      <c r="PF739" s="3"/>
      <c r="PG739" s="3"/>
      <c r="PH739" s="3"/>
      <c r="PI739" s="3"/>
      <c r="PJ739" s="3"/>
      <c r="PK739" s="3"/>
      <c r="PL739" s="3"/>
      <c r="PM739" s="3"/>
      <c r="PN739" s="3"/>
      <c r="PO739" s="3"/>
      <c r="PP739" s="3"/>
      <c r="PQ739" s="3"/>
      <c r="PR739" s="3"/>
      <c r="PS739" s="3"/>
      <c r="PT739" s="3"/>
      <c r="PU739" s="3"/>
      <c r="PV739" s="3"/>
      <c r="PW739" s="3"/>
      <c r="PX739" s="3"/>
      <c r="PY739" s="3"/>
      <c r="PZ739" s="3"/>
      <c r="QA739" s="3"/>
      <c r="QB739" s="3"/>
      <c r="QC739" s="3"/>
      <c r="QD739" s="3"/>
      <c r="QE739" s="3"/>
      <c r="QF739" s="3"/>
      <c r="QG739" s="3"/>
      <c r="QH739" s="3"/>
      <c r="QI739" s="3"/>
      <c r="QJ739" s="3"/>
      <c r="QK739" s="3"/>
      <c r="QL739" s="3"/>
      <c r="QM739" s="3"/>
      <c r="QN739" s="3"/>
      <c r="QO739" s="3"/>
      <c r="QP739" s="3"/>
      <c r="QQ739" s="3"/>
      <c r="QR739" s="3"/>
      <c r="QS739" s="3"/>
      <c r="QT739" s="3"/>
      <c r="QU739" s="3"/>
      <c r="QV739" s="3"/>
      <c r="QW739" s="3"/>
      <c r="QX739" s="3"/>
      <c r="QY739" s="3"/>
      <c r="QZ739" s="3"/>
      <c r="RA739" s="3"/>
      <c r="RB739" s="3"/>
      <c r="RC739" s="3"/>
      <c r="RD739" s="3"/>
      <c r="RE739" s="3"/>
      <c r="RF739" s="3"/>
      <c r="RG739" s="3"/>
      <c r="RH739" s="3"/>
      <c r="RI739" s="3"/>
      <c r="RJ739" s="3"/>
      <c r="RK739" s="3"/>
      <c r="RL739" s="3"/>
      <c r="RM739" s="3"/>
      <c r="RN739" s="3"/>
      <c r="RO739" s="3"/>
      <c r="RP739" s="3"/>
      <c r="RQ739" s="3"/>
      <c r="RR739" s="3"/>
      <c r="RS739" s="3"/>
      <c r="RT739" s="3"/>
      <c r="RU739" s="3"/>
      <c r="RV739" s="3"/>
      <c r="RW739" s="3"/>
      <c r="RX739" s="3"/>
      <c r="RY739" s="3"/>
      <c r="RZ739" s="3"/>
      <c r="SA739" s="3"/>
      <c r="SB739" s="3"/>
      <c r="SC739" s="3"/>
      <c r="SD739" s="3"/>
      <c r="SE739" s="3"/>
      <c r="SF739" s="3"/>
      <c r="SG739" s="3"/>
      <c r="SH739" s="3"/>
      <c r="SI739" s="3"/>
      <c r="SJ739" s="3"/>
      <c r="SK739" s="3"/>
      <c r="SL739" s="3"/>
      <c r="SM739" s="3"/>
      <c r="SN739" s="3"/>
      <c r="SO739" s="3"/>
      <c r="SP739" s="3"/>
      <c r="SQ739" s="3"/>
      <c r="SR739" s="3"/>
      <c r="SS739" s="3"/>
      <c r="ST739" s="3"/>
      <c r="SU739" s="3"/>
      <c r="SV739" s="3"/>
      <c r="SW739" s="3"/>
      <c r="SX739" s="3"/>
      <c r="SY739" s="3"/>
      <c r="SZ739" s="3"/>
      <c r="TA739" s="3"/>
      <c r="TB739" s="3"/>
      <c r="TC739" s="3"/>
      <c r="TD739" s="3"/>
      <c r="TE739" s="3"/>
      <c r="TF739" s="3"/>
      <c r="TG739" s="3"/>
      <c r="TH739" s="3"/>
      <c r="TI739" s="3"/>
      <c r="TJ739" s="3"/>
      <c r="TK739" s="3"/>
      <c r="TL739" s="3"/>
      <c r="TM739" s="3"/>
      <c r="TN739" s="3"/>
      <c r="TO739" s="3"/>
      <c r="TP739" s="3"/>
      <c r="TQ739" s="3"/>
      <c r="TR739" s="3"/>
      <c r="TS739" s="3"/>
      <c r="TT739" s="3"/>
      <c r="TU739" s="3"/>
      <c r="TV739" s="3"/>
      <c r="TW739" s="3"/>
      <c r="TX739" s="3"/>
      <c r="TY739" s="3"/>
      <c r="TZ739" s="3"/>
      <c r="UA739" s="3"/>
      <c r="UB739" s="3"/>
      <c r="UC739" s="3"/>
      <c r="UD739" s="3"/>
      <c r="UE739" s="3"/>
      <c r="UF739" s="3"/>
      <c r="UG739" s="3"/>
      <c r="UH739" s="3"/>
      <c r="UI739" s="3"/>
      <c r="UJ739" s="3"/>
      <c r="UK739" s="3"/>
      <c r="UL739" s="3"/>
      <c r="UM739" s="3"/>
      <c r="UN739" s="3"/>
      <c r="UO739" s="3"/>
      <c r="UP739" s="3"/>
      <c r="UQ739" s="3"/>
      <c r="UR739" s="3"/>
      <c r="US739" s="3"/>
      <c r="UT739" s="3"/>
      <c r="UU739" s="3"/>
      <c r="UV739" s="3"/>
      <c r="UW739" s="3"/>
      <c r="UX739" s="3"/>
      <c r="UY739" s="3"/>
      <c r="UZ739" s="3"/>
      <c r="VA739" s="3"/>
      <c r="VB739" s="3"/>
      <c r="VC739" s="3"/>
      <c r="VD739" s="3"/>
      <c r="VE739" s="3"/>
      <c r="VF739" s="3"/>
      <c r="VG739" s="3"/>
      <c r="VH739" s="3"/>
      <c r="VI739" s="3"/>
      <c r="VJ739" s="3"/>
      <c r="VK739" s="3"/>
      <c r="VL739" s="3"/>
      <c r="VM739" s="3"/>
      <c r="VN739" s="3"/>
      <c r="VO739" s="3"/>
      <c r="VP739" s="3"/>
      <c r="VQ739" s="3"/>
      <c r="VR739" s="3"/>
      <c r="VS739" s="3"/>
      <c r="VT739" s="3"/>
      <c r="VU739" s="3"/>
      <c r="VV739" s="3"/>
      <c r="VW739" s="3"/>
      <c r="VX739" s="3"/>
      <c r="VY739" s="3"/>
      <c r="VZ739" s="3"/>
      <c r="WA739" s="3"/>
      <c r="WB739" s="3"/>
      <c r="WC739" s="3"/>
    </row>
    <row r="740" spans="1:601" ht="16" x14ac:dyDescent="0.4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3"/>
      <c r="NJ740" s="3"/>
      <c r="NK740" s="3"/>
      <c r="NL740" s="3"/>
      <c r="NM740" s="3"/>
      <c r="NN740" s="3"/>
      <c r="NO740" s="3"/>
      <c r="NP740" s="3"/>
      <c r="NQ740" s="3"/>
      <c r="NR740" s="3"/>
      <c r="NS740" s="3"/>
      <c r="NT740" s="3"/>
      <c r="NU740" s="3"/>
      <c r="NV740" s="3"/>
      <c r="NW740" s="3"/>
      <c r="NX740" s="3"/>
      <c r="NY740" s="3"/>
      <c r="NZ740" s="3"/>
      <c r="OA740" s="3"/>
      <c r="OB740" s="3"/>
      <c r="OC740" s="3"/>
      <c r="OD740" s="3"/>
      <c r="OE740" s="3"/>
      <c r="OF740" s="3"/>
      <c r="OG740" s="3"/>
      <c r="OH740" s="3"/>
      <c r="OI740" s="3"/>
      <c r="OJ740" s="3"/>
      <c r="OK740" s="3"/>
      <c r="OL740" s="3"/>
      <c r="OM740" s="3"/>
      <c r="ON740" s="3"/>
      <c r="OO740" s="3"/>
      <c r="OP740" s="3"/>
      <c r="OQ740" s="3"/>
      <c r="OR740" s="3"/>
      <c r="OS740" s="3"/>
      <c r="OT740" s="3"/>
      <c r="OU740" s="3"/>
      <c r="OV740" s="3"/>
      <c r="OW740" s="3"/>
      <c r="OX740" s="3"/>
      <c r="OY740" s="3"/>
      <c r="OZ740" s="3"/>
      <c r="PA740" s="3"/>
      <c r="PB740" s="3"/>
      <c r="PC740" s="3"/>
      <c r="PD740" s="3"/>
      <c r="PE740" s="3"/>
      <c r="PF740" s="3"/>
      <c r="PG740" s="3"/>
      <c r="PH740" s="3"/>
      <c r="PI740" s="3"/>
      <c r="PJ740" s="3"/>
      <c r="PK740" s="3"/>
      <c r="PL740" s="3"/>
      <c r="PM740" s="3"/>
      <c r="PN740" s="3"/>
      <c r="PO740" s="3"/>
      <c r="PP740" s="3"/>
      <c r="PQ740" s="3"/>
      <c r="PR740" s="3"/>
      <c r="PS740" s="3"/>
      <c r="PT740" s="3"/>
      <c r="PU740" s="3"/>
      <c r="PV740" s="3"/>
      <c r="PW740" s="3"/>
      <c r="PX740" s="3"/>
      <c r="PY740" s="3"/>
      <c r="PZ740" s="3"/>
      <c r="QA740" s="3"/>
      <c r="QB740" s="3"/>
      <c r="QC740" s="3"/>
      <c r="QD740" s="3"/>
      <c r="QE740" s="3"/>
      <c r="QF740" s="3"/>
      <c r="QG740" s="3"/>
      <c r="QH740" s="3"/>
      <c r="QI740" s="3"/>
      <c r="QJ740" s="3"/>
      <c r="QK740" s="3"/>
      <c r="QL740" s="3"/>
      <c r="QM740" s="3"/>
      <c r="QN740" s="3"/>
      <c r="QO740" s="3"/>
      <c r="QP740" s="3"/>
      <c r="QQ740" s="3"/>
      <c r="QR740" s="3"/>
      <c r="QS740" s="3"/>
      <c r="QT740" s="3"/>
      <c r="QU740" s="3"/>
      <c r="QV740" s="3"/>
      <c r="QW740" s="3"/>
      <c r="QX740" s="3"/>
      <c r="QY740" s="3"/>
      <c r="QZ740" s="3"/>
      <c r="RA740" s="3"/>
      <c r="RB740" s="3"/>
      <c r="RC740" s="3"/>
      <c r="RD740" s="3"/>
      <c r="RE740" s="3"/>
      <c r="RF740" s="3"/>
      <c r="RG740" s="3"/>
      <c r="RH740" s="3"/>
      <c r="RI740" s="3"/>
      <c r="RJ740" s="3"/>
      <c r="RK740" s="3"/>
      <c r="RL740" s="3"/>
      <c r="RM740" s="3"/>
      <c r="RN740" s="3"/>
      <c r="RO740" s="3"/>
      <c r="RP740" s="3"/>
      <c r="RQ740" s="3"/>
      <c r="RR740" s="3"/>
      <c r="RS740" s="3"/>
      <c r="RT740" s="3"/>
      <c r="RU740" s="3"/>
      <c r="RV740" s="3"/>
      <c r="RW740" s="3"/>
      <c r="RX740" s="3"/>
      <c r="RY740" s="3"/>
      <c r="RZ740" s="3"/>
      <c r="SA740" s="3"/>
      <c r="SB740" s="3"/>
      <c r="SC740" s="3"/>
      <c r="SD740" s="3"/>
      <c r="SE740" s="3"/>
      <c r="SF740" s="3"/>
      <c r="SG740" s="3"/>
      <c r="SH740" s="3"/>
      <c r="SI740" s="3"/>
      <c r="SJ740" s="3"/>
      <c r="SK740" s="3"/>
      <c r="SL740" s="3"/>
      <c r="SM740" s="3"/>
      <c r="SN740" s="3"/>
      <c r="SO740" s="3"/>
      <c r="SP740" s="3"/>
      <c r="SQ740" s="3"/>
      <c r="SR740" s="3"/>
      <c r="SS740" s="3"/>
      <c r="ST740" s="3"/>
      <c r="SU740" s="3"/>
      <c r="SV740" s="3"/>
      <c r="SW740" s="3"/>
      <c r="SX740" s="3"/>
      <c r="SY740" s="3"/>
      <c r="SZ740" s="3"/>
      <c r="TA740" s="3"/>
      <c r="TB740" s="3"/>
      <c r="TC740" s="3"/>
      <c r="TD740" s="3"/>
      <c r="TE740" s="3"/>
      <c r="TF740" s="3"/>
      <c r="TG740" s="3"/>
      <c r="TH740" s="3"/>
      <c r="TI740" s="3"/>
      <c r="TJ740" s="3"/>
      <c r="TK740" s="3"/>
      <c r="TL740" s="3"/>
      <c r="TM740" s="3"/>
      <c r="TN740" s="3"/>
      <c r="TO740" s="3"/>
      <c r="TP740" s="3"/>
      <c r="TQ740" s="3"/>
      <c r="TR740" s="3"/>
      <c r="TS740" s="3"/>
      <c r="TT740" s="3"/>
      <c r="TU740" s="3"/>
      <c r="TV740" s="3"/>
      <c r="TW740" s="3"/>
      <c r="TX740" s="3"/>
      <c r="TY740" s="3"/>
      <c r="TZ740" s="3"/>
      <c r="UA740" s="3"/>
      <c r="UB740" s="3"/>
      <c r="UC740" s="3"/>
      <c r="UD740" s="3"/>
      <c r="UE740" s="3"/>
      <c r="UF740" s="3"/>
      <c r="UG740" s="3"/>
      <c r="UH740" s="3"/>
      <c r="UI740" s="3"/>
      <c r="UJ740" s="3"/>
      <c r="UK740" s="3"/>
      <c r="UL740" s="3"/>
      <c r="UM740" s="3"/>
      <c r="UN740" s="3"/>
      <c r="UO740" s="3"/>
      <c r="UP740" s="3"/>
      <c r="UQ740" s="3"/>
      <c r="UR740" s="3"/>
      <c r="US740" s="3"/>
      <c r="UT740" s="3"/>
      <c r="UU740" s="3"/>
      <c r="UV740" s="3"/>
      <c r="UW740" s="3"/>
      <c r="UX740" s="3"/>
      <c r="UY740" s="3"/>
      <c r="UZ740" s="3"/>
      <c r="VA740" s="3"/>
      <c r="VB740" s="3"/>
      <c r="VC740" s="3"/>
      <c r="VD740" s="3"/>
      <c r="VE740" s="3"/>
      <c r="VF740" s="3"/>
      <c r="VG740" s="3"/>
      <c r="VH740" s="3"/>
      <c r="VI740" s="3"/>
      <c r="VJ740" s="3"/>
      <c r="VK740" s="3"/>
      <c r="VL740" s="3"/>
      <c r="VM740" s="3"/>
      <c r="VN740" s="3"/>
      <c r="VO740" s="3"/>
      <c r="VP740" s="3"/>
      <c r="VQ740" s="3"/>
      <c r="VR740" s="3"/>
      <c r="VS740" s="3"/>
      <c r="VT740" s="3"/>
      <c r="VU740" s="3"/>
      <c r="VV740" s="3"/>
      <c r="VW740" s="3"/>
      <c r="VX740" s="3"/>
      <c r="VY740" s="3"/>
      <c r="VZ740" s="3"/>
      <c r="WA740" s="3"/>
      <c r="WB740" s="3"/>
      <c r="WC740" s="3"/>
    </row>
    <row r="741" spans="1:601" ht="16" x14ac:dyDescent="0.4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/>
      <c r="LP741" s="3"/>
      <c r="LQ741" s="3"/>
      <c r="LR741" s="3"/>
      <c r="LS741" s="3"/>
      <c r="LT741" s="3"/>
      <c r="LU741" s="3"/>
      <c r="LV741" s="3"/>
      <c r="LW741" s="3"/>
      <c r="LX741" s="3"/>
      <c r="LY741" s="3"/>
      <c r="LZ741" s="3"/>
      <c r="MA741" s="3"/>
      <c r="MB741" s="3"/>
      <c r="MC741" s="3"/>
      <c r="MD741" s="3"/>
      <c r="ME741" s="3"/>
      <c r="MF741" s="3"/>
      <c r="MG741" s="3"/>
      <c r="MH741" s="3"/>
      <c r="MI741" s="3"/>
      <c r="MJ741" s="3"/>
      <c r="MK741" s="3"/>
      <c r="ML741" s="3"/>
      <c r="MM741" s="3"/>
      <c r="MN741" s="3"/>
      <c r="MO741" s="3"/>
      <c r="MP741" s="3"/>
      <c r="MQ741" s="3"/>
      <c r="MR741" s="3"/>
      <c r="MS741" s="3"/>
      <c r="MT741" s="3"/>
      <c r="MU741" s="3"/>
      <c r="MV741" s="3"/>
      <c r="MW741" s="3"/>
      <c r="MX741" s="3"/>
      <c r="MY741" s="3"/>
      <c r="MZ741" s="3"/>
      <c r="NA741" s="3"/>
      <c r="NB741" s="3"/>
      <c r="NC741" s="3"/>
      <c r="ND741" s="3"/>
      <c r="NE741" s="3"/>
      <c r="NF741" s="3"/>
      <c r="NG741" s="3"/>
      <c r="NH741" s="3"/>
      <c r="NI741" s="3"/>
      <c r="NJ741" s="3"/>
      <c r="NK741" s="3"/>
      <c r="NL741" s="3"/>
      <c r="NM741" s="3"/>
      <c r="NN741" s="3"/>
      <c r="NO741" s="3"/>
      <c r="NP741" s="3"/>
      <c r="NQ741" s="3"/>
      <c r="NR741" s="3"/>
      <c r="NS741" s="3"/>
      <c r="NT741" s="3"/>
      <c r="NU741" s="3"/>
      <c r="NV741" s="3"/>
      <c r="NW741" s="3"/>
      <c r="NX741" s="3"/>
      <c r="NY741" s="3"/>
      <c r="NZ741" s="3"/>
      <c r="OA741" s="3"/>
      <c r="OB741" s="3"/>
      <c r="OC741" s="3"/>
      <c r="OD741" s="3"/>
      <c r="OE741" s="3"/>
      <c r="OF741" s="3"/>
      <c r="OG741" s="3"/>
      <c r="OH741" s="3"/>
      <c r="OI741" s="3"/>
      <c r="OJ741" s="3"/>
      <c r="OK741" s="3"/>
      <c r="OL741" s="3"/>
      <c r="OM741" s="3"/>
      <c r="ON741" s="3"/>
      <c r="OO741" s="3"/>
      <c r="OP741" s="3"/>
      <c r="OQ741" s="3"/>
      <c r="OR741" s="3"/>
      <c r="OS741" s="3"/>
      <c r="OT741" s="3"/>
      <c r="OU741" s="3"/>
      <c r="OV741" s="3"/>
      <c r="OW741" s="3"/>
      <c r="OX741" s="3"/>
      <c r="OY741" s="3"/>
      <c r="OZ741" s="3"/>
      <c r="PA741" s="3"/>
      <c r="PB741" s="3"/>
      <c r="PC741" s="3"/>
      <c r="PD741" s="3"/>
      <c r="PE741" s="3"/>
      <c r="PF741" s="3"/>
      <c r="PG741" s="3"/>
      <c r="PH741" s="3"/>
      <c r="PI741" s="3"/>
      <c r="PJ741" s="3"/>
      <c r="PK741" s="3"/>
      <c r="PL741" s="3"/>
      <c r="PM741" s="3"/>
      <c r="PN741" s="3"/>
      <c r="PO741" s="3"/>
      <c r="PP741" s="3"/>
      <c r="PQ741" s="3"/>
      <c r="PR741" s="3"/>
      <c r="PS741" s="3"/>
      <c r="PT741" s="3"/>
      <c r="PU741" s="3"/>
      <c r="PV741" s="3"/>
      <c r="PW741" s="3"/>
      <c r="PX741" s="3"/>
      <c r="PY741" s="3"/>
      <c r="PZ741" s="3"/>
      <c r="QA741" s="3"/>
      <c r="QB741" s="3"/>
      <c r="QC741" s="3"/>
      <c r="QD741" s="3"/>
      <c r="QE741" s="3"/>
      <c r="QF741" s="3"/>
      <c r="QG741" s="3"/>
      <c r="QH741" s="3"/>
      <c r="QI741" s="3"/>
      <c r="QJ741" s="3"/>
      <c r="QK741" s="3"/>
      <c r="QL741" s="3"/>
      <c r="QM741" s="3"/>
      <c r="QN741" s="3"/>
      <c r="QO741" s="3"/>
      <c r="QP741" s="3"/>
      <c r="QQ741" s="3"/>
      <c r="QR741" s="3"/>
      <c r="QS741" s="3"/>
      <c r="QT741" s="3"/>
      <c r="QU741" s="3"/>
      <c r="QV741" s="3"/>
      <c r="QW741" s="3"/>
      <c r="QX741" s="3"/>
      <c r="QY741" s="3"/>
      <c r="QZ741" s="3"/>
      <c r="RA741" s="3"/>
      <c r="RB741" s="3"/>
      <c r="RC741" s="3"/>
      <c r="RD741" s="3"/>
      <c r="RE741" s="3"/>
      <c r="RF741" s="3"/>
      <c r="RG741" s="3"/>
      <c r="RH741" s="3"/>
      <c r="RI741" s="3"/>
      <c r="RJ741" s="3"/>
      <c r="RK741" s="3"/>
      <c r="RL741" s="3"/>
      <c r="RM741" s="3"/>
      <c r="RN741" s="3"/>
      <c r="RO741" s="3"/>
      <c r="RP741" s="3"/>
      <c r="RQ741" s="3"/>
      <c r="RR741" s="3"/>
      <c r="RS741" s="3"/>
      <c r="RT741" s="3"/>
      <c r="RU741" s="3"/>
      <c r="RV741" s="3"/>
      <c r="RW741" s="3"/>
      <c r="RX741" s="3"/>
      <c r="RY741" s="3"/>
      <c r="RZ741" s="3"/>
      <c r="SA741" s="3"/>
      <c r="SB741" s="3"/>
      <c r="SC741" s="3"/>
      <c r="SD741" s="3"/>
      <c r="SE741" s="3"/>
      <c r="SF741" s="3"/>
      <c r="SG741" s="3"/>
      <c r="SH741" s="3"/>
      <c r="SI741" s="3"/>
      <c r="SJ741" s="3"/>
      <c r="SK741" s="3"/>
      <c r="SL741" s="3"/>
      <c r="SM741" s="3"/>
      <c r="SN741" s="3"/>
      <c r="SO741" s="3"/>
      <c r="SP741" s="3"/>
      <c r="SQ741" s="3"/>
      <c r="SR741" s="3"/>
      <c r="SS741" s="3"/>
      <c r="ST741" s="3"/>
      <c r="SU741" s="3"/>
      <c r="SV741" s="3"/>
      <c r="SW741" s="3"/>
      <c r="SX741" s="3"/>
      <c r="SY741" s="3"/>
      <c r="SZ741" s="3"/>
      <c r="TA741" s="3"/>
      <c r="TB741" s="3"/>
      <c r="TC741" s="3"/>
      <c r="TD741" s="3"/>
      <c r="TE741" s="3"/>
      <c r="TF741" s="3"/>
      <c r="TG741" s="3"/>
      <c r="TH741" s="3"/>
      <c r="TI741" s="3"/>
      <c r="TJ741" s="3"/>
      <c r="TK741" s="3"/>
      <c r="TL741" s="3"/>
      <c r="TM741" s="3"/>
      <c r="TN741" s="3"/>
      <c r="TO741" s="3"/>
      <c r="TP741" s="3"/>
      <c r="TQ741" s="3"/>
      <c r="TR741" s="3"/>
      <c r="TS741" s="3"/>
      <c r="TT741" s="3"/>
      <c r="TU741" s="3"/>
      <c r="TV741" s="3"/>
      <c r="TW741" s="3"/>
      <c r="TX741" s="3"/>
      <c r="TY741" s="3"/>
      <c r="TZ741" s="3"/>
      <c r="UA741" s="3"/>
      <c r="UB741" s="3"/>
      <c r="UC741" s="3"/>
      <c r="UD741" s="3"/>
      <c r="UE741" s="3"/>
      <c r="UF741" s="3"/>
      <c r="UG741" s="3"/>
      <c r="UH741" s="3"/>
      <c r="UI741" s="3"/>
      <c r="UJ741" s="3"/>
      <c r="UK741" s="3"/>
      <c r="UL741" s="3"/>
      <c r="UM741" s="3"/>
      <c r="UN741" s="3"/>
      <c r="UO741" s="3"/>
      <c r="UP741" s="3"/>
      <c r="UQ741" s="3"/>
      <c r="UR741" s="3"/>
      <c r="US741" s="3"/>
      <c r="UT741" s="3"/>
      <c r="UU741" s="3"/>
      <c r="UV741" s="3"/>
      <c r="UW741" s="3"/>
      <c r="UX741" s="3"/>
      <c r="UY741" s="3"/>
      <c r="UZ741" s="3"/>
      <c r="VA741" s="3"/>
      <c r="VB741" s="3"/>
      <c r="VC741" s="3"/>
      <c r="VD741" s="3"/>
      <c r="VE741" s="3"/>
      <c r="VF741" s="3"/>
      <c r="VG741" s="3"/>
      <c r="VH741" s="3"/>
      <c r="VI741" s="3"/>
      <c r="VJ741" s="3"/>
      <c r="VK741" s="3"/>
      <c r="VL741" s="3"/>
      <c r="VM741" s="3"/>
      <c r="VN741" s="3"/>
      <c r="VO741" s="3"/>
      <c r="VP741" s="3"/>
      <c r="VQ741" s="3"/>
      <c r="VR741" s="3"/>
      <c r="VS741" s="3"/>
      <c r="VT741" s="3"/>
      <c r="VU741" s="3"/>
      <c r="VV741" s="3"/>
      <c r="VW741" s="3"/>
      <c r="VX741" s="3"/>
      <c r="VY741" s="3"/>
      <c r="VZ741" s="3"/>
      <c r="WA741" s="3"/>
      <c r="WB741" s="3"/>
      <c r="WC741" s="3"/>
    </row>
    <row r="742" spans="1:601" ht="16" x14ac:dyDescent="0.4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3"/>
      <c r="NJ742" s="3"/>
      <c r="NK742" s="3"/>
      <c r="NL742" s="3"/>
      <c r="NM742" s="3"/>
      <c r="NN742" s="3"/>
      <c r="NO742" s="3"/>
      <c r="NP742" s="3"/>
      <c r="NQ742" s="3"/>
      <c r="NR742" s="3"/>
      <c r="NS742" s="3"/>
      <c r="NT742" s="3"/>
      <c r="NU742" s="3"/>
      <c r="NV742" s="3"/>
      <c r="NW742" s="3"/>
      <c r="NX742" s="3"/>
      <c r="NY742" s="3"/>
      <c r="NZ742" s="3"/>
      <c r="OA742" s="3"/>
      <c r="OB742" s="3"/>
      <c r="OC742" s="3"/>
      <c r="OD742" s="3"/>
      <c r="OE742" s="3"/>
      <c r="OF742" s="3"/>
      <c r="OG742" s="3"/>
      <c r="OH742" s="3"/>
      <c r="OI742" s="3"/>
      <c r="OJ742" s="3"/>
      <c r="OK742" s="3"/>
      <c r="OL742" s="3"/>
      <c r="OM742" s="3"/>
      <c r="ON742" s="3"/>
      <c r="OO742" s="3"/>
      <c r="OP742" s="3"/>
      <c r="OQ742" s="3"/>
      <c r="OR742" s="3"/>
      <c r="OS742" s="3"/>
      <c r="OT742" s="3"/>
      <c r="OU742" s="3"/>
      <c r="OV742" s="3"/>
      <c r="OW742" s="3"/>
      <c r="OX742" s="3"/>
      <c r="OY742" s="3"/>
      <c r="OZ742" s="3"/>
      <c r="PA742" s="3"/>
      <c r="PB742" s="3"/>
      <c r="PC742" s="3"/>
      <c r="PD742" s="3"/>
      <c r="PE742" s="3"/>
      <c r="PF742" s="3"/>
      <c r="PG742" s="3"/>
      <c r="PH742" s="3"/>
      <c r="PI742" s="3"/>
      <c r="PJ742" s="3"/>
      <c r="PK742" s="3"/>
      <c r="PL742" s="3"/>
      <c r="PM742" s="3"/>
      <c r="PN742" s="3"/>
      <c r="PO742" s="3"/>
      <c r="PP742" s="3"/>
      <c r="PQ742" s="3"/>
      <c r="PR742" s="3"/>
      <c r="PS742" s="3"/>
      <c r="PT742" s="3"/>
      <c r="PU742" s="3"/>
      <c r="PV742" s="3"/>
      <c r="PW742" s="3"/>
      <c r="PX742" s="3"/>
      <c r="PY742" s="3"/>
      <c r="PZ742" s="3"/>
      <c r="QA742" s="3"/>
      <c r="QB742" s="3"/>
      <c r="QC742" s="3"/>
      <c r="QD742" s="3"/>
      <c r="QE742" s="3"/>
      <c r="QF742" s="3"/>
      <c r="QG742" s="3"/>
      <c r="QH742" s="3"/>
      <c r="QI742" s="3"/>
      <c r="QJ742" s="3"/>
      <c r="QK742" s="3"/>
      <c r="QL742" s="3"/>
      <c r="QM742" s="3"/>
      <c r="QN742" s="3"/>
      <c r="QO742" s="3"/>
      <c r="QP742" s="3"/>
      <c r="QQ742" s="3"/>
      <c r="QR742" s="3"/>
      <c r="QS742" s="3"/>
      <c r="QT742" s="3"/>
      <c r="QU742" s="3"/>
      <c r="QV742" s="3"/>
      <c r="QW742" s="3"/>
      <c r="QX742" s="3"/>
      <c r="QY742" s="3"/>
      <c r="QZ742" s="3"/>
      <c r="RA742" s="3"/>
      <c r="RB742" s="3"/>
      <c r="RC742" s="3"/>
      <c r="RD742" s="3"/>
      <c r="RE742" s="3"/>
      <c r="RF742" s="3"/>
      <c r="RG742" s="3"/>
      <c r="RH742" s="3"/>
      <c r="RI742" s="3"/>
      <c r="RJ742" s="3"/>
      <c r="RK742" s="3"/>
      <c r="RL742" s="3"/>
      <c r="RM742" s="3"/>
      <c r="RN742" s="3"/>
      <c r="RO742" s="3"/>
      <c r="RP742" s="3"/>
      <c r="RQ742" s="3"/>
      <c r="RR742" s="3"/>
      <c r="RS742" s="3"/>
      <c r="RT742" s="3"/>
      <c r="RU742" s="3"/>
      <c r="RV742" s="3"/>
      <c r="RW742" s="3"/>
      <c r="RX742" s="3"/>
      <c r="RY742" s="3"/>
      <c r="RZ742" s="3"/>
      <c r="SA742" s="3"/>
      <c r="SB742" s="3"/>
      <c r="SC742" s="3"/>
      <c r="SD742" s="3"/>
      <c r="SE742" s="3"/>
      <c r="SF742" s="3"/>
      <c r="SG742" s="3"/>
      <c r="SH742" s="3"/>
      <c r="SI742" s="3"/>
      <c r="SJ742" s="3"/>
      <c r="SK742" s="3"/>
      <c r="SL742" s="3"/>
      <c r="SM742" s="3"/>
      <c r="SN742" s="3"/>
      <c r="SO742" s="3"/>
      <c r="SP742" s="3"/>
      <c r="SQ742" s="3"/>
      <c r="SR742" s="3"/>
      <c r="SS742" s="3"/>
      <c r="ST742" s="3"/>
      <c r="SU742" s="3"/>
      <c r="SV742" s="3"/>
      <c r="SW742" s="3"/>
      <c r="SX742" s="3"/>
      <c r="SY742" s="3"/>
      <c r="SZ742" s="3"/>
      <c r="TA742" s="3"/>
      <c r="TB742" s="3"/>
      <c r="TC742" s="3"/>
      <c r="TD742" s="3"/>
      <c r="TE742" s="3"/>
      <c r="TF742" s="3"/>
      <c r="TG742" s="3"/>
      <c r="TH742" s="3"/>
      <c r="TI742" s="3"/>
      <c r="TJ742" s="3"/>
      <c r="TK742" s="3"/>
      <c r="TL742" s="3"/>
      <c r="TM742" s="3"/>
      <c r="TN742" s="3"/>
      <c r="TO742" s="3"/>
      <c r="TP742" s="3"/>
      <c r="TQ742" s="3"/>
      <c r="TR742" s="3"/>
      <c r="TS742" s="3"/>
      <c r="TT742" s="3"/>
      <c r="TU742" s="3"/>
      <c r="TV742" s="3"/>
      <c r="TW742" s="3"/>
      <c r="TX742" s="3"/>
      <c r="TY742" s="3"/>
      <c r="TZ742" s="3"/>
      <c r="UA742" s="3"/>
      <c r="UB742" s="3"/>
      <c r="UC742" s="3"/>
      <c r="UD742" s="3"/>
      <c r="UE742" s="3"/>
      <c r="UF742" s="3"/>
      <c r="UG742" s="3"/>
      <c r="UH742" s="3"/>
      <c r="UI742" s="3"/>
      <c r="UJ742" s="3"/>
      <c r="UK742" s="3"/>
      <c r="UL742" s="3"/>
      <c r="UM742" s="3"/>
      <c r="UN742" s="3"/>
      <c r="UO742" s="3"/>
      <c r="UP742" s="3"/>
      <c r="UQ742" s="3"/>
      <c r="UR742" s="3"/>
      <c r="US742" s="3"/>
      <c r="UT742" s="3"/>
      <c r="UU742" s="3"/>
      <c r="UV742" s="3"/>
      <c r="UW742" s="3"/>
      <c r="UX742" s="3"/>
      <c r="UY742" s="3"/>
      <c r="UZ742" s="3"/>
      <c r="VA742" s="3"/>
      <c r="VB742" s="3"/>
      <c r="VC742" s="3"/>
      <c r="VD742" s="3"/>
      <c r="VE742" s="3"/>
      <c r="VF742" s="3"/>
      <c r="VG742" s="3"/>
      <c r="VH742" s="3"/>
      <c r="VI742" s="3"/>
      <c r="VJ742" s="3"/>
      <c r="VK742" s="3"/>
      <c r="VL742" s="3"/>
      <c r="VM742" s="3"/>
      <c r="VN742" s="3"/>
      <c r="VO742" s="3"/>
      <c r="VP742" s="3"/>
      <c r="VQ742" s="3"/>
      <c r="VR742" s="3"/>
      <c r="VS742" s="3"/>
      <c r="VT742" s="3"/>
      <c r="VU742" s="3"/>
      <c r="VV742" s="3"/>
      <c r="VW742" s="3"/>
      <c r="VX742" s="3"/>
      <c r="VY742" s="3"/>
      <c r="VZ742" s="3"/>
      <c r="WA742" s="3"/>
      <c r="WB742" s="3"/>
      <c r="WC742" s="3"/>
    </row>
    <row r="743" spans="1:601" ht="16" x14ac:dyDescent="0.4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/>
      <c r="LP743" s="3"/>
      <c r="LQ743" s="3"/>
      <c r="LR743" s="3"/>
      <c r="LS743" s="3"/>
      <c r="LT743" s="3"/>
      <c r="LU743" s="3"/>
      <c r="LV743" s="3"/>
      <c r="LW743" s="3"/>
      <c r="LX743" s="3"/>
      <c r="LY743" s="3"/>
      <c r="LZ743" s="3"/>
      <c r="MA743" s="3"/>
      <c r="MB743" s="3"/>
      <c r="MC743" s="3"/>
      <c r="MD743" s="3"/>
      <c r="ME743" s="3"/>
      <c r="MF743" s="3"/>
      <c r="MG743" s="3"/>
      <c r="MH743" s="3"/>
      <c r="MI743" s="3"/>
      <c r="MJ743" s="3"/>
      <c r="MK743" s="3"/>
      <c r="ML743" s="3"/>
      <c r="MM743" s="3"/>
      <c r="MN743" s="3"/>
      <c r="MO743" s="3"/>
      <c r="MP743" s="3"/>
      <c r="MQ743" s="3"/>
      <c r="MR743" s="3"/>
      <c r="MS743" s="3"/>
      <c r="MT743" s="3"/>
      <c r="MU743" s="3"/>
      <c r="MV743" s="3"/>
      <c r="MW743" s="3"/>
      <c r="MX743" s="3"/>
      <c r="MY743" s="3"/>
      <c r="MZ743" s="3"/>
      <c r="NA743" s="3"/>
      <c r="NB743" s="3"/>
      <c r="NC743" s="3"/>
      <c r="ND743" s="3"/>
      <c r="NE743" s="3"/>
      <c r="NF743" s="3"/>
      <c r="NG743" s="3"/>
      <c r="NH743" s="3"/>
      <c r="NI743" s="3"/>
      <c r="NJ743" s="3"/>
      <c r="NK743" s="3"/>
      <c r="NL743" s="3"/>
      <c r="NM743" s="3"/>
      <c r="NN743" s="3"/>
      <c r="NO743" s="3"/>
      <c r="NP743" s="3"/>
      <c r="NQ743" s="3"/>
      <c r="NR743" s="3"/>
      <c r="NS743" s="3"/>
      <c r="NT743" s="3"/>
      <c r="NU743" s="3"/>
      <c r="NV743" s="3"/>
      <c r="NW743" s="3"/>
      <c r="NX743" s="3"/>
      <c r="NY743" s="3"/>
      <c r="NZ743" s="3"/>
      <c r="OA743" s="3"/>
      <c r="OB743" s="3"/>
      <c r="OC743" s="3"/>
      <c r="OD743" s="3"/>
      <c r="OE743" s="3"/>
      <c r="OF743" s="3"/>
      <c r="OG743" s="3"/>
      <c r="OH743" s="3"/>
      <c r="OI743" s="3"/>
      <c r="OJ743" s="3"/>
      <c r="OK743" s="3"/>
      <c r="OL743" s="3"/>
      <c r="OM743" s="3"/>
      <c r="ON743" s="3"/>
      <c r="OO743" s="3"/>
      <c r="OP743" s="3"/>
      <c r="OQ743" s="3"/>
      <c r="OR743" s="3"/>
      <c r="OS743" s="3"/>
      <c r="OT743" s="3"/>
      <c r="OU743" s="3"/>
      <c r="OV743" s="3"/>
      <c r="OW743" s="3"/>
      <c r="OX743" s="3"/>
      <c r="OY743" s="3"/>
      <c r="OZ743" s="3"/>
      <c r="PA743" s="3"/>
      <c r="PB743" s="3"/>
      <c r="PC743" s="3"/>
      <c r="PD743" s="3"/>
      <c r="PE743" s="3"/>
      <c r="PF743" s="3"/>
      <c r="PG743" s="3"/>
      <c r="PH743" s="3"/>
      <c r="PI743" s="3"/>
      <c r="PJ743" s="3"/>
      <c r="PK743" s="3"/>
      <c r="PL743" s="3"/>
      <c r="PM743" s="3"/>
      <c r="PN743" s="3"/>
      <c r="PO743" s="3"/>
      <c r="PP743" s="3"/>
      <c r="PQ743" s="3"/>
      <c r="PR743" s="3"/>
      <c r="PS743" s="3"/>
      <c r="PT743" s="3"/>
      <c r="PU743" s="3"/>
      <c r="PV743" s="3"/>
      <c r="PW743" s="3"/>
      <c r="PX743" s="3"/>
      <c r="PY743" s="3"/>
      <c r="PZ743" s="3"/>
      <c r="QA743" s="3"/>
      <c r="QB743" s="3"/>
      <c r="QC743" s="3"/>
      <c r="QD743" s="3"/>
      <c r="QE743" s="3"/>
      <c r="QF743" s="3"/>
      <c r="QG743" s="3"/>
      <c r="QH743" s="3"/>
      <c r="QI743" s="3"/>
      <c r="QJ743" s="3"/>
      <c r="QK743" s="3"/>
      <c r="QL743" s="3"/>
      <c r="QM743" s="3"/>
      <c r="QN743" s="3"/>
      <c r="QO743" s="3"/>
      <c r="QP743" s="3"/>
      <c r="QQ743" s="3"/>
      <c r="QR743" s="3"/>
      <c r="QS743" s="3"/>
      <c r="QT743" s="3"/>
      <c r="QU743" s="3"/>
      <c r="QV743" s="3"/>
      <c r="QW743" s="3"/>
      <c r="QX743" s="3"/>
      <c r="QY743" s="3"/>
      <c r="QZ743" s="3"/>
      <c r="RA743" s="3"/>
      <c r="RB743" s="3"/>
      <c r="RC743" s="3"/>
      <c r="RD743" s="3"/>
      <c r="RE743" s="3"/>
      <c r="RF743" s="3"/>
      <c r="RG743" s="3"/>
      <c r="RH743" s="3"/>
      <c r="RI743" s="3"/>
      <c r="RJ743" s="3"/>
      <c r="RK743" s="3"/>
      <c r="RL743" s="3"/>
      <c r="RM743" s="3"/>
      <c r="RN743" s="3"/>
      <c r="RO743" s="3"/>
      <c r="RP743" s="3"/>
      <c r="RQ743" s="3"/>
      <c r="RR743" s="3"/>
      <c r="RS743" s="3"/>
      <c r="RT743" s="3"/>
      <c r="RU743" s="3"/>
      <c r="RV743" s="3"/>
      <c r="RW743" s="3"/>
      <c r="RX743" s="3"/>
      <c r="RY743" s="3"/>
      <c r="RZ743" s="3"/>
      <c r="SA743" s="3"/>
      <c r="SB743" s="3"/>
      <c r="SC743" s="3"/>
      <c r="SD743" s="3"/>
      <c r="SE743" s="3"/>
      <c r="SF743" s="3"/>
      <c r="SG743" s="3"/>
      <c r="SH743" s="3"/>
      <c r="SI743" s="3"/>
      <c r="SJ743" s="3"/>
      <c r="SK743" s="3"/>
      <c r="SL743" s="3"/>
      <c r="SM743" s="3"/>
      <c r="SN743" s="3"/>
      <c r="SO743" s="3"/>
      <c r="SP743" s="3"/>
      <c r="SQ743" s="3"/>
      <c r="SR743" s="3"/>
      <c r="SS743" s="3"/>
      <c r="ST743" s="3"/>
      <c r="SU743" s="3"/>
      <c r="SV743" s="3"/>
      <c r="SW743" s="3"/>
      <c r="SX743" s="3"/>
      <c r="SY743" s="3"/>
      <c r="SZ743" s="3"/>
      <c r="TA743" s="3"/>
      <c r="TB743" s="3"/>
      <c r="TC743" s="3"/>
      <c r="TD743" s="3"/>
      <c r="TE743" s="3"/>
      <c r="TF743" s="3"/>
      <c r="TG743" s="3"/>
      <c r="TH743" s="3"/>
      <c r="TI743" s="3"/>
      <c r="TJ743" s="3"/>
      <c r="TK743" s="3"/>
      <c r="TL743" s="3"/>
      <c r="TM743" s="3"/>
      <c r="TN743" s="3"/>
      <c r="TO743" s="3"/>
      <c r="TP743" s="3"/>
      <c r="TQ743" s="3"/>
      <c r="TR743" s="3"/>
      <c r="TS743" s="3"/>
      <c r="TT743" s="3"/>
      <c r="TU743" s="3"/>
      <c r="TV743" s="3"/>
      <c r="TW743" s="3"/>
      <c r="TX743" s="3"/>
      <c r="TY743" s="3"/>
      <c r="TZ743" s="3"/>
      <c r="UA743" s="3"/>
      <c r="UB743" s="3"/>
      <c r="UC743" s="3"/>
      <c r="UD743" s="3"/>
      <c r="UE743" s="3"/>
      <c r="UF743" s="3"/>
      <c r="UG743" s="3"/>
      <c r="UH743" s="3"/>
      <c r="UI743" s="3"/>
      <c r="UJ743" s="3"/>
      <c r="UK743" s="3"/>
      <c r="UL743" s="3"/>
      <c r="UM743" s="3"/>
      <c r="UN743" s="3"/>
      <c r="UO743" s="3"/>
      <c r="UP743" s="3"/>
      <c r="UQ743" s="3"/>
      <c r="UR743" s="3"/>
      <c r="US743" s="3"/>
      <c r="UT743" s="3"/>
      <c r="UU743" s="3"/>
      <c r="UV743" s="3"/>
      <c r="UW743" s="3"/>
      <c r="UX743" s="3"/>
      <c r="UY743" s="3"/>
      <c r="UZ743" s="3"/>
      <c r="VA743" s="3"/>
      <c r="VB743" s="3"/>
      <c r="VC743" s="3"/>
      <c r="VD743" s="3"/>
      <c r="VE743" s="3"/>
      <c r="VF743" s="3"/>
      <c r="VG743" s="3"/>
      <c r="VH743" s="3"/>
      <c r="VI743" s="3"/>
      <c r="VJ743" s="3"/>
      <c r="VK743" s="3"/>
      <c r="VL743" s="3"/>
      <c r="VM743" s="3"/>
      <c r="VN743" s="3"/>
      <c r="VO743" s="3"/>
      <c r="VP743" s="3"/>
      <c r="VQ743" s="3"/>
      <c r="VR743" s="3"/>
      <c r="VS743" s="3"/>
      <c r="VT743" s="3"/>
      <c r="VU743" s="3"/>
      <c r="VV743" s="3"/>
      <c r="VW743" s="3"/>
      <c r="VX743" s="3"/>
      <c r="VY743" s="3"/>
      <c r="VZ743" s="3"/>
      <c r="WA743" s="3"/>
      <c r="WB743" s="3"/>
      <c r="WC743" s="3"/>
    </row>
    <row r="744" spans="1:601" ht="16" x14ac:dyDescent="0.4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3"/>
      <c r="NJ744" s="3"/>
      <c r="NK744" s="3"/>
      <c r="NL744" s="3"/>
      <c r="NM744" s="3"/>
      <c r="NN744" s="3"/>
      <c r="NO744" s="3"/>
      <c r="NP744" s="3"/>
      <c r="NQ744" s="3"/>
      <c r="NR744" s="3"/>
      <c r="NS744" s="3"/>
      <c r="NT744" s="3"/>
      <c r="NU744" s="3"/>
      <c r="NV744" s="3"/>
      <c r="NW744" s="3"/>
      <c r="NX744" s="3"/>
      <c r="NY744" s="3"/>
      <c r="NZ744" s="3"/>
      <c r="OA744" s="3"/>
      <c r="OB744" s="3"/>
      <c r="OC744" s="3"/>
      <c r="OD744" s="3"/>
      <c r="OE744" s="3"/>
      <c r="OF744" s="3"/>
      <c r="OG744" s="3"/>
      <c r="OH744" s="3"/>
      <c r="OI744" s="3"/>
      <c r="OJ744" s="3"/>
      <c r="OK744" s="3"/>
      <c r="OL744" s="3"/>
      <c r="OM744" s="3"/>
      <c r="ON744" s="3"/>
      <c r="OO744" s="3"/>
      <c r="OP744" s="3"/>
      <c r="OQ744" s="3"/>
      <c r="OR744" s="3"/>
      <c r="OS744" s="3"/>
      <c r="OT744" s="3"/>
      <c r="OU744" s="3"/>
      <c r="OV744" s="3"/>
      <c r="OW744" s="3"/>
      <c r="OX744" s="3"/>
      <c r="OY744" s="3"/>
      <c r="OZ744" s="3"/>
      <c r="PA744" s="3"/>
      <c r="PB744" s="3"/>
      <c r="PC744" s="3"/>
      <c r="PD744" s="3"/>
      <c r="PE744" s="3"/>
      <c r="PF744" s="3"/>
      <c r="PG744" s="3"/>
      <c r="PH744" s="3"/>
      <c r="PI744" s="3"/>
      <c r="PJ744" s="3"/>
      <c r="PK744" s="3"/>
      <c r="PL744" s="3"/>
      <c r="PM744" s="3"/>
      <c r="PN744" s="3"/>
      <c r="PO744" s="3"/>
      <c r="PP744" s="3"/>
      <c r="PQ744" s="3"/>
      <c r="PR744" s="3"/>
      <c r="PS744" s="3"/>
      <c r="PT744" s="3"/>
      <c r="PU744" s="3"/>
      <c r="PV744" s="3"/>
      <c r="PW744" s="3"/>
      <c r="PX744" s="3"/>
      <c r="PY744" s="3"/>
      <c r="PZ744" s="3"/>
      <c r="QA744" s="3"/>
      <c r="QB744" s="3"/>
      <c r="QC744" s="3"/>
      <c r="QD744" s="3"/>
      <c r="QE744" s="3"/>
      <c r="QF744" s="3"/>
      <c r="QG744" s="3"/>
      <c r="QH744" s="3"/>
      <c r="QI744" s="3"/>
      <c r="QJ744" s="3"/>
      <c r="QK744" s="3"/>
      <c r="QL744" s="3"/>
      <c r="QM744" s="3"/>
      <c r="QN744" s="3"/>
      <c r="QO744" s="3"/>
      <c r="QP744" s="3"/>
      <c r="QQ744" s="3"/>
      <c r="QR744" s="3"/>
      <c r="QS744" s="3"/>
      <c r="QT744" s="3"/>
      <c r="QU744" s="3"/>
      <c r="QV744" s="3"/>
      <c r="QW744" s="3"/>
      <c r="QX744" s="3"/>
      <c r="QY744" s="3"/>
      <c r="QZ744" s="3"/>
      <c r="RA744" s="3"/>
      <c r="RB744" s="3"/>
      <c r="RC744" s="3"/>
      <c r="RD744" s="3"/>
      <c r="RE744" s="3"/>
      <c r="RF744" s="3"/>
      <c r="RG744" s="3"/>
      <c r="RH744" s="3"/>
      <c r="RI744" s="3"/>
      <c r="RJ744" s="3"/>
      <c r="RK744" s="3"/>
      <c r="RL744" s="3"/>
      <c r="RM744" s="3"/>
      <c r="RN744" s="3"/>
      <c r="RO744" s="3"/>
      <c r="RP744" s="3"/>
      <c r="RQ744" s="3"/>
      <c r="RR744" s="3"/>
      <c r="RS744" s="3"/>
      <c r="RT744" s="3"/>
      <c r="RU744" s="3"/>
      <c r="RV744" s="3"/>
      <c r="RW744" s="3"/>
      <c r="RX744" s="3"/>
      <c r="RY744" s="3"/>
      <c r="RZ744" s="3"/>
      <c r="SA744" s="3"/>
      <c r="SB744" s="3"/>
      <c r="SC744" s="3"/>
      <c r="SD744" s="3"/>
      <c r="SE744" s="3"/>
      <c r="SF744" s="3"/>
      <c r="SG744" s="3"/>
      <c r="SH744" s="3"/>
      <c r="SI744" s="3"/>
      <c r="SJ744" s="3"/>
      <c r="SK744" s="3"/>
      <c r="SL744" s="3"/>
      <c r="SM744" s="3"/>
      <c r="SN744" s="3"/>
      <c r="SO744" s="3"/>
      <c r="SP744" s="3"/>
      <c r="SQ744" s="3"/>
      <c r="SR744" s="3"/>
      <c r="SS744" s="3"/>
      <c r="ST744" s="3"/>
      <c r="SU744" s="3"/>
      <c r="SV744" s="3"/>
      <c r="SW744" s="3"/>
      <c r="SX744" s="3"/>
      <c r="SY744" s="3"/>
      <c r="SZ744" s="3"/>
      <c r="TA744" s="3"/>
      <c r="TB744" s="3"/>
      <c r="TC744" s="3"/>
      <c r="TD744" s="3"/>
      <c r="TE744" s="3"/>
      <c r="TF744" s="3"/>
      <c r="TG744" s="3"/>
      <c r="TH744" s="3"/>
      <c r="TI744" s="3"/>
      <c r="TJ744" s="3"/>
      <c r="TK744" s="3"/>
      <c r="TL744" s="3"/>
      <c r="TM744" s="3"/>
      <c r="TN744" s="3"/>
      <c r="TO744" s="3"/>
      <c r="TP744" s="3"/>
      <c r="TQ744" s="3"/>
      <c r="TR744" s="3"/>
      <c r="TS744" s="3"/>
      <c r="TT744" s="3"/>
      <c r="TU744" s="3"/>
      <c r="TV744" s="3"/>
      <c r="TW744" s="3"/>
      <c r="TX744" s="3"/>
      <c r="TY744" s="3"/>
      <c r="TZ744" s="3"/>
      <c r="UA744" s="3"/>
      <c r="UB744" s="3"/>
      <c r="UC744" s="3"/>
      <c r="UD744" s="3"/>
      <c r="UE744" s="3"/>
      <c r="UF744" s="3"/>
      <c r="UG744" s="3"/>
      <c r="UH744" s="3"/>
      <c r="UI744" s="3"/>
      <c r="UJ744" s="3"/>
      <c r="UK744" s="3"/>
      <c r="UL744" s="3"/>
      <c r="UM744" s="3"/>
      <c r="UN744" s="3"/>
      <c r="UO744" s="3"/>
      <c r="UP744" s="3"/>
      <c r="UQ744" s="3"/>
      <c r="UR744" s="3"/>
      <c r="US744" s="3"/>
      <c r="UT744" s="3"/>
      <c r="UU744" s="3"/>
      <c r="UV744" s="3"/>
      <c r="UW744" s="3"/>
      <c r="UX744" s="3"/>
      <c r="UY744" s="3"/>
      <c r="UZ744" s="3"/>
      <c r="VA744" s="3"/>
      <c r="VB744" s="3"/>
      <c r="VC744" s="3"/>
      <c r="VD744" s="3"/>
      <c r="VE744" s="3"/>
      <c r="VF744" s="3"/>
      <c r="VG744" s="3"/>
      <c r="VH744" s="3"/>
      <c r="VI744" s="3"/>
      <c r="VJ744" s="3"/>
      <c r="VK744" s="3"/>
      <c r="VL744" s="3"/>
      <c r="VM744" s="3"/>
      <c r="VN744" s="3"/>
      <c r="VO744" s="3"/>
      <c r="VP744" s="3"/>
      <c r="VQ744" s="3"/>
      <c r="VR744" s="3"/>
      <c r="VS744" s="3"/>
      <c r="VT744" s="3"/>
      <c r="VU744" s="3"/>
      <c r="VV744" s="3"/>
      <c r="VW744" s="3"/>
      <c r="VX744" s="3"/>
      <c r="VY744" s="3"/>
      <c r="VZ744" s="3"/>
      <c r="WA744" s="3"/>
      <c r="WB744" s="3"/>
      <c r="WC744" s="3"/>
    </row>
    <row r="745" spans="1:601" ht="16" x14ac:dyDescent="0.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/>
      <c r="LP745" s="3"/>
      <c r="LQ745" s="3"/>
      <c r="LR745" s="3"/>
      <c r="LS745" s="3"/>
      <c r="LT745" s="3"/>
      <c r="LU745" s="3"/>
      <c r="LV745" s="3"/>
      <c r="LW745" s="3"/>
      <c r="LX745" s="3"/>
      <c r="LY745" s="3"/>
      <c r="LZ745" s="3"/>
      <c r="MA745" s="3"/>
      <c r="MB745" s="3"/>
      <c r="MC745" s="3"/>
      <c r="MD745" s="3"/>
      <c r="ME745" s="3"/>
      <c r="MF745" s="3"/>
      <c r="MG745" s="3"/>
      <c r="MH745" s="3"/>
      <c r="MI745" s="3"/>
      <c r="MJ745" s="3"/>
      <c r="MK745" s="3"/>
      <c r="ML745" s="3"/>
      <c r="MM745" s="3"/>
      <c r="MN745" s="3"/>
      <c r="MO745" s="3"/>
      <c r="MP745" s="3"/>
      <c r="MQ745" s="3"/>
      <c r="MR745" s="3"/>
      <c r="MS745" s="3"/>
      <c r="MT745" s="3"/>
      <c r="MU745" s="3"/>
      <c r="MV745" s="3"/>
      <c r="MW745" s="3"/>
      <c r="MX745" s="3"/>
      <c r="MY745" s="3"/>
      <c r="MZ745" s="3"/>
      <c r="NA745" s="3"/>
      <c r="NB745" s="3"/>
      <c r="NC745" s="3"/>
      <c r="ND745" s="3"/>
      <c r="NE745" s="3"/>
      <c r="NF745" s="3"/>
      <c r="NG745" s="3"/>
      <c r="NH745" s="3"/>
      <c r="NI745" s="3"/>
      <c r="NJ745" s="3"/>
      <c r="NK745" s="3"/>
      <c r="NL745" s="3"/>
      <c r="NM745" s="3"/>
      <c r="NN745" s="3"/>
      <c r="NO745" s="3"/>
      <c r="NP745" s="3"/>
      <c r="NQ745" s="3"/>
      <c r="NR745" s="3"/>
      <c r="NS745" s="3"/>
      <c r="NT745" s="3"/>
      <c r="NU745" s="3"/>
      <c r="NV745" s="3"/>
      <c r="NW745" s="3"/>
      <c r="NX745" s="3"/>
      <c r="NY745" s="3"/>
      <c r="NZ745" s="3"/>
      <c r="OA745" s="3"/>
      <c r="OB745" s="3"/>
      <c r="OC745" s="3"/>
      <c r="OD745" s="3"/>
      <c r="OE745" s="3"/>
      <c r="OF745" s="3"/>
      <c r="OG745" s="3"/>
      <c r="OH745" s="3"/>
      <c r="OI745" s="3"/>
      <c r="OJ745" s="3"/>
      <c r="OK745" s="3"/>
      <c r="OL745" s="3"/>
      <c r="OM745" s="3"/>
      <c r="ON745" s="3"/>
      <c r="OO745" s="3"/>
      <c r="OP745" s="3"/>
      <c r="OQ745" s="3"/>
      <c r="OR745" s="3"/>
      <c r="OS745" s="3"/>
      <c r="OT745" s="3"/>
      <c r="OU745" s="3"/>
      <c r="OV745" s="3"/>
      <c r="OW745" s="3"/>
      <c r="OX745" s="3"/>
      <c r="OY745" s="3"/>
      <c r="OZ745" s="3"/>
      <c r="PA745" s="3"/>
      <c r="PB745" s="3"/>
      <c r="PC745" s="3"/>
      <c r="PD745" s="3"/>
      <c r="PE745" s="3"/>
      <c r="PF745" s="3"/>
      <c r="PG745" s="3"/>
      <c r="PH745" s="3"/>
      <c r="PI745" s="3"/>
      <c r="PJ745" s="3"/>
      <c r="PK745" s="3"/>
      <c r="PL745" s="3"/>
      <c r="PM745" s="3"/>
      <c r="PN745" s="3"/>
      <c r="PO745" s="3"/>
      <c r="PP745" s="3"/>
      <c r="PQ745" s="3"/>
      <c r="PR745" s="3"/>
      <c r="PS745" s="3"/>
      <c r="PT745" s="3"/>
      <c r="PU745" s="3"/>
      <c r="PV745" s="3"/>
      <c r="PW745" s="3"/>
      <c r="PX745" s="3"/>
      <c r="PY745" s="3"/>
      <c r="PZ745" s="3"/>
      <c r="QA745" s="3"/>
      <c r="QB745" s="3"/>
      <c r="QC745" s="3"/>
      <c r="QD745" s="3"/>
      <c r="QE745" s="3"/>
      <c r="QF745" s="3"/>
      <c r="QG745" s="3"/>
      <c r="QH745" s="3"/>
      <c r="QI745" s="3"/>
      <c r="QJ745" s="3"/>
      <c r="QK745" s="3"/>
      <c r="QL745" s="3"/>
      <c r="QM745" s="3"/>
      <c r="QN745" s="3"/>
      <c r="QO745" s="3"/>
      <c r="QP745" s="3"/>
      <c r="QQ745" s="3"/>
      <c r="QR745" s="3"/>
      <c r="QS745" s="3"/>
      <c r="QT745" s="3"/>
      <c r="QU745" s="3"/>
      <c r="QV745" s="3"/>
      <c r="QW745" s="3"/>
      <c r="QX745" s="3"/>
      <c r="QY745" s="3"/>
      <c r="QZ745" s="3"/>
      <c r="RA745" s="3"/>
      <c r="RB745" s="3"/>
      <c r="RC745" s="3"/>
      <c r="RD745" s="3"/>
      <c r="RE745" s="3"/>
      <c r="RF745" s="3"/>
      <c r="RG745" s="3"/>
      <c r="RH745" s="3"/>
      <c r="RI745" s="3"/>
      <c r="RJ745" s="3"/>
      <c r="RK745" s="3"/>
      <c r="RL745" s="3"/>
      <c r="RM745" s="3"/>
      <c r="RN745" s="3"/>
      <c r="RO745" s="3"/>
      <c r="RP745" s="3"/>
      <c r="RQ745" s="3"/>
      <c r="RR745" s="3"/>
      <c r="RS745" s="3"/>
      <c r="RT745" s="3"/>
      <c r="RU745" s="3"/>
      <c r="RV745" s="3"/>
      <c r="RW745" s="3"/>
      <c r="RX745" s="3"/>
      <c r="RY745" s="3"/>
      <c r="RZ745" s="3"/>
      <c r="SA745" s="3"/>
      <c r="SB745" s="3"/>
      <c r="SC745" s="3"/>
      <c r="SD745" s="3"/>
      <c r="SE745" s="3"/>
      <c r="SF745" s="3"/>
      <c r="SG745" s="3"/>
      <c r="SH745" s="3"/>
      <c r="SI745" s="3"/>
      <c r="SJ745" s="3"/>
      <c r="SK745" s="3"/>
      <c r="SL745" s="3"/>
      <c r="SM745" s="3"/>
      <c r="SN745" s="3"/>
      <c r="SO745" s="3"/>
      <c r="SP745" s="3"/>
      <c r="SQ745" s="3"/>
      <c r="SR745" s="3"/>
      <c r="SS745" s="3"/>
      <c r="ST745" s="3"/>
      <c r="SU745" s="3"/>
      <c r="SV745" s="3"/>
      <c r="SW745" s="3"/>
      <c r="SX745" s="3"/>
      <c r="SY745" s="3"/>
      <c r="SZ745" s="3"/>
      <c r="TA745" s="3"/>
      <c r="TB745" s="3"/>
      <c r="TC745" s="3"/>
      <c r="TD745" s="3"/>
      <c r="TE745" s="3"/>
      <c r="TF745" s="3"/>
      <c r="TG745" s="3"/>
      <c r="TH745" s="3"/>
      <c r="TI745" s="3"/>
      <c r="TJ745" s="3"/>
      <c r="TK745" s="3"/>
      <c r="TL745" s="3"/>
      <c r="TM745" s="3"/>
      <c r="TN745" s="3"/>
      <c r="TO745" s="3"/>
      <c r="TP745" s="3"/>
      <c r="TQ745" s="3"/>
      <c r="TR745" s="3"/>
      <c r="TS745" s="3"/>
      <c r="TT745" s="3"/>
      <c r="TU745" s="3"/>
      <c r="TV745" s="3"/>
      <c r="TW745" s="3"/>
      <c r="TX745" s="3"/>
      <c r="TY745" s="3"/>
      <c r="TZ745" s="3"/>
      <c r="UA745" s="3"/>
      <c r="UB745" s="3"/>
      <c r="UC745" s="3"/>
      <c r="UD745" s="3"/>
      <c r="UE745" s="3"/>
      <c r="UF745" s="3"/>
      <c r="UG745" s="3"/>
      <c r="UH745" s="3"/>
      <c r="UI745" s="3"/>
      <c r="UJ745" s="3"/>
      <c r="UK745" s="3"/>
      <c r="UL745" s="3"/>
      <c r="UM745" s="3"/>
      <c r="UN745" s="3"/>
      <c r="UO745" s="3"/>
      <c r="UP745" s="3"/>
      <c r="UQ745" s="3"/>
      <c r="UR745" s="3"/>
      <c r="US745" s="3"/>
      <c r="UT745" s="3"/>
      <c r="UU745" s="3"/>
      <c r="UV745" s="3"/>
      <c r="UW745" s="3"/>
      <c r="UX745" s="3"/>
      <c r="UY745" s="3"/>
      <c r="UZ745" s="3"/>
      <c r="VA745" s="3"/>
      <c r="VB745" s="3"/>
      <c r="VC745" s="3"/>
      <c r="VD745" s="3"/>
      <c r="VE745" s="3"/>
      <c r="VF745" s="3"/>
      <c r="VG745" s="3"/>
      <c r="VH745" s="3"/>
      <c r="VI745" s="3"/>
      <c r="VJ745" s="3"/>
      <c r="VK745" s="3"/>
      <c r="VL745" s="3"/>
      <c r="VM745" s="3"/>
      <c r="VN745" s="3"/>
      <c r="VO745" s="3"/>
      <c r="VP745" s="3"/>
      <c r="VQ745" s="3"/>
      <c r="VR745" s="3"/>
      <c r="VS745" s="3"/>
      <c r="VT745" s="3"/>
      <c r="VU745" s="3"/>
      <c r="VV745" s="3"/>
      <c r="VW745" s="3"/>
      <c r="VX745" s="3"/>
      <c r="VY745" s="3"/>
      <c r="VZ745" s="3"/>
      <c r="WA745" s="3"/>
      <c r="WB745" s="3"/>
      <c r="WC745" s="3"/>
    </row>
    <row r="746" spans="1:601" ht="16" x14ac:dyDescent="0.4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/>
      <c r="LP746" s="3"/>
      <c r="LQ746" s="3"/>
      <c r="LR746" s="3"/>
      <c r="LS746" s="3"/>
      <c r="LT746" s="3"/>
      <c r="LU746" s="3"/>
      <c r="LV746" s="3"/>
      <c r="LW746" s="3"/>
      <c r="LX746" s="3"/>
      <c r="LY746" s="3"/>
      <c r="LZ746" s="3"/>
      <c r="MA746" s="3"/>
      <c r="MB746" s="3"/>
      <c r="MC746" s="3"/>
      <c r="MD746" s="3"/>
      <c r="ME746" s="3"/>
      <c r="MF746" s="3"/>
      <c r="MG746" s="3"/>
      <c r="MH746" s="3"/>
      <c r="MI746" s="3"/>
      <c r="MJ746" s="3"/>
      <c r="MK746" s="3"/>
      <c r="ML746" s="3"/>
      <c r="MM746" s="3"/>
      <c r="MN746" s="3"/>
      <c r="MO746" s="3"/>
      <c r="MP746" s="3"/>
      <c r="MQ746" s="3"/>
      <c r="MR746" s="3"/>
      <c r="MS746" s="3"/>
      <c r="MT746" s="3"/>
      <c r="MU746" s="3"/>
      <c r="MV746" s="3"/>
      <c r="MW746" s="3"/>
      <c r="MX746" s="3"/>
      <c r="MY746" s="3"/>
      <c r="MZ746" s="3"/>
      <c r="NA746" s="3"/>
      <c r="NB746" s="3"/>
      <c r="NC746" s="3"/>
      <c r="ND746" s="3"/>
      <c r="NE746" s="3"/>
      <c r="NF746" s="3"/>
      <c r="NG746" s="3"/>
      <c r="NH746" s="3"/>
      <c r="NI746" s="3"/>
      <c r="NJ746" s="3"/>
      <c r="NK746" s="3"/>
      <c r="NL746" s="3"/>
      <c r="NM746" s="3"/>
      <c r="NN746" s="3"/>
      <c r="NO746" s="3"/>
      <c r="NP746" s="3"/>
      <c r="NQ746" s="3"/>
      <c r="NR746" s="3"/>
      <c r="NS746" s="3"/>
      <c r="NT746" s="3"/>
      <c r="NU746" s="3"/>
      <c r="NV746" s="3"/>
      <c r="NW746" s="3"/>
      <c r="NX746" s="3"/>
      <c r="NY746" s="3"/>
      <c r="NZ746" s="3"/>
      <c r="OA746" s="3"/>
      <c r="OB746" s="3"/>
      <c r="OC746" s="3"/>
      <c r="OD746" s="3"/>
      <c r="OE746" s="3"/>
      <c r="OF746" s="3"/>
      <c r="OG746" s="3"/>
      <c r="OH746" s="3"/>
      <c r="OI746" s="3"/>
      <c r="OJ746" s="3"/>
      <c r="OK746" s="3"/>
      <c r="OL746" s="3"/>
      <c r="OM746" s="3"/>
      <c r="ON746" s="3"/>
      <c r="OO746" s="3"/>
      <c r="OP746" s="3"/>
      <c r="OQ746" s="3"/>
      <c r="OR746" s="3"/>
      <c r="OS746" s="3"/>
      <c r="OT746" s="3"/>
      <c r="OU746" s="3"/>
      <c r="OV746" s="3"/>
      <c r="OW746" s="3"/>
      <c r="OX746" s="3"/>
      <c r="OY746" s="3"/>
      <c r="OZ746" s="3"/>
      <c r="PA746" s="3"/>
      <c r="PB746" s="3"/>
      <c r="PC746" s="3"/>
      <c r="PD746" s="3"/>
      <c r="PE746" s="3"/>
      <c r="PF746" s="3"/>
      <c r="PG746" s="3"/>
      <c r="PH746" s="3"/>
      <c r="PI746" s="3"/>
      <c r="PJ746" s="3"/>
      <c r="PK746" s="3"/>
      <c r="PL746" s="3"/>
      <c r="PM746" s="3"/>
      <c r="PN746" s="3"/>
      <c r="PO746" s="3"/>
      <c r="PP746" s="3"/>
      <c r="PQ746" s="3"/>
      <c r="PR746" s="3"/>
      <c r="PS746" s="3"/>
      <c r="PT746" s="3"/>
      <c r="PU746" s="3"/>
      <c r="PV746" s="3"/>
      <c r="PW746" s="3"/>
      <c r="PX746" s="3"/>
      <c r="PY746" s="3"/>
      <c r="PZ746" s="3"/>
      <c r="QA746" s="3"/>
      <c r="QB746" s="3"/>
      <c r="QC746" s="3"/>
      <c r="QD746" s="3"/>
      <c r="QE746" s="3"/>
      <c r="QF746" s="3"/>
      <c r="QG746" s="3"/>
      <c r="QH746" s="3"/>
      <c r="QI746" s="3"/>
      <c r="QJ746" s="3"/>
      <c r="QK746" s="3"/>
      <c r="QL746" s="3"/>
      <c r="QM746" s="3"/>
      <c r="QN746" s="3"/>
      <c r="QO746" s="3"/>
      <c r="QP746" s="3"/>
      <c r="QQ746" s="3"/>
      <c r="QR746" s="3"/>
      <c r="QS746" s="3"/>
      <c r="QT746" s="3"/>
      <c r="QU746" s="3"/>
      <c r="QV746" s="3"/>
      <c r="QW746" s="3"/>
      <c r="QX746" s="3"/>
      <c r="QY746" s="3"/>
      <c r="QZ746" s="3"/>
      <c r="RA746" s="3"/>
      <c r="RB746" s="3"/>
      <c r="RC746" s="3"/>
      <c r="RD746" s="3"/>
      <c r="RE746" s="3"/>
      <c r="RF746" s="3"/>
      <c r="RG746" s="3"/>
      <c r="RH746" s="3"/>
      <c r="RI746" s="3"/>
      <c r="RJ746" s="3"/>
      <c r="RK746" s="3"/>
      <c r="RL746" s="3"/>
      <c r="RM746" s="3"/>
      <c r="RN746" s="3"/>
      <c r="RO746" s="3"/>
      <c r="RP746" s="3"/>
      <c r="RQ746" s="3"/>
      <c r="RR746" s="3"/>
      <c r="RS746" s="3"/>
      <c r="RT746" s="3"/>
      <c r="RU746" s="3"/>
      <c r="RV746" s="3"/>
      <c r="RW746" s="3"/>
      <c r="RX746" s="3"/>
      <c r="RY746" s="3"/>
      <c r="RZ746" s="3"/>
      <c r="SA746" s="3"/>
      <c r="SB746" s="3"/>
      <c r="SC746" s="3"/>
      <c r="SD746" s="3"/>
      <c r="SE746" s="3"/>
      <c r="SF746" s="3"/>
      <c r="SG746" s="3"/>
      <c r="SH746" s="3"/>
      <c r="SI746" s="3"/>
      <c r="SJ746" s="3"/>
      <c r="SK746" s="3"/>
      <c r="SL746" s="3"/>
      <c r="SM746" s="3"/>
      <c r="SN746" s="3"/>
      <c r="SO746" s="3"/>
      <c r="SP746" s="3"/>
      <c r="SQ746" s="3"/>
      <c r="SR746" s="3"/>
      <c r="SS746" s="3"/>
      <c r="ST746" s="3"/>
      <c r="SU746" s="3"/>
      <c r="SV746" s="3"/>
      <c r="SW746" s="3"/>
      <c r="SX746" s="3"/>
      <c r="SY746" s="3"/>
      <c r="SZ746" s="3"/>
      <c r="TA746" s="3"/>
      <c r="TB746" s="3"/>
      <c r="TC746" s="3"/>
      <c r="TD746" s="3"/>
      <c r="TE746" s="3"/>
      <c r="TF746" s="3"/>
      <c r="TG746" s="3"/>
      <c r="TH746" s="3"/>
      <c r="TI746" s="3"/>
      <c r="TJ746" s="3"/>
      <c r="TK746" s="3"/>
      <c r="TL746" s="3"/>
      <c r="TM746" s="3"/>
      <c r="TN746" s="3"/>
      <c r="TO746" s="3"/>
      <c r="TP746" s="3"/>
      <c r="TQ746" s="3"/>
      <c r="TR746" s="3"/>
      <c r="TS746" s="3"/>
      <c r="TT746" s="3"/>
      <c r="TU746" s="3"/>
      <c r="TV746" s="3"/>
      <c r="TW746" s="3"/>
      <c r="TX746" s="3"/>
      <c r="TY746" s="3"/>
      <c r="TZ746" s="3"/>
      <c r="UA746" s="3"/>
      <c r="UB746" s="3"/>
      <c r="UC746" s="3"/>
      <c r="UD746" s="3"/>
      <c r="UE746" s="3"/>
      <c r="UF746" s="3"/>
      <c r="UG746" s="3"/>
      <c r="UH746" s="3"/>
      <c r="UI746" s="3"/>
      <c r="UJ746" s="3"/>
      <c r="UK746" s="3"/>
      <c r="UL746" s="3"/>
      <c r="UM746" s="3"/>
      <c r="UN746" s="3"/>
      <c r="UO746" s="3"/>
      <c r="UP746" s="3"/>
      <c r="UQ746" s="3"/>
      <c r="UR746" s="3"/>
      <c r="US746" s="3"/>
      <c r="UT746" s="3"/>
      <c r="UU746" s="3"/>
      <c r="UV746" s="3"/>
      <c r="UW746" s="3"/>
      <c r="UX746" s="3"/>
      <c r="UY746" s="3"/>
      <c r="UZ746" s="3"/>
      <c r="VA746" s="3"/>
      <c r="VB746" s="3"/>
      <c r="VC746" s="3"/>
      <c r="VD746" s="3"/>
      <c r="VE746" s="3"/>
      <c r="VF746" s="3"/>
      <c r="VG746" s="3"/>
      <c r="VH746" s="3"/>
      <c r="VI746" s="3"/>
      <c r="VJ746" s="3"/>
      <c r="VK746" s="3"/>
      <c r="VL746" s="3"/>
      <c r="VM746" s="3"/>
      <c r="VN746" s="3"/>
      <c r="VO746" s="3"/>
      <c r="VP746" s="3"/>
      <c r="VQ746" s="3"/>
      <c r="VR746" s="3"/>
      <c r="VS746" s="3"/>
      <c r="VT746" s="3"/>
      <c r="VU746" s="3"/>
      <c r="VV746" s="3"/>
      <c r="VW746" s="3"/>
      <c r="VX746" s="3"/>
      <c r="VY746" s="3"/>
      <c r="VZ746" s="3"/>
      <c r="WA746" s="3"/>
      <c r="WB746" s="3"/>
      <c r="WC746" s="3"/>
    </row>
    <row r="747" spans="1:601" ht="16" x14ac:dyDescent="0.4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/>
      <c r="LP747" s="3"/>
      <c r="LQ747" s="3"/>
      <c r="LR747" s="3"/>
      <c r="LS747" s="3"/>
      <c r="LT747" s="3"/>
      <c r="LU747" s="3"/>
      <c r="LV747" s="3"/>
      <c r="LW747" s="3"/>
      <c r="LX747" s="3"/>
      <c r="LY747" s="3"/>
      <c r="LZ747" s="3"/>
      <c r="MA747" s="3"/>
      <c r="MB747" s="3"/>
      <c r="MC747" s="3"/>
      <c r="MD747" s="3"/>
      <c r="ME747" s="3"/>
      <c r="MF747" s="3"/>
      <c r="MG747" s="3"/>
      <c r="MH747" s="3"/>
      <c r="MI747" s="3"/>
      <c r="MJ747" s="3"/>
      <c r="MK747" s="3"/>
      <c r="ML747" s="3"/>
      <c r="MM747" s="3"/>
      <c r="MN747" s="3"/>
      <c r="MO747" s="3"/>
      <c r="MP747" s="3"/>
      <c r="MQ747" s="3"/>
      <c r="MR747" s="3"/>
      <c r="MS747" s="3"/>
      <c r="MT747" s="3"/>
      <c r="MU747" s="3"/>
      <c r="MV747" s="3"/>
      <c r="MW747" s="3"/>
      <c r="MX747" s="3"/>
      <c r="MY747" s="3"/>
      <c r="MZ747" s="3"/>
      <c r="NA747" s="3"/>
      <c r="NB747" s="3"/>
      <c r="NC747" s="3"/>
      <c r="ND747" s="3"/>
      <c r="NE747" s="3"/>
      <c r="NF747" s="3"/>
      <c r="NG747" s="3"/>
      <c r="NH747" s="3"/>
      <c r="NI747" s="3"/>
      <c r="NJ747" s="3"/>
      <c r="NK747" s="3"/>
      <c r="NL747" s="3"/>
      <c r="NM747" s="3"/>
      <c r="NN747" s="3"/>
      <c r="NO747" s="3"/>
      <c r="NP747" s="3"/>
      <c r="NQ747" s="3"/>
      <c r="NR747" s="3"/>
      <c r="NS747" s="3"/>
      <c r="NT747" s="3"/>
      <c r="NU747" s="3"/>
      <c r="NV747" s="3"/>
      <c r="NW747" s="3"/>
      <c r="NX747" s="3"/>
      <c r="NY747" s="3"/>
      <c r="NZ747" s="3"/>
      <c r="OA747" s="3"/>
      <c r="OB747" s="3"/>
      <c r="OC747" s="3"/>
      <c r="OD747" s="3"/>
      <c r="OE747" s="3"/>
      <c r="OF747" s="3"/>
      <c r="OG747" s="3"/>
      <c r="OH747" s="3"/>
      <c r="OI747" s="3"/>
      <c r="OJ747" s="3"/>
      <c r="OK747" s="3"/>
      <c r="OL747" s="3"/>
      <c r="OM747" s="3"/>
      <c r="ON747" s="3"/>
      <c r="OO747" s="3"/>
      <c r="OP747" s="3"/>
      <c r="OQ747" s="3"/>
      <c r="OR747" s="3"/>
      <c r="OS747" s="3"/>
      <c r="OT747" s="3"/>
      <c r="OU747" s="3"/>
      <c r="OV747" s="3"/>
      <c r="OW747" s="3"/>
      <c r="OX747" s="3"/>
      <c r="OY747" s="3"/>
      <c r="OZ747" s="3"/>
      <c r="PA747" s="3"/>
      <c r="PB747" s="3"/>
      <c r="PC747" s="3"/>
      <c r="PD747" s="3"/>
      <c r="PE747" s="3"/>
      <c r="PF747" s="3"/>
      <c r="PG747" s="3"/>
      <c r="PH747" s="3"/>
      <c r="PI747" s="3"/>
      <c r="PJ747" s="3"/>
      <c r="PK747" s="3"/>
      <c r="PL747" s="3"/>
      <c r="PM747" s="3"/>
      <c r="PN747" s="3"/>
      <c r="PO747" s="3"/>
      <c r="PP747" s="3"/>
      <c r="PQ747" s="3"/>
      <c r="PR747" s="3"/>
      <c r="PS747" s="3"/>
      <c r="PT747" s="3"/>
      <c r="PU747" s="3"/>
      <c r="PV747" s="3"/>
      <c r="PW747" s="3"/>
      <c r="PX747" s="3"/>
      <c r="PY747" s="3"/>
      <c r="PZ747" s="3"/>
      <c r="QA747" s="3"/>
      <c r="QB747" s="3"/>
      <c r="QC747" s="3"/>
      <c r="QD747" s="3"/>
      <c r="QE747" s="3"/>
      <c r="QF747" s="3"/>
      <c r="QG747" s="3"/>
      <c r="QH747" s="3"/>
      <c r="QI747" s="3"/>
      <c r="QJ747" s="3"/>
      <c r="QK747" s="3"/>
      <c r="QL747" s="3"/>
      <c r="QM747" s="3"/>
      <c r="QN747" s="3"/>
      <c r="QO747" s="3"/>
      <c r="QP747" s="3"/>
      <c r="QQ747" s="3"/>
      <c r="QR747" s="3"/>
      <c r="QS747" s="3"/>
      <c r="QT747" s="3"/>
      <c r="QU747" s="3"/>
      <c r="QV747" s="3"/>
      <c r="QW747" s="3"/>
      <c r="QX747" s="3"/>
      <c r="QY747" s="3"/>
      <c r="QZ747" s="3"/>
      <c r="RA747" s="3"/>
      <c r="RB747" s="3"/>
      <c r="RC747" s="3"/>
      <c r="RD747" s="3"/>
      <c r="RE747" s="3"/>
      <c r="RF747" s="3"/>
      <c r="RG747" s="3"/>
      <c r="RH747" s="3"/>
      <c r="RI747" s="3"/>
      <c r="RJ747" s="3"/>
      <c r="RK747" s="3"/>
      <c r="RL747" s="3"/>
      <c r="RM747" s="3"/>
      <c r="RN747" s="3"/>
      <c r="RO747" s="3"/>
      <c r="RP747" s="3"/>
      <c r="RQ747" s="3"/>
      <c r="RR747" s="3"/>
      <c r="RS747" s="3"/>
      <c r="RT747" s="3"/>
      <c r="RU747" s="3"/>
      <c r="RV747" s="3"/>
      <c r="RW747" s="3"/>
      <c r="RX747" s="3"/>
      <c r="RY747" s="3"/>
      <c r="RZ747" s="3"/>
      <c r="SA747" s="3"/>
      <c r="SB747" s="3"/>
      <c r="SC747" s="3"/>
      <c r="SD747" s="3"/>
      <c r="SE747" s="3"/>
      <c r="SF747" s="3"/>
      <c r="SG747" s="3"/>
      <c r="SH747" s="3"/>
      <c r="SI747" s="3"/>
      <c r="SJ747" s="3"/>
      <c r="SK747" s="3"/>
      <c r="SL747" s="3"/>
      <c r="SM747" s="3"/>
      <c r="SN747" s="3"/>
      <c r="SO747" s="3"/>
      <c r="SP747" s="3"/>
      <c r="SQ747" s="3"/>
      <c r="SR747" s="3"/>
      <c r="SS747" s="3"/>
      <c r="ST747" s="3"/>
      <c r="SU747" s="3"/>
      <c r="SV747" s="3"/>
      <c r="SW747" s="3"/>
      <c r="SX747" s="3"/>
      <c r="SY747" s="3"/>
      <c r="SZ747" s="3"/>
      <c r="TA747" s="3"/>
      <c r="TB747" s="3"/>
      <c r="TC747" s="3"/>
      <c r="TD747" s="3"/>
      <c r="TE747" s="3"/>
      <c r="TF747" s="3"/>
      <c r="TG747" s="3"/>
      <c r="TH747" s="3"/>
      <c r="TI747" s="3"/>
      <c r="TJ747" s="3"/>
      <c r="TK747" s="3"/>
      <c r="TL747" s="3"/>
      <c r="TM747" s="3"/>
      <c r="TN747" s="3"/>
      <c r="TO747" s="3"/>
      <c r="TP747" s="3"/>
      <c r="TQ747" s="3"/>
      <c r="TR747" s="3"/>
      <c r="TS747" s="3"/>
      <c r="TT747" s="3"/>
      <c r="TU747" s="3"/>
      <c r="TV747" s="3"/>
      <c r="TW747" s="3"/>
      <c r="TX747" s="3"/>
      <c r="TY747" s="3"/>
      <c r="TZ747" s="3"/>
      <c r="UA747" s="3"/>
      <c r="UB747" s="3"/>
      <c r="UC747" s="3"/>
      <c r="UD747" s="3"/>
      <c r="UE747" s="3"/>
      <c r="UF747" s="3"/>
      <c r="UG747" s="3"/>
      <c r="UH747" s="3"/>
      <c r="UI747" s="3"/>
      <c r="UJ747" s="3"/>
      <c r="UK747" s="3"/>
      <c r="UL747" s="3"/>
      <c r="UM747" s="3"/>
      <c r="UN747" s="3"/>
      <c r="UO747" s="3"/>
      <c r="UP747" s="3"/>
      <c r="UQ747" s="3"/>
      <c r="UR747" s="3"/>
      <c r="US747" s="3"/>
      <c r="UT747" s="3"/>
      <c r="UU747" s="3"/>
      <c r="UV747" s="3"/>
      <c r="UW747" s="3"/>
      <c r="UX747" s="3"/>
      <c r="UY747" s="3"/>
      <c r="UZ747" s="3"/>
      <c r="VA747" s="3"/>
      <c r="VB747" s="3"/>
      <c r="VC747" s="3"/>
      <c r="VD747" s="3"/>
      <c r="VE747" s="3"/>
      <c r="VF747" s="3"/>
      <c r="VG747" s="3"/>
      <c r="VH747" s="3"/>
      <c r="VI747" s="3"/>
      <c r="VJ747" s="3"/>
      <c r="VK747" s="3"/>
      <c r="VL747" s="3"/>
      <c r="VM747" s="3"/>
      <c r="VN747" s="3"/>
      <c r="VO747" s="3"/>
      <c r="VP747" s="3"/>
      <c r="VQ747" s="3"/>
      <c r="VR747" s="3"/>
      <c r="VS747" s="3"/>
      <c r="VT747" s="3"/>
      <c r="VU747" s="3"/>
      <c r="VV747" s="3"/>
      <c r="VW747" s="3"/>
      <c r="VX747" s="3"/>
      <c r="VY747" s="3"/>
      <c r="VZ747" s="3"/>
      <c r="WA747" s="3"/>
      <c r="WB747" s="3"/>
      <c r="WC747" s="3"/>
    </row>
    <row r="748" spans="1:601" ht="16" x14ac:dyDescent="0.4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/>
      <c r="LP748" s="3"/>
      <c r="LQ748" s="3"/>
      <c r="LR748" s="3"/>
      <c r="LS748" s="3"/>
      <c r="LT748" s="3"/>
      <c r="LU748" s="3"/>
      <c r="LV748" s="3"/>
      <c r="LW748" s="3"/>
      <c r="LX748" s="3"/>
      <c r="LY748" s="3"/>
      <c r="LZ748" s="3"/>
      <c r="MA748" s="3"/>
      <c r="MB748" s="3"/>
      <c r="MC748" s="3"/>
      <c r="MD748" s="3"/>
      <c r="ME748" s="3"/>
      <c r="MF748" s="3"/>
      <c r="MG748" s="3"/>
      <c r="MH748" s="3"/>
      <c r="MI748" s="3"/>
      <c r="MJ748" s="3"/>
      <c r="MK748" s="3"/>
      <c r="ML748" s="3"/>
      <c r="MM748" s="3"/>
      <c r="MN748" s="3"/>
      <c r="MO748" s="3"/>
      <c r="MP748" s="3"/>
      <c r="MQ748" s="3"/>
      <c r="MR748" s="3"/>
      <c r="MS748" s="3"/>
      <c r="MT748" s="3"/>
      <c r="MU748" s="3"/>
      <c r="MV748" s="3"/>
      <c r="MW748" s="3"/>
      <c r="MX748" s="3"/>
      <c r="MY748" s="3"/>
      <c r="MZ748" s="3"/>
      <c r="NA748" s="3"/>
      <c r="NB748" s="3"/>
      <c r="NC748" s="3"/>
      <c r="ND748" s="3"/>
      <c r="NE748" s="3"/>
      <c r="NF748" s="3"/>
      <c r="NG748" s="3"/>
      <c r="NH748" s="3"/>
      <c r="NI748" s="3"/>
      <c r="NJ748" s="3"/>
      <c r="NK748" s="3"/>
      <c r="NL748" s="3"/>
      <c r="NM748" s="3"/>
      <c r="NN748" s="3"/>
      <c r="NO748" s="3"/>
      <c r="NP748" s="3"/>
      <c r="NQ748" s="3"/>
      <c r="NR748" s="3"/>
      <c r="NS748" s="3"/>
      <c r="NT748" s="3"/>
      <c r="NU748" s="3"/>
      <c r="NV748" s="3"/>
      <c r="NW748" s="3"/>
      <c r="NX748" s="3"/>
      <c r="NY748" s="3"/>
      <c r="NZ748" s="3"/>
      <c r="OA748" s="3"/>
      <c r="OB748" s="3"/>
      <c r="OC748" s="3"/>
      <c r="OD748" s="3"/>
      <c r="OE748" s="3"/>
      <c r="OF748" s="3"/>
      <c r="OG748" s="3"/>
      <c r="OH748" s="3"/>
      <c r="OI748" s="3"/>
      <c r="OJ748" s="3"/>
      <c r="OK748" s="3"/>
      <c r="OL748" s="3"/>
      <c r="OM748" s="3"/>
      <c r="ON748" s="3"/>
      <c r="OO748" s="3"/>
      <c r="OP748" s="3"/>
      <c r="OQ748" s="3"/>
      <c r="OR748" s="3"/>
      <c r="OS748" s="3"/>
      <c r="OT748" s="3"/>
      <c r="OU748" s="3"/>
      <c r="OV748" s="3"/>
      <c r="OW748" s="3"/>
      <c r="OX748" s="3"/>
      <c r="OY748" s="3"/>
      <c r="OZ748" s="3"/>
      <c r="PA748" s="3"/>
      <c r="PB748" s="3"/>
      <c r="PC748" s="3"/>
      <c r="PD748" s="3"/>
      <c r="PE748" s="3"/>
      <c r="PF748" s="3"/>
      <c r="PG748" s="3"/>
      <c r="PH748" s="3"/>
      <c r="PI748" s="3"/>
      <c r="PJ748" s="3"/>
      <c r="PK748" s="3"/>
      <c r="PL748" s="3"/>
      <c r="PM748" s="3"/>
      <c r="PN748" s="3"/>
      <c r="PO748" s="3"/>
      <c r="PP748" s="3"/>
      <c r="PQ748" s="3"/>
      <c r="PR748" s="3"/>
      <c r="PS748" s="3"/>
      <c r="PT748" s="3"/>
      <c r="PU748" s="3"/>
      <c r="PV748" s="3"/>
      <c r="PW748" s="3"/>
      <c r="PX748" s="3"/>
      <c r="PY748" s="3"/>
      <c r="PZ748" s="3"/>
      <c r="QA748" s="3"/>
      <c r="QB748" s="3"/>
      <c r="QC748" s="3"/>
      <c r="QD748" s="3"/>
      <c r="QE748" s="3"/>
      <c r="QF748" s="3"/>
      <c r="QG748" s="3"/>
      <c r="QH748" s="3"/>
      <c r="QI748" s="3"/>
      <c r="QJ748" s="3"/>
      <c r="QK748" s="3"/>
      <c r="QL748" s="3"/>
      <c r="QM748" s="3"/>
      <c r="QN748" s="3"/>
      <c r="QO748" s="3"/>
      <c r="QP748" s="3"/>
      <c r="QQ748" s="3"/>
      <c r="QR748" s="3"/>
      <c r="QS748" s="3"/>
      <c r="QT748" s="3"/>
      <c r="QU748" s="3"/>
      <c r="QV748" s="3"/>
      <c r="QW748" s="3"/>
      <c r="QX748" s="3"/>
      <c r="QY748" s="3"/>
      <c r="QZ748" s="3"/>
      <c r="RA748" s="3"/>
      <c r="RB748" s="3"/>
      <c r="RC748" s="3"/>
      <c r="RD748" s="3"/>
      <c r="RE748" s="3"/>
      <c r="RF748" s="3"/>
      <c r="RG748" s="3"/>
      <c r="RH748" s="3"/>
      <c r="RI748" s="3"/>
      <c r="RJ748" s="3"/>
      <c r="RK748" s="3"/>
      <c r="RL748" s="3"/>
      <c r="RM748" s="3"/>
      <c r="RN748" s="3"/>
      <c r="RO748" s="3"/>
      <c r="RP748" s="3"/>
      <c r="RQ748" s="3"/>
      <c r="RR748" s="3"/>
      <c r="RS748" s="3"/>
      <c r="RT748" s="3"/>
      <c r="RU748" s="3"/>
      <c r="RV748" s="3"/>
      <c r="RW748" s="3"/>
      <c r="RX748" s="3"/>
      <c r="RY748" s="3"/>
      <c r="RZ748" s="3"/>
      <c r="SA748" s="3"/>
      <c r="SB748" s="3"/>
      <c r="SC748" s="3"/>
      <c r="SD748" s="3"/>
      <c r="SE748" s="3"/>
      <c r="SF748" s="3"/>
      <c r="SG748" s="3"/>
      <c r="SH748" s="3"/>
      <c r="SI748" s="3"/>
      <c r="SJ748" s="3"/>
      <c r="SK748" s="3"/>
      <c r="SL748" s="3"/>
      <c r="SM748" s="3"/>
      <c r="SN748" s="3"/>
      <c r="SO748" s="3"/>
      <c r="SP748" s="3"/>
      <c r="SQ748" s="3"/>
      <c r="SR748" s="3"/>
      <c r="SS748" s="3"/>
      <c r="ST748" s="3"/>
      <c r="SU748" s="3"/>
      <c r="SV748" s="3"/>
      <c r="SW748" s="3"/>
      <c r="SX748" s="3"/>
      <c r="SY748" s="3"/>
      <c r="SZ748" s="3"/>
      <c r="TA748" s="3"/>
      <c r="TB748" s="3"/>
      <c r="TC748" s="3"/>
      <c r="TD748" s="3"/>
      <c r="TE748" s="3"/>
      <c r="TF748" s="3"/>
      <c r="TG748" s="3"/>
      <c r="TH748" s="3"/>
      <c r="TI748" s="3"/>
      <c r="TJ748" s="3"/>
      <c r="TK748" s="3"/>
      <c r="TL748" s="3"/>
      <c r="TM748" s="3"/>
      <c r="TN748" s="3"/>
      <c r="TO748" s="3"/>
      <c r="TP748" s="3"/>
      <c r="TQ748" s="3"/>
      <c r="TR748" s="3"/>
      <c r="TS748" s="3"/>
      <c r="TT748" s="3"/>
      <c r="TU748" s="3"/>
      <c r="TV748" s="3"/>
      <c r="TW748" s="3"/>
      <c r="TX748" s="3"/>
      <c r="TY748" s="3"/>
      <c r="TZ748" s="3"/>
      <c r="UA748" s="3"/>
      <c r="UB748" s="3"/>
      <c r="UC748" s="3"/>
      <c r="UD748" s="3"/>
      <c r="UE748" s="3"/>
      <c r="UF748" s="3"/>
      <c r="UG748" s="3"/>
      <c r="UH748" s="3"/>
      <c r="UI748" s="3"/>
      <c r="UJ748" s="3"/>
      <c r="UK748" s="3"/>
      <c r="UL748" s="3"/>
      <c r="UM748" s="3"/>
      <c r="UN748" s="3"/>
      <c r="UO748" s="3"/>
      <c r="UP748" s="3"/>
      <c r="UQ748" s="3"/>
      <c r="UR748" s="3"/>
      <c r="US748" s="3"/>
      <c r="UT748" s="3"/>
      <c r="UU748" s="3"/>
      <c r="UV748" s="3"/>
      <c r="UW748" s="3"/>
      <c r="UX748" s="3"/>
      <c r="UY748" s="3"/>
      <c r="UZ748" s="3"/>
      <c r="VA748" s="3"/>
      <c r="VB748" s="3"/>
      <c r="VC748" s="3"/>
      <c r="VD748" s="3"/>
      <c r="VE748" s="3"/>
      <c r="VF748" s="3"/>
      <c r="VG748" s="3"/>
      <c r="VH748" s="3"/>
      <c r="VI748" s="3"/>
      <c r="VJ748" s="3"/>
      <c r="VK748" s="3"/>
      <c r="VL748" s="3"/>
      <c r="VM748" s="3"/>
      <c r="VN748" s="3"/>
      <c r="VO748" s="3"/>
      <c r="VP748" s="3"/>
      <c r="VQ748" s="3"/>
      <c r="VR748" s="3"/>
      <c r="VS748" s="3"/>
      <c r="VT748" s="3"/>
      <c r="VU748" s="3"/>
      <c r="VV748" s="3"/>
      <c r="VW748" s="3"/>
      <c r="VX748" s="3"/>
      <c r="VY748" s="3"/>
      <c r="VZ748" s="3"/>
      <c r="WA748" s="3"/>
      <c r="WB748" s="3"/>
      <c r="WC748" s="3"/>
    </row>
    <row r="749" spans="1:601" ht="16" x14ac:dyDescent="0.4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/>
      <c r="LP749" s="3"/>
      <c r="LQ749" s="3"/>
      <c r="LR749" s="3"/>
      <c r="LS749" s="3"/>
      <c r="LT749" s="3"/>
      <c r="LU749" s="3"/>
      <c r="LV749" s="3"/>
      <c r="LW749" s="3"/>
      <c r="LX749" s="3"/>
      <c r="LY749" s="3"/>
      <c r="LZ749" s="3"/>
      <c r="MA749" s="3"/>
      <c r="MB749" s="3"/>
      <c r="MC749" s="3"/>
      <c r="MD749" s="3"/>
      <c r="ME749" s="3"/>
      <c r="MF749" s="3"/>
      <c r="MG749" s="3"/>
      <c r="MH749" s="3"/>
      <c r="MI749" s="3"/>
      <c r="MJ749" s="3"/>
      <c r="MK749" s="3"/>
      <c r="ML749" s="3"/>
      <c r="MM749" s="3"/>
      <c r="MN749" s="3"/>
      <c r="MO749" s="3"/>
      <c r="MP749" s="3"/>
      <c r="MQ749" s="3"/>
      <c r="MR749" s="3"/>
      <c r="MS749" s="3"/>
      <c r="MT749" s="3"/>
      <c r="MU749" s="3"/>
      <c r="MV749" s="3"/>
      <c r="MW749" s="3"/>
      <c r="MX749" s="3"/>
      <c r="MY749" s="3"/>
      <c r="MZ749" s="3"/>
      <c r="NA749" s="3"/>
      <c r="NB749" s="3"/>
      <c r="NC749" s="3"/>
      <c r="ND749" s="3"/>
      <c r="NE749" s="3"/>
      <c r="NF749" s="3"/>
      <c r="NG749" s="3"/>
      <c r="NH749" s="3"/>
      <c r="NI749" s="3"/>
      <c r="NJ749" s="3"/>
      <c r="NK749" s="3"/>
      <c r="NL749" s="3"/>
      <c r="NM749" s="3"/>
      <c r="NN749" s="3"/>
      <c r="NO749" s="3"/>
      <c r="NP749" s="3"/>
      <c r="NQ749" s="3"/>
      <c r="NR749" s="3"/>
      <c r="NS749" s="3"/>
      <c r="NT749" s="3"/>
      <c r="NU749" s="3"/>
      <c r="NV749" s="3"/>
      <c r="NW749" s="3"/>
      <c r="NX749" s="3"/>
      <c r="NY749" s="3"/>
      <c r="NZ749" s="3"/>
      <c r="OA749" s="3"/>
      <c r="OB749" s="3"/>
      <c r="OC749" s="3"/>
      <c r="OD749" s="3"/>
      <c r="OE749" s="3"/>
      <c r="OF749" s="3"/>
      <c r="OG749" s="3"/>
      <c r="OH749" s="3"/>
      <c r="OI749" s="3"/>
      <c r="OJ749" s="3"/>
      <c r="OK749" s="3"/>
      <c r="OL749" s="3"/>
      <c r="OM749" s="3"/>
      <c r="ON749" s="3"/>
      <c r="OO749" s="3"/>
      <c r="OP749" s="3"/>
      <c r="OQ749" s="3"/>
      <c r="OR749" s="3"/>
      <c r="OS749" s="3"/>
      <c r="OT749" s="3"/>
      <c r="OU749" s="3"/>
      <c r="OV749" s="3"/>
      <c r="OW749" s="3"/>
      <c r="OX749" s="3"/>
      <c r="OY749" s="3"/>
      <c r="OZ749" s="3"/>
      <c r="PA749" s="3"/>
      <c r="PB749" s="3"/>
      <c r="PC749" s="3"/>
      <c r="PD749" s="3"/>
      <c r="PE749" s="3"/>
      <c r="PF749" s="3"/>
      <c r="PG749" s="3"/>
      <c r="PH749" s="3"/>
      <c r="PI749" s="3"/>
      <c r="PJ749" s="3"/>
      <c r="PK749" s="3"/>
      <c r="PL749" s="3"/>
      <c r="PM749" s="3"/>
      <c r="PN749" s="3"/>
      <c r="PO749" s="3"/>
      <c r="PP749" s="3"/>
      <c r="PQ749" s="3"/>
      <c r="PR749" s="3"/>
      <c r="PS749" s="3"/>
      <c r="PT749" s="3"/>
      <c r="PU749" s="3"/>
      <c r="PV749" s="3"/>
      <c r="PW749" s="3"/>
      <c r="PX749" s="3"/>
      <c r="PY749" s="3"/>
      <c r="PZ749" s="3"/>
      <c r="QA749" s="3"/>
      <c r="QB749" s="3"/>
      <c r="QC749" s="3"/>
      <c r="QD749" s="3"/>
      <c r="QE749" s="3"/>
      <c r="QF749" s="3"/>
      <c r="QG749" s="3"/>
      <c r="QH749" s="3"/>
      <c r="QI749" s="3"/>
      <c r="QJ749" s="3"/>
      <c r="QK749" s="3"/>
      <c r="QL749" s="3"/>
      <c r="QM749" s="3"/>
      <c r="QN749" s="3"/>
      <c r="QO749" s="3"/>
      <c r="QP749" s="3"/>
      <c r="QQ749" s="3"/>
      <c r="QR749" s="3"/>
      <c r="QS749" s="3"/>
      <c r="QT749" s="3"/>
      <c r="QU749" s="3"/>
      <c r="QV749" s="3"/>
      <c r="QW749" s="3"/>
      <c r="QX749" s="3"/>
      <c r="QY749" s="3"/>
      <c r="QZ749" s="3"/>
      <c r="RA749" s="3"/>
      <c r="RB749" s="3"/>
      <c r="RC749" s="3"/>
      <c r="RD749" s="3"/>
      <c r="RE749" s="3"/>
      <c r="RF749" s="3"/>
      <c r="RG749" s="3"/>
      <c r="RH749" s="3"/>
      <c r="RI749" s="3"/>
      <c r="RJ749" s="3"/>
      <c r="RK749" s="3"/>
      <c r="RL749" s="3"/>
      <c r="RM749" s="3"/>
      <c r="RN749" s="3"/>
      <c r="RO749" s="3"/>
      <c r="RP749" s="3"/>
      <c r="RQ749" s="3"/>
      <c r="RR749" s="3"/>
      <c r="RS749" s="3"/>
      <c r="RT749" s="3"/>
      <c r="RU749" s="3"/>
      <c r="RV749" s="3"/>
      <c r="RW749" s="3"/>
      <c r="RX749" s="3"/>
      <c r="RY749" s="3"/>
      <c r="RZ749" s="3"/>
      <c r="SA749" s="3"/>
      <c r="SB749" s="3"/>
      <c r="SC749" s="3"/>
      <c r="SD749" s="3"/>
      <c r="SE749" s="3"/>
      <c r="SF749" s="3"/>
      <c r="SG749" s="3"/>
      <c r="SH749" s="3"/>
      <c r="SI749" s="3"/>
      <c r="SJ749" s="3"/>
      <c r="SK749" s="3"/>
      <c r="SL749" s="3"/>
      <c r="SM749" s="3"/>
      <c r="SN749" s="3"/>
      <c r="SO749" s="3"/>
      <c r="SP749" s="3"/>
      <c r="SQ749" s="3"/>
      <c r="SR749" s="3"/>
      <c r="SS749" s="3"/>
      <c r="ST749" s="3"/>
      <c r="SU749" s="3"/>
      <c r="SV749" s="3"/>
      <c r="SW749" s="3"/>
      <c r="SX749" s="3"/>
      <c r="SY749" s="3"/>
      <c r="SZ749" s="3"/>
      <c r="TA749" s="3"/>
      <c r="TB749" s="3"/>
      <c r="TC749" s="3"/>
      <c r="TD749" s="3"/>
      <c r="TE749" s="3"/>
      <c r="TF749" s="3"/>
      <c r="TG749" s="3"/>
      <c r="TH749" s="3"/>
      <c r="TI749" s="3"/>
      <c r="TJ749" s="3"/>
      <c r="TK749" s="3"/>
      <c r="TL749" s="3"/>
      <c r="TM749" s="3"/>
      <c r="TN749" s="3"/>
      <c r="TO749" s="3"/>
      <c r="TP749" s="3"/>
      <c r="TQ749" s="3"/>
      <c r="TR749" s="3"/>
      <c r="TS749" s="3"/>
      <c r="TT749" s="3"/>
      <c r="TU749" s="3"/>
      <c r="TV749" s="3"/>
      <c r="TW749" s="3"/>
      <c r="TX749" s="3"/>
      <c r="TY749" s="3"/>
      <c r="TZ749" s="3"/>
      <c r="UA749" s="3"/>
      <c r="UB749" s="3"/>
      <c r="UC749" s="3"/>
      <c r="UD749" s="3"/>
      <c r="UE749" s="3"/>
      <c r="UF749" s="3"/>
      <c r="UG749" s="3"/>
      <c r="UH749" s="3"/>
      <c r="UI749" s="3"/>
      <c r="UJ749" s="3"/>
      <c r="UK749" s="3"/>
      <c r="UL749" s="3"/>
      <c r="UM749" s="3"/>
      <c r="UN749" s="3"/>
      <c r="UO749" s="3"/>
      <c r="UP749" s="3"/>
      <c r="UQ749" s="3"/>
      <c r="UR749" s="3"/>
      <c r="US749" s="3"/>
      <c r="UT749" s="3"/>
      <c r="UU749" s="3"/>
      <c r="UV749" s="3"/>
      <c r="UW749" s="3"/>
      <c r="UX749" s="3"/>
      <c r="UY749" s="3"/>
      <c r="UZ749" s="3"/>
      <c r="VA749" s="3"/>
      <c r="VB749" s="3"/>
      <c r="VC749" s="3"/>
      <c r="VD749" s="3"/>
      <c r="VE749" s="3"/>
      <c r="VF749" s="3"/>
      <c r="VG749" s="3"/>
      <c r="VH749" s="3"/>
      <c r="VI749" s="3"/>
      <c r="VJ749" s="3"/>
      <c r="VK749" s="3"/>
      <c r="VL749" s="3"/>
      <c r="VM749" s="3"/>
      <c r="VN749" s="3"/>
      <c r="VO749" s="3"/>
      <c r="VP749" s="3"/>
      <c r="VQ749" s="3"/>
      <c r="VR749" s="3"/>
      <c r="VS749" s="3"/>
      <c r="VT749" s="3"/>
      <c r="VU749" s="3"/>
      <c r="VV749" s="3"/>
      <c r="VW749" s="3"/>
      <c r="VX749" s="3"/>
      <c r="VY749" s="3"/>
      <c r="VZ749" s="3"/>
      <c r="WA749" s="3"/>
      <c r="WB749" s="3"/>
      <c r="WC749" s="3"/>
    </row>
    <row r="750" spans="1:601" ht="16" x14ac:dyDescent="0.4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/>
      <c r="LP750" s="3"/>
      <c r="LQ750" s="3"/>
      <c r="LR750" s="3"/>
      <c r="LS750" s="3"/>
      <c r="LT750" s="3"/>
      <c r="LU750" s="3"/>
      <c r="LV750" s="3"/>
      <c r="LW750" s="3"/>
      <c r="LX750" s="3"/>
      <c r="LY750" s="3"/>
      <c r="LZ750" s="3"/>
      <c r="MA750" s="3"/>
      <c r="MB750" s="3"/>
      <c r="MC750" s="3"/>
      <c r="MD750" s="3"/>
      <c r="ME750" s="3"/>
      <c r="MF750" s="3"/>
      <c r="MG750" s="3"/>
      <c r="MH750" s="3"/>
      <c r="MI750" s="3"/>
      <c r="MJ750" s="3"/>
      <c r="MK750" s="3"/>
      <c r="ML750" s="3"/>
      <c r="MM750" s="3"/>
      <c r="MN750" s="3"/>
      <c r="MO750" s="3"/>
      <c r="MP750" s="3"/>
      <c r="MQ750" s="3"/>
      <c r="MR750" s="3"/>
      <c r="MS750" s="3"/>
      <c r="MT750" s="3"/>
      <c r="MU750" s="3"/>
      <c r="MV750" s="3"/>
      <c r="MW750" s="3"/>
      <c r="MX750" s="3"/>
      <c r="MY750" s="3"/>
      <c r="MZ750" s="3"/>
      <c r="NA750" s="3"/>
      <c r="NB750" s="3"/>
      <c r="NC750" s="3"/>
      <c r="ND750" s="3"/>
      <c r="NE750" s="3"/>
      <c r="NF750" s="3"/>
      <c r="NG750" s="3"/>
      <c r="NH750" s="3"/>
      <c r="NI750" s="3"/>
      <c r="NJ750" s="3"/>
      <c r="NK750" s="3"/>
      <c r="NL750" s="3"/>
      <c r="NM750" s="3"/>
      <c r="NN750" s="3"/>
      <c r="NO750" s="3"/>
      <c r="NP750" s="3"/>
      <c r="NQ750" s="3"/>
      <c r="NR750" s="3"/>
      <c r="NS750" s="3"/>
      <c r="NT750" s="3"/>
      <c r="NU750" s="3"/>
      <c r="NV750" s="3"/>
      <c r="NW750" s="3"/>
      <c r="NX750" s="3"/>
      <c r="NY750" s="3"/>
      <c r="NZ750" s="3"/>
      <c r="OA750" s="3"/>
      <c r="OB750" s="3"/>
      <c r="OC750" s="3"/>
      <c r="OD750" s="3"/>
      <c r="OE750" s="3"/>
      <c r="OF750" s="3"/>
      <c r="OG750" s="3"/>
      <c r="OH750" s="3"/>
      <c r="OI750" s="3"/>
      <c r="OJ750" s="3"/>
      <c r="OK750" s="3"/>
      <c r="OL750" s="3"/>
      <c r="OM750" s="3"/>
      <c r="ON750" s="3"/>
      <c r="OO750" s="3"/>
      <c r="OP750" s="3"/>
      <c r="OQ750" s="3"/>
      <c r="OR750" s="3"/>
      <c r="OS750" s="3"/>
      <c r="OT750" s="3"/>
      <c r="OU750" s="3"/>
      <c r="OV750" s="3"/>
      <c r="OW750" s="3"/>
      <c r="OX750" s="3"/>
      <c r="OY750" s="3"/>
      <c r="OZ750" s="3"/>
      <c r="PA750" s="3"/>
      <c r="PB750" s="3"/>
      <c r="PC750" s="3"/>
      <c r="PD750" s="3"/>
      <c r="PE750" s="3"/>
      <c r="PF750" s="3"/>
      <c r="PG750" s="3"/>
      <c r="PH750" s="3"/>
      <c r="PI750" s="3"/>
      <c r="PJ750" s="3"/>
      <c r="PK750" s="3"/>
      <c r="PL750" s="3"/>
      <c r="PM750" s="3"/>
      <c r="PN750" s="3"/>
      <c r="PO750" s="3"/>
      <c r="PP750" s="3"/>
      <c r="PQ750" s="3"/>
      <c r="PR750" s="3"/>
      <c r="PS750" s="3"/>
      <c r="PT750" s="3"/>
      <c r="PU750" s="3"/>
      <c r="PV750" s="3"/>
      <c r="PW750" s="3"/>
      <c r="PX750" s="3"/>
      <c r="PY750" s="3"/>
      <c r="PZ750" s="3"/>
      <c r="QA750" s="3"/>
      <c r="QB750" s="3"/>
      <c r="QC750" s="3"/>
      <c r="QD750" s="3"/>
      <c r="QE750" s="3"/>
      <c r="QF750" s="3"/>
      <c r="QG750" s="3"/>
      <c r="QH750" s="3"/>
      <c r="QI750" s="3"/>
      <c r="QJ750" s="3"/>
      <c r="QK750" s="3"/>
      <c r="QL750" s="3"/>
      <c r="QM750" s="3"/>
      <c r="QN750" s="3"/>
      <c r="QO750" s="3"/>
      <c r="QP750" s="3"/>
      <c r="QQ750" s="3"/>
      <c r="QR750" s="3"/>
      <c r="QS750" s="3"/>
      <c r="QT750" s="3"/>
      <c r="QU750" s="3"/>
      <c r="QV750" s="3"/>
      <c r="QW750" s="3"/>
      <c r="QX750" s="3"/>
      <c r="QY750" s="3"/>
      <c r="QZ750" s="3"/>
      <c r="RA750" s="3"/>
      <c r="RB750" s="3"/>
      <c r="RC750" s="3"/>
      <c r="RD750" s="3"/>
      <c r="RE750" s="3"/>
      <c r="RF750" s="3"/>
      <c r="RG750" s="3"/>
      <c r="RH750" s="3"/>
      <c r="RI750" s="3"/>
      <c r="RJ750" s="3"/>
      <c r="RK750" s="3"/>
      <c r="RL750" s="3"/>
      <c r="RM750" s="3"/>
      <c r="RN750" s="3"/>
      <c r="RO750" s="3"/>
      <c r="RP750" s="3"/>
      <c r="RQ750" s="3"/>
      <c r="RR750" s="3"/>
      <c r="RS750" s="3"/>
      <c r="RT750" s="3"/>
      <c r="RU750" s="3"/>
      <c r="RV750" s="3"/>
      <c r="RW750" s="3"/>
      <c r="RX750" s="3"/>
      <c r="RY750" s="3"/>
      <c r="RZ750" s="3"/>
      <c r="SA750" s="3"/>
      <c r="SB750" s="3"/>
      <c r="SC750" s="3"/>
      <c r="SD750" s="3"/>
      <c r="SE750" s="3"/>
      <c r="SF750" s="3"/>
      <c r="SG750" s="3"/>
      <c r="SH750" s="3"/>
      <c r="SI750" s="3"/>
      <c r="SJ750" s="3"/>
      <c r="SK750" s="3"/>
      <c r="SL750" s="3"/>
      <c r="SM750" s="3"/>
      <c r="SN750" s="3"/>
      <c r="SO750" s="3"/>
      <c r="SP750" s="3"/>
      <c r="SQ750" s="3"/>
      <c r="SR750" s="3"/>
      <c r="SS750" s="3"/>
      <c r="ST750" s="3"/>
      <c r="SU750" s="3"/>
      <c r="SV750" s="3"/>
      <c r="SW750" s="3"/>
      <c r="SX750" s="3"/>
      <c r="SY750" s="3"/>
      <c r="SZ750" s="3"/>
      <c r="TA750" s="3"/>
      <c r="TB750" s="3"/>
      <c r="TC750" s="3"/>
      <c r="TD750" s="3"/>
      <c r="TE750" s="3"/>
      <c r="TF750" s="3"/>
      <c r="TG750" s="3"/>
      <c r="TH750" s="3"/>
      <c r="TI750" s="3"/>
      <c r="TJ750" s="3"/>
      <c r="TK750" s="3"/>
      <c r="TL750" s="3"/>
      <c r="TM750" s="3"/>
      <c r="TN750" s="3"/>
      <c r="TO750" s="3"/>
      <c r="TP750" s="3"/>
      <c r="TQ750" s="3"/>
      <c r="TR750" s="3"/>
      <c r="TS750" s="3"/>
      <c r="TT750" s="3"/>
      <c r="TU750" s="3"/>
      <c r="TV750" s="3"/>
      <c r="TW750" s="3"/>
      <c r="TX750" s="3"/>
      <c r="TY750" s="3"/>
      <c r="TZ750" s="3"/>
      <c r="UA750" s="3"/>
      <c r="UB750" s="3"/>
      <c r="UC750" s="3"/>
      <c r="UD750" s="3"/>
      <c r="UE750" s="3"/>
      <c r="UF750" s="3"/>
      <c r="UG750" s="3"/>
      <c r="UH750" s="3"/>
      <c r="UI750" s="3"/>
      <c r="UJ750" s="3"/>
      <c r="UK750" s="3"/>
      <c r="UL750" s="3"/>
      <c r="UM750" s="3"/>
      <c r="UN750" s="3"/>
      <c r="UO750" s="3"/>
      <c r="UP750" s="3"/>
      <c r="UQ750" s="3"/>
      <c r="UR750" s="3"/>
      <c r="US750" s="3"/>
      <c r="UT750" s="3"/>
      <c r="UU750" s="3"/>
      <c r="UV750" s="3"/>
      <c r="UW750" s="3"/>
      <c r="UX750" s="3"/>
      <c r="UY750" s="3"/>
      <c r="UZ750" s="3"/>
      <c r="VA750" s="3"/>
      <c r="VB750" s="3"/>
      <c r="VC750" s="3"/>
      <c r="VD750" s="3"/>
      <c r="VE750" s="3"/>
      <c r="VF750" s="3"/>
      <c r="VG750" s="3"/>
      <c r="VH750" s="3"/>
      <c r="VI750" s="3"/>
      <c r="VJ750" s="3"/>
      <c r="VK750" s="3"/>
      <c r="VL750" s="3"/>
      <c r="VM750" s="3"/>
      <c r="VN750" s="3"/>
      <c r="VO750" s="3"/>
      <c r="VP750" s="3"/>
      <c r="VQ750" s="3"/>
      <c r="VR750" s="3"/>
      <c r="VS750" s="3"/>
      <c r="VT750" s="3"/>
      <c r="VU750" s="3"/>
      <c r="VV750" s="3"/>
      <c r="VW750" s="3"/>
      <c r="VX750" s="3"/>
      <c r="VY750" s="3"/>
      <c r="VZ750" s="3"/>
      <c r="WA750" s="3"/>
      <c r="WB750" s="3"/>
      <c r="WC750" s="3"/>
    </row>
    <row r="751" spans="1:601" ht="16" x14ac:dyDescent="0.4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/>
      <c r="LP751" s="3"/>
      <c r="LQ751" s="3"/>
      <c r="LR751" s="3"/>
      <c r="LS751" s="3"/>
      <c r="LT751" s="3"/>
      <c r="LU751" s="3"/>
      <c r="LV751" s="3"/>
      <c r="LW751" s="3"/>
      <c r="LX751" s="3"/>
      <c r="LY751" s="3"/>
      <c r="LZ751" s="3"/>
      <c r="MA751" s="3"/>
      <c r="MB751" s="3"/>
      <c r="MC751" s="3"/>
      <c r="MD751" s="3"/>
      <c r="ME751" s="3"/>
      <c r="MF751" s="3"/>
      <c r="MG751" s="3"/>
      <c r="MH751" s="3"/>
      <c r="MI751" s="3"/>
      <c r="MJ751" s="3"/>
      <c r="MK751" s="3"/>
      <c r="ML751" s="3"/>
      <c r="MM751" s="3"/>
      <c r="MN751" s="3"/>
      <c r="MO751" s="3"/>
      <c r="MP751" s="3"/>
      <c r="MQ751" s="3"/>
      <c r="MR751" s="3"/>
      <c r="MS751" s="3"/>
      <c r="MT751" s="3"/>
      <c r="MU751" s="3"/>
      <c r="MV751" s="3"/>
      <c r="MW751" s="3"/>
      <c r="MX751" s="3"/>
      <c r="MY751" s="3"/>
      <c r="MZ751" s="3"/>
      <c r="NA751" s="3"/>
      <c r="NB751" s="3"/>
      <c r="NC751" s="3"/>
      <c r="ND751" s="3"/>
      <c r="NE751" s="3"/>
      <c r="NF751" s="3"/>
      <c r="NG751" s="3"/>
      <c r="NH751" s="3"/>
      <c r="NI751" s="3"/>
      <c r="NJ751" s="3"/>
      <c r="NK751" s="3"/>
      <c r="NL751" s="3"/>
      <c r="NM751" s="3"/>
      <c r="NN751" s="3"/>
      <c r="NO751" s="3"/>
      <c r="NP751" s="3"/>
      <c r="NQ751" s="3"/>
      <c r="NR751" s="3"/>
      <c r="NS751" s="3"/>
      <c r="NT751" s="3"/>
      <c r="NU751" s="3"/>
      <c r="NV751" s="3"/>
      <c r="NW751" s="3"/>
      <c r="NX751" s="3"/>
      <c r="NY751" s="3"/>
      <c r="NZ751" s="3"/>
      <c r="OA751" s="3"/>
      <c r="OB751" s="3"/>
      <c r="OC751" s="3"/>
      <c r="OD751" s="3"/>
      <c r="OE751" s="3"/>
      <c r="OF751" s="3"/>
      <c r="OG751" s="3"/>
      <c r="OH751" s="3"/>
      <c r="OI751" s="3"/>
      <c r="OJ751" s="3"/>
      <c r="OK751" s="3"/>
      <c r="OL751" s="3"/>
      <c r="OM751" s="3"/>
      <c r="ON751" s="3"/>
      <c r="OO751" s="3"/>
      <c r="OP751" s="3"/>
      <c r="OQ751" s="3"/>
      <c r="OR751" s="3"/>
      <c r="OS751" s="3"/>
      <c r="OT751" s="3"/>
      <c r="OU751" s="3"/>
      <c r="OV751" s="3"/>
      <c r="OW751" s="3"/>
      <c r="OX751" s="3"/>
      <c r="OY751" s="3"/>
      <c r="OZ751" s="3"/>
      <c r="PA751" s="3"/>
      <c r="PB751" s="3"/>
      <c r="PC751" s="3"/>
      <c r="PD751" s="3"/>
      <c r="PE751" s="3"/>
      <c r="PF751" s="3"/>
      <c r="PG751" s="3"/>
      <c r="PH751" s="3"/>
      <c r="PI751" s="3"/>
      <c r="PJ751" s="3"/>
      <c r="PK751" s="3"/>
      <c r="PL751" s="3"/>
      <c r="PM751" s="3"/>
      <c r="PN751" s="3"/>
      <c r="PO751" s="3"/>
      <c r="PP751" s="3"/>
      <c r="PQ751" s="3"/>
      <c r="PR751" s="3"/>
      <c r="PS751" s="3"/>
      <c r="PT751" s="3"/>
      <c r="PU751" s="3"/>
      <c r="PV751" s="3"/>
      <c r="PW751" s="3"/>
      <c r="PX751" s="3"/>
      <c r="PY751" s="3"/>
      <c r="PZ751" s="3"/>
      <c r="QA751" s="3"/>
      <c r="QB751" s="3"/>
      <c r="QC751" s="3"/>
      <c r="QD751" s="3"/>
      <c r="QE751" s="3"/>
      <c r="QF751" s="3"/>
      <c r="QG751" s="3"/>
      <c r="QH751" s="3"/>
      <c r="QI751" s="3"/>
      <c r="QJ751" s="3"/>
      <c r="QK751" s="3"/>
      <c r="QL751" s="3"/>
      <c r="QM751" s="3"/>
      <c r="QN751" s="3"/>
      <c r="QO751" s="3"/>
      <c r="QP751" s="3"/>
      <c r="QQ751" s="3"/>
      <c r="QR751" s="3"/>
      <c r="QS751" s="3"/>
      <c r="QT751" s="3"/>
      <c r="QU751" s="3"/>
      <c r="QV751" s="3"/>
      <c r="QW751" s="3"/>
      <c r="QX751" s="3"/>
      <c r="QY751" s="3"/>
      <c r="QZ751" s="3"/>
      <c r="RA751" s="3"/>
      <c r="RB751" s="3"/>
      <c r="RC751" s="3"/>
      <c r="RD751" s="3"/>
      <c r="RE751" s="3"/>
      <c r="RF751" s="3"/>
      <c r="RG751" s="3"/>
      <c r="RH751" s="3"/>
      <c r="RI751" s="3"/>
      <c r="RJ751" s="3"/>
      <c r="RK751" s="3"/>
      <c r="RL751" s="3"/>
      <c r="RM751" s="3"/>
      <c r="RN751" s="3"/>
      <c r="RO751" s="3"/>
      <c r="RP751" s="3"/>
      <c r="RQ751" s="3"/>
      <c r="RR751" s="3"/>
      <c r="RS751" s="3"/>
      <c r="RT751" s="3"/>
      <c r="RU751" s="3"/>
      <c r="RV751" s="3"/>
      <c r="RW751" s="3"/>
      <c r="RX751" s="3"/>
      <c r="RY751" s="3"/>
      <c r="RZ751" s="3"/>
      <c r="SA751" s="3"/>
      <c r="SB751" s="3"/>
      <c r="SC751" s="3"/>
      <c r="SD751" s="3"/>
      <c r="SE751" s="3"/>
      <c r="SF751" s="3"/>
      <c r="SG751" s="3"/>
      <c r="SH751" s="3"/>
      <c r="SI751" s="3"/>
      <c r="SJ751" s="3"/>
      <c r="SK751" s="3"/>
      <c r="SL751" s="3"/>
      <c r="SM751" s="3"/>
      <c r="SN751" s="3"/>
      <c r="SO751" s="3"/>
      <c r="SP751" s="3"/>
      <c r="SQ751" s="3"/>
      <c r="SR751" s="3"/>
      <c r="SS751" s="3"/>
      <c r="ST751" s="3"/>
      <c r="SU751" s="3"/>
      <c r="SV751" s="3"/>
      <c r="SW751" s="3"/>
      <c r="SX751" s="3"/>
      <c r="SY751" s="3"/>
      <c r="SZ751" s="3"/>
      <c r="TA751" s="3"/>
      <c r="TB751" s="3"/>
      <c r="TC751" s="3"/>
      <c r="TD751" s="3"/>
      <c r="TE751" s="3"/>
      <c r="TF751" s="3"/>
      <c r="TG751" s="3"/>
      <c r="TH751" s="3"/>
      <c r="TI751" s="3"/>
      <c r="TJ751" s="3"/>
      <c r="TK751" s="3"/>
      <c r="TL751" s="3"/>
      <c r="TM751" s="3"/>
      <c r="TN751" s="3"/>
      <c r="TO751" s="3"/>
      <c r="TP751" s="3"/>
      <c r="TQ751" s="3"/>
      <c r="TR751" s="3"/>
      <c r="TS751" s="3"/>
      <c r="TT751" s="3"/>
      <c r="TU751" s="3"/>
      <c r="TV751" s="3"/>
      <c r="TW751" s="3"/>
      <c r="TX751" s="3"/>
      <c r="TY751" s="3"/>
      <c r="TZ751" s="3"/>
      <c r="UA751" s="3"/>
      <c r="UB751" s="3"/>
      <c r="UC751" s="3"/>
      <c r="UD751" s="3"/>
      <c r="UE751" s="3"/>
      <c r="UF751" s="3"/>
      <c r="UG751" s="3"/>
      <c r="UH751" s="3"/>
      <c r="UI751" s="3"/>
      <c r="UJ751" s="3"/>
      <c r="UK751" s="3"/>
      <c r="UL751" s="3"/>
      <c r="UM751" s="3"/>
      <c r="UN751" s="3"/>
      <c r="UO751" s="3"/>
      <c r="UP751" s="3"/>
      <c r="UQ751" s="3"/>
      <c r="UR751" s="3"/>
      <c r="US751" s="3"/>
      <c r="UT751" s="3"/>
      <c r="UU751" s="3"/>
      <c r="UV751" s="3"/>
      <c r="UW751" s="3"/>
      <c r="UX751" s="3"/>
      <c r="UY751" s="3"/>
      <c r="UZ751" s="3"/>
      <c r="VA751" s="3"/>
      <c r="VB751" s="3"/>
      <c r="VC751" s="3"/>
      <c r="VD751" s="3"/>
      <c r="VE751" s="3"/>
      <c r="VF751" s="3"/>
      <c r="VG751" s="3"/>
      <c r="VH751" s="3"/>
      <c r="VI751" s="3"/>
      <c r="VJ751" s="3"/>
      <c r="VK751" s="3"/>
      <c r="VL751" s="3"/>
      <c r="VM751" s="3"/>
      <c r="VN751" s="3"/>
      <c r="VO751" s="3"/>
      <c r="VP751" s="3"/>
      <c r="VQ751" s="3"/>
      <c r="VR751" s="3"/>
      <c r="VS751" s="3"/>
      <c r="VT751" s="3"/>
      <c r="VU751" s="3"/>
      <c r="VV751" s="3"/>
      <c r="VW751" s="3"/>
      <c r="VX751" s="3"/>
      <c r="VY751" s="3"/>
      <c r="VZ751" s="3"/>
      <c r="WA751" s="3"/>
      <c r="WB751" s="3"/>
      <c r="WC751" s="3"/>
    </row>
    <row r="752" spans="1:601" ht="16" x14ac:dyDescent="0.4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3"/>
      <c r="NJ752" s="3"/>
      <c r="NK752" s="3"/>
      <c r="NL752" s="3"/>
      <c r="NM752" s="3"/>
      <c r="NN752" s="3"/>
      <c r="NO752" s="3"/>
      <c r="NP752" s="3"/>
      <c r="NQ752" s="3"/>
      <c r="NR752" s="3"/>
      <c r="NS752" s="3"/>
      <c r="NT752" s="3"/>
      <c r="NU752" s="3"/>
      <c r="NV752" s="3"/>
      <c r="NW752" s="3"/>
      <c r="NX752" s="3"/>
      <c r="NY752" s="3"/>
      <c r="NZ752" s="3"/>
      <c r="OA752" s="3"/>
      <c r="OB752" s="3"/>
      <c r="OC752" s="3"/>
      <c r="OD752" s="3"/>
      <c r="OE752" s="3"/>
      <c r="OF752" s="3"/>
      <c r="OG752" s="3"/>
      <c r="OH752" s="3"/>
      <c r="OI752" s="3"/>
      <c r="OJ752" s="3"/>
      <c r="OK752" s="3"/>
      <c r="OL752" s="3"/>
      <c r="OM752" s="3"/>
      <c r="ON752" s="3"/>
      <c r="OO752" s="3"/>
      <c r="OP752" s="3"/>
      <c r="OQ752" s="3"/>
      <c r="OR752" s="3"/>
      <c r="OS752" s="3"/>
      <c r="OT752" s="3"/>
      <c r="OU752" s="3"/>
      <c r="OV752" s="3"/>
      <c r="OW752" s="3"/>
      <c r="OX752" s="3"/>
      <c r="OY752" s="3"/>
      <c r="OZ752" s="3"/>
      <c r="PA752" s="3"/>
      <c r="PB752" s="3"/>
      <c r="PC752" s="3"/>
      <c r="PD752" s="3"/>
      <c r="PE752" s="3"/>
      <c r="PF752" s="3"/>
      <c r="PG752" s="3"/>
      <c r="PH752" s="3"/>
      <c r="PI752" s="3"/>
      <c r="PJ752" s="3"/>
      <c r="PK752" s="3"/>
      <c r="PL752" s="3"/>
      <c r="PM752" s="3"/>
      <c r="PN752" s="3"/>
      <c r="PO752" s="3"/>
      <c r="PP752" s="3"/>
      <c r="PQ752" s="3"/>
      <c r="PR752" s="3"/>
      <c r="PS752" s="3"/>
      <c r="PT752" s="3"/>
      <c r="PU752" s="3"/>
      <c r="PV752" s="3"/>
      <c r="PW752" s="3"/>
      <c r="PX752" s="3"/>
      <c r="PY752" s="3"/>
      <c r="PZ752" s="3"/>
      <c r="QA752" s="3"/>
      <c r="QB752" s="3"/>
      <c r="QC752" s="3"/>
      <c r="QD752" s="3"/>
      <c r="QE752" s="3"/>
      <c r="QF752" s="3"/>
      <c r="QG752" s="3"/>
      <c r="QH752" s="3"/>
      <c r="QI752" s="3"/>
      <c r="QJ752" s="3"/>
      <c r="QK752" s="3"/>
      <c r="QL752" s="3"/>
      <c r="QM752" s="3"/>
      <c r="QN752" s="3"/>
      <c r="QO752" s="3"/>
      <c r="QP752" s="3"/>
      <c r="QQ752" s="3"/>
      <c r="QR752" s="3"/>
      <c r="QS752" s="3"/>
      <c r="QT752" s="3"/>
      <c r="QU752" s="3"/>
      <c r="QV752" s="3"/>
      <c r="QW752" s="3"/>
      <c r="QX752" s="3"/>
      <c r="QY752" s="3"/>
      <c r="QZ752" s="3"/>
      <c r="RA752" s="3"/>
      <c r="RB752" s="3"/>
      <c r="RC752" s="3"/>
      <c r="RD752" s="3"/>
      <c r="RE752" s="3"/>
      <c r="RF752" s="3"/>
      <c r="RG752" s="3"/>
      <c r="RH752" s="3"/>
      <c r="RI752" s="3"/>
      <c r="RJ752" s="3"/>
      <c r="RK752" s="3"/>
      <c r="RL752" s="3"/>
      <c r="RM752" s="3"/>
      <c r="RN752" s="3"/>
      <c r="RO752" s="3"/>
      <c r="RP752" s="3"/>
      <c r="RQ752" s="3"/>
      <c r="RR752" s="3"/>
      <c r="RS752" s="3"/>
      <c r="RT752" s="3"/>
      <c r="RU752" s="3"/>
      <c r="RV752" s="3"/>
      <c r="RW752" s="3"/>
      <c r="RX752" s="3"/>
      <c r="RY752" s="3"/>
      <c r="RZ752" s="3"/>
      <c r="SA752" s="3"/>
      <c r="SB752" s="3"/>
      <c r="SC752" s="3"/>
      <c r="SD752" s="3"/>
      <c r="SE752" s="3"/>
      <c r="SF752" s="3"/>
      <c r="SG752" s="3"/>
      <c r="SH752" s="3"/>
      <c r="SI752" s="3"/>
      <c r="SJ752" s="3"/>
      <c r="SK752" s="3"/>
      <c r="SL752" s="3"/>
      <c r="SM752" s="3"/>
      <c r="SN752" s="3"/>
      <c r="SO752" s="3"/>
      <c r="SP752" s="3"/>
      <c r="SQ752" s="3"/>
      <c r="SR752" s="3"/>
      <c r="SS752" s="3"/>
      <c r="ST752" s="3"/>
      <c r="SU752" s="3"/>
      <c r="SV752" s="3"/>
      <c r="SW752" s="3"/>
      <c r="SX752" s="3"/>
      <c r="SY752" s="3"/>
      <c r="SZ752" s="3"/>
      <c r="TA752" s="3"/>
      <c r="TB752" s="3"/>
      <c r="TC752" s="3"/>
      <c r="TD752" s="3"/>
      <c r="TE752" s="3"/>
      <c r="TF752" s="3"/>
      <c r="TG752" s="3"/>
      <c r="TH752" s="3"/>
      <c r="TI752" s="3"/>
      <c r="TJ752" s="3"/>
      <c r="TK752" s="3"/>
      <c r="TL752" s="3"/>
      <c r="TM752" s="3"/>
      <c r="TN752" s="3"/>
      <c r="TO752" s="3"/>
      <c r="TP752" s="3"/>
      <c r="TQ752" s="3"/>
      <c r="TR752" s="3"/>
      <c r="TS752" s="3"/>
      <c r="TT752" s="3"/>
      <c r="TU752" s="3"/>
      <c r="TV752" s="3"/>
      <c r="TW752" s="3"/>
      <c r="TX752" s="3"/>
      <c r="TY752" s="3"/>
      <c r="TZ752" s="3"/>
      <c r="UA752" s="3"/>
      <c r="UB752" s="3"/>
      <c r="UC752" s="3"/>
      <c r="UD752" s="3"/>
      <c r="UE752" s="3"/>
      <c r="UF752" s="3"/>
      <c r="UG752" s="3"/>
      <c r="UH752" s="3"/>
      <c r="UI752" s="3"/>
      <c r="UJ752" s="3"/>
      <c r="UK752" s="3"/>
      <c r="UL752" s="3"/>
      <c r="UM752" s="3"/>
      <c r="UN752" s="3"/>
      <c r="UO752" s="3"/>
      <c r="UP752" s="3"/>
      <c r="UQ752" s="3"/>
      <c r="UR752" s="3"/>
      <c r="US752" s="3"/>
      <c r="UT752" s="3"/>
      <c r="UU752" s="3"/>
      <c r="UV752" s="3"/>
      <c r="UW752" s="3"/>
      <c r="UX752" s="3"/>
      <c r="UY752" s="3"/>
      <c r="UZ752" s="3"/>
      <c r="VA752" s="3"/>
      <c r="VB752" s="3"/>
      <c r="VC752" s="3"/>
      <c r="VD752" s="3"/>
      <c r="VE752" s="3"/>
      <c r="VF752" s="3"/>
      <c r="VG752" s="3"/>
      <c r="VH752" s="3"/>
      <c r="VI752" s="3"/>
      <c r="VJ752" s="3"/>
      <c r="VK752" s="3"/>
      <c r="VL752" s="3"/>
      <c r="VM752" s="3"/>
      <c r="VN752" s="3"/>
      <c r="VO752" s="3"/>
      <c r="VP752" s="3"/>
      <c r="VQ752" s="3"/>
      <c r="VR752" s="3"/>
      <c r="VS752" s="3"/>
      <c r="VT752" s="3"/>
      <c r="VU752" s="3"/>
      <c r="VV752" s="3"/>
      <c r="VW752" s="3"/>
      <c r="VX752" s="3"/>
      <c r="VY752" s="3"/>
      <c r="VZ752" s="3"/>
      <c r="WA752" s="3"/>
      <c r="WB752" s="3"/>
      <c r="WC752" s="3"/>
    </row>
    <row r="753" spans="1:601" ht="16" x14ac:dyDescent="0.4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3"/>
      <c r="NJ753" s="3"/>
      <c r="NK753" s="3"/>
      <c r="NL753" s="3"/>
      <c r="NM753" s="3"/>
      <c r="NN753" s="3"/>
      <c r="NO753" s="3"/>
      <c r="NP753" s="3"/>
      <c r="NQ753" s="3"/>
      <c r="NR753" s="3"/>
      <c r="NS753" s="3"/>
      <c r="NT753" s="3"/>
      <c r="NU753" s="3"/>
      <c r="NV753" s="3"/>
      <c r="NW753" s="3"/>
      <c r="NX753" s="3"/>
      <c r="NY753" s="3"/>
      <c r="NZ753" s="3"/>
      <c r="OA753" s="3"/>
      <c r="OB753" s="3"/>
      <c r="OC753" s="3"/>
      <c r="OD753" s="3"/>
      <c r="OE753" s="3"/>
      <c r="OF753" s="3"/>
      <c r="OG753" s="3"/>
      <c r="OH753" s="3"/>
      <c r="OI753" s="3"/>
      <c r="OJ753" s="3"/>
      <c r="OK753" s="3"/>
      <c r="OL753" s="3"/>
      <c r="OM753" s="3"/>
      <c r="ON753" s="3"/>
      <c r="OO753" s="3"/>
      <c r="OP753" s="3"/>
      <c r="OQ753" s="3"/>
      <c r="OR753" s="3"/>
      <c r="OS753" s="3"/>
      <c r="OT753" s="3"/>
      <c r="OU753" s="3"/>
      <c r="OV753" s="3"/>
      <c r="OW753" s="3"/>
      <c r="OX753" s="3"/>
      <c r="OY753" s="3"/>
      <c r="OZ753" s="3"/>
      <c r="PA753" s="3"/>
      <c r="PB753" s="3"/>
      <c r="PC753" s="3"/>
      <c r="PD753" s="3"/>
      <c r="PE753" s="3"/>
      <c r="PF753" s="3"/>
      <c r="PG753" s="3"/>
      <c r="PH753" s="3"/>
      <c r="PI753" s="3"/>
      <c r="PJ753" s="3"/>
      <c r="PK753" s="3"/>
      <c r="PL753" s="3"/>
      <c r="PM753" s="3"/>
      <c r="PN753" s="3"/>
      <c r="PO753" s="3"/>
      <c r="PP753" s="3"/>
      <c r="PQ753" s="3"/>
      <c r="PR753" s="3"/>
      <c r="PS753" s="3"/>
      <c r="PT753" s="3"/>
      <c r="PU753" s="3"/>
      <c r="PV753" s="3"/>
      <c r="PW753" s="3"/>
      <c r="PX753" s="3"/>
      <c r="PY753" s="3"/>
      <c r="PZ753" s="3"/>
      <c r="QA753" s="3"/>
      <c r="QB753" s="3"/>
      <c r="QC753" s="3"/>
      <c r="QD753" s="3"/>
      <c r="QE753" s="3"/>
      <c r="QF753" s="3"/>
      <c r="QG753" s="3"/>
      <c r="QH753" s="3"/>
      <c r="QI753" s="3"/>
      <c r="QJ753" s="3"/>
      <c r="QK753" s="3"/>
      <c r="QL753" s="3"/>
      <c r="QM753" s="3"/>
      <c r="QN753" s="3"/>
      <c r="QO753" s="3"/>
      <c r="QP753" s="3"/>
      <c r="QQ753" s="3"/>
      <c r="QR753" s="3"/>
      <c r="QS753" s="3"/>
      <c r="QT753" s="3"/>
      <c r="QU753" s="3"/>
      <c r="QV753" s="3"/>
      <c r="QW753" s="3"/>
      <c r="QX753" s="3"/>
      <c r="QY753" s="3"/>
      <c r="QZ753" s="3"/>
      <c r="RA753" s="3"/>
      <c r="RB753" s="3"/>
      <c r="RC753" s="3"/>
      <c r="RD753" s="3"/>
      <c r="RE753" s="3"/>
      <c r="RF753" s="3"/>
      <c r="RG753" s="3"/>
      <c r="RH753" s="3"/>
      <c r="RI753" s="3"/>
      <c r="RJ753" s="3"/>
      <c r="RK753" s="3"/>
      <c r="RL753" s="3"/>
      <c r="RM753" s="3"/>
      <c r="RN753" s="3"/>
      <c r="RO753" s="3"/>
      <c r="RP753" s="3"/>
      <c r="RQ753" s="3"/>
      <c r="RR753" s="3"/>
      <c r="RS753" s="3"/>
      <c r="RT753" s="3"/>
      <c r="RU753" s="3"/>
      <c r="RV753" s="3"/>
      <c r="RW753" s="3"/>
      <c r="RX753" s="3"/>
      <c r="RY753" s="3"/>
      <c r="RZ753" s="3"/>
      <c r="SA753" s="3"/>
      <c r="SB753" s="3"/>
      <c r="SC753" s="3"/>
      <c r="SD753" s="3"/>
      <c r="SE753" s="3"/>
      <c r="SF753" s="3"/>
      <c r="SG753" s="3"/>
      <c r="SH753" s="3"/>
      <c r="SI753" s="3"/>
      <c r="SJ753" s="3"/>
      <c r="SK753" s="3"/>
      <c r="SL753" s="3"/>
      <c r="SM753" s="3"/>
      <c r="SN753" s="3"/>
      <c r="SO753" s="3"/>
      <c r="SP753" s="3"/>
      <c r="SQ753" s="3"/>
      <c r="SR753" s="3"/>
      <c r="SS753" s="3"/>
      <c r="ST753" s="3"/>
      <c r="SU753" s="3"/>
      <c r="SV753" s="3"/>
      <c r="SW753" s="3"/>
      <c r="SX753" s="3"/>
      <c r="SY753" s="3"/>
      <c r="SZ753" s="3"/>
      <c r="TA753" s="3"/>
      <c r="TB753" s="3"/>
      <c r="TC753" s="3"/>
      <c r="TD753" s="3"/>
      <c r="TE753" s="3"/>
      <c r="TF753" s="3"/>
      <c r="TG753" s="3"/>
      <c r="TH753" s="3"/>
      <c r="TI753" s="3"/>
      <c r="TJ753" s="3"/>
      <c r="TK753" s="3"/>
      <c r="TL753" s="3"/>
      <c r="TM753" s="3"/>
      <c r="TN753" s="3"/>
      <c r="TO753" s="3"/>
      <c r="TP753" s="3"/>
      <c r="TQ753" s="3"/>
      <c r="TR753" s="3"/>
      <c r="TS753" s="3"/>
      <c r="TT753" s="3"/>
      <c r="TU753" s="3"/>
      <c r="TV753" s="3"/>
      <c r="TW753" s="3"/>
      <c r="TX753" s="3"/>
      <c r="TY753" s="3"/>
      <c r="TZ753" s="3"/>
      <c r="UA753" s="3"/>
      <c r="UB753" s="3"/>
      <c r="UC753" s="3"/>
      <c r="UD753" s="3"/>
      <c r="UE753" s="3"/>
      <c r="UF753" s="3"/>
      <c r="UG753" s="3"/>
      <c r="UH753" s="3"/>
      <c r="UI753" s="3"/>
      <c r="UJ753" s="3"/>
      <c r="UK753" s="3"/>
      <c r="UL753" s="3"/>
      <c r="UM753" s="3"/>
      <c r="UN753" s="3"/>
      <c r="UO753" s="3"/>
      <c r="UP753" s="3"/>
      <c r="UQ753" s="3"/>
      <c r="UR753" s="3"/>
      <c r="US753" s="3"/>
      <c r="UT753" s="3"/>
      <c r="UU753" s="3"/>
      <c r="UV753" s="3"/>
      <c r="UW753" s="3"/>
      <c r="UX753" s="3"/>
      <c r="UY753" s="3"/>
      <c r="UZ753" s="3"/>
      <c r="VA753" s="3"/>
      <c r="VB753" s="3"/>
      <c r="VC753" s="3"/>
      <c r="VD753" s="3"/>
      <c r="VE753" s="3"/>
      <c r="VF753" s="3"/>
      <c r="VG753" s="3"/>
      <c r="VH753" s="3"/>
      <c r="VI753" s="3"/>
      <c r="VJ753" s="3"/>
      <c r="VK753" s="3"/>
      <c r="VL753" s="3"/>
      <c r="VM753" s="3"/>
      <c r="VN753" s="3"/>
      <c r="VO753" s="3"/>
      <c r="VP753" s="3"/>
      <c r="VQ753" s="3"/>
      <c r="VR753" s="3"/>
      <c r="VS753" s="3"/>
      <c r="VT753" s="3"/>
      <c r="VU753" s="3"/>
      <c r="VV753" s="3"/>
      <c r="VW753" s="3"/>
      <c r="VX753" s="3"/>
      <c r="VY753" s="3"/>
      <c r="VZ753" s="3"/>
      <c r="WA753" s="3"/>
      <c r="WB753" s="3"/>
      <c r="WC753" s="3"/>
    </row>
    <row r="754" spans="1:601" ht="16" x14ac:dyDescent="0.4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/>
      <c r="LG754" s="3"/>
      <c r="LH754" s="3"/>
      <c r="LI754" s="3"/>
      <c r="LJ754" s="3"/>
      <c r="LK754" s="3"/>
      <c r="LL754" s="3"/>
      <c r="LM754" s="3"/>
      <c r="LN754" s="3"/>
      <c r="LO754" s="3"/>
      <c r="LP754" s="3"/>
      <c r="LQ754" s="3"/>
      <c r="LR754" s="3"/>
      <c r="LS754" s="3"/>
      <c r="LT754" s="3"/>
      <c r="LU754" s="3"/>
      <c r="LV754" s="3"/>
      <c r="LW754" s="3"/>
      <c r="LX754" s="3"/>
      <c r="LY754" s="3"/>
      <c r="LZ754" s="3"/>
      <c r="MA754" s="3"/>
      <c r="MB754" s="3"/>
      <c r="MC754" s="3"/>
      <c r="MD754" s="3"/>
      <c r="ME754" s="3"/>
      <c r="MF754" s="3"/>
      <c r="MG754" s="3"/>
      <c r="MH754" s="3"/>
      <c r="MI754" s="3"/>
      <c r="MJ754" s="3"/>
      <c r="MK754" s="3"/>
      <c r="ML754" s="3"/>
      <c r="MM754" s="3"/>
      <c r="MN754" s="3"/>
      <c r="MO754" s="3"/>
      <c r="MP754" s="3"/>
      <c r="MQ754" s="3"/>
      <c r="MR754" s="3"/>
      <c r="MS754" s="3"/>
      <c r="MT754" s="3"/>
      <c r="MU754" s="3"/>
      <c r="MV754" s="3"/>
      <c r="MW754" s="3"/>
      <c r="MX754" s="3"/>
      <c r="MY754" s="3"/>
      <c r="MZ754" s="3"/>
      <c r="NA754" s="3"/>
      <c r="NB754" s="3"/>
      <c r="NC754" s="3"/>
      <c r="ND754" s="3"/>
      <c r="NE754" s="3"/>
      <c r="NF754" s="3"/>
      <c r="NG754" s="3"/>
      <c r="NH754" s="3"/>
      <c r="NI754" s="3"/>
      <c r="NJ754" s="3"/>
      <c r="NK754" s="3"/>
      <c r="NL754" s="3"/>
      <c r="NM754" s="3"/>
      <c r="NN754" s="3"/>
      <c r="NO754" s="3"/>
      <c r="NP754" s="3"/>
      <c r="NQ754" s="3"/>
      <c r="NR754" s="3"/>
      <c r="NS754" s="3"/>
      <c r="NT754" s="3"/>
      <c r="NU754" s="3"/>
      <c r="NV754" s="3"/>
      <c r="NW754" s="3"/>
      <c r="NX754" s="3"/>
      <c r="NY754" s="3"/>
      <c r="NZ754" s="3"/>
      <c r="OA754" s="3"/>
      <c r="OB754" s="3"/>
      <c r="OC754" s="3"/>
      <c r="OD754" s="3"/>
      <c r="OE754" s="3"/>
      <c r="OF754" s="3"/>
      <c r="OG754" s="3"/>
      <c r="OH754" s="3"/>
      <c r="OI754" s="3"/>
      <c r="OJ754" s="3"/>
      <c r="OK754" s="3"/>
      <c r="OL754" s="3"/>
      <c r="OM754" s="3"/>
      <c r="ON754" s="3"/>
      <c r="OO754" s="3"/>
      <c r="OP754" s="3"/>
      <c r="OQ754" s="3"/>
      <c r="OR754" s="3"/>
      <c r="OS754" s="3"/>
      <c r="OT754" s="3"/>
      <c r="OU754" s="3"/>
      <c r="OV754" s="3"/>
      <c r="OW754" s="3"/>
      <c r="OX754" s="3"/>
      <c r="OY754" s="3"/>
      <c r="OZ754" s="3"/>
      <c r="PA754" s="3"/>
      <c r="PB754" s="3"/>
      <c r="PC754" s="3"/>
      <c r="PD754" s="3"/>
      <c r="PE754" s="3"/>
      <c r="PF754" s="3"/>
      <c r="PG754" s="3"/>
      <c r="PH754" s="3"/>
      <c r="PI754" s="3"/>
      <c r="PJ754" s="3"/>
      <c r="PK754" s="3"/>
      <c r="PL754" s="3"/>
      <c r="PM754" s="3"/>
      <c r="PN754" s="3"/>
      <c r="PO754" s="3"/>
      <c r="PP754" s="3"/>
      <c r="PQ754" s="3"/>
      <c r="PR754" s="3"/>
      <c r="PS754" s="3"/>
      <c r="PT754" s="3"/>
      <c r="PU754" s="3"/>
      <c r="PV754" s="3"/>
      <c r="PW754" s="3"/>
      <c r="PX754" s="3"/>
      <c r="PY754" s="3"/>
      <c r="PZ754" s="3"/>
      <c r="QA754" s="3"/>
      <c r="QB754" s="3"/>
      <c r="QC754" s="3"/>
      <c r="QD754" s="3"/>
      <c r="QE754" s="3"/>
      <c r="QF754" s="3"/>
      <c r="QG754" s="3"/>
      <c r="QH754" s="3"/>
      <c r="QI754" s="3"/>
      <c r="QJ754" s="3"/>
      <c r="QK754" s="3"/>
      <c r="QL754" s="3"/>
      <c r="QM754" s="3"/>
      <c r="QN754" s="3"/>
      <c r="QO754" s="3"/>
      <c r="QP754" s="3"/>
      <c r="QQ754" s="3"/>
      <c r="QR754" s="3"/>
      <c r="QS754" s="3"/>
      <c r="QT754" s="3"/>
      <c r="QU754" s="3"/>
      <c r="QV754" s="3"/>
      <c r="QW754" s="3"/>
      <c r="QX754" s="3"/>
      <c r="QY754" s="3"/>
      <c r="QZ754" s="3"/>
      <c r="RA754" s="3"/>
      <c r="RB754" s="3"/>
      <c r="RC754" s="3"/>
      <c r="RD754" s="3"/>
      <c r="RE754" s="3"/>
      <c r="RF754" s="3"/>
      <c r="RG754" s="3"/>
      <c r="RH754" s="3"/>
      <c r="RI754" s="3"/>
      <c r="RJ754" s="3"/>
      <c r="RK754" s="3"/>
      <c r="RL754" s="3"/>
      <c r="RM754" s="3"/>
      <c r="RN754" s="3"/>
      <c r="RO754" s="3"/>
      <c r="RP754" s="3"/>
      <c r="RQ754" s="3"/>
      <c r="RR754" s="3"/>
      <c r="RS754" s="3"/>
      <c r="RT754" s="3"/>
      <c r="RU754" s="3"/>
      <c r="RV754" s="3"/>
      <c r="RW754" s="3"/>
      <c r="RX754" s="3"/>
      <c r="RY754" s="3"/>
      <c r="RZ754" s="3"/>
      <c r="SA754" s="3"/>
      <c r="SB754" s="3"/>
      <c r="SC754" s="3"/>
      <c r="SD754" s="3"/>
      <c r="SE754" s="3"/>
      <c r="SF754" s="3"/>
      <c r="SG754" s="3"/>
      <c r="SH754" s="3"/>
      <c r="SI754" s="3"/>
      <c r="SJ754" s="3"/>
      <c r="SK754" s="3"/>
      <c r="SL754" s="3"/>
      <c r="SM754" s="3"/>
      <c r="SN754" s="3"/>
      <c r="SO754" s="3"/>
      <c r="SP754" s="3"/>
      <c r="SQ754" s="3"/>
      <c r="SR754" s="3"/>
      <c r="SS754" s="3"/>
      <c r="ST754" s="3"/>
      <c r="SU754" s="3"/>
      <c r="SV754" s="3"/>
      <c r="SW754" s="3"/>
      <c r="SX754" s="3"/>
      <c r="SY754" s="3"/>
      <c r="SZ754" s="3"/>
      <c r="TA754" s="3"/>
      <c r="TB754" s="3"/>
      <c r="TC754" s="3"/>
      <c r="TD754" s="3"/>
      <c r="TE754" s="3"/>
      <c r="TF754" s="3"/>
      <c r="TG754" s="3"/>
      <c r="TH754" s="3"/>
      <c r="TI754" s="3"/>
      <c r="TJ754" s="3"/>
      <c r="TK754" s="3"/>
      <c r="TL754" s="3"/>
      <c r="TM754" s="3"/>
      <c r="TN754" s="3"/>
      <c r="TO754" s="3"/>
      <c r="TP754" s="3"/>
      <c r="TQ754" s="3"/>
      <c r="TR754" s="3"/>
      <c r="TS754" s="3"/>
      <c r="TT754" s="3"/>
      <c r="TU754" s="3"/>
      <c r="TV754" s="3"/>
      <c r="TW754" s="3"/>
      <c r="TX754" s="3"/>
      <c r="TY754" s="3"/>
      <c r="TZ754" s="3"/>
      <c r="UA754" s="3"/>
      <c r="UB754" s="3"/>
      <c r="UC754" s="3"/>
      <c r="UD754" s="3"/>
      <c r="UE754" s="3"/>
      <c r="UF754" s="3"/>
      <c r="UG754" s="3"/>
      <c r="UH754" s="3"/>
      <c r="UI754" s="3"/>
      <c r="UJ754" s="3"/>
      <c r="UK754" s="3"/>
      <c r="UL754" s="3"/>
      <c r="UM754" s="3"/>
      <c r="UN754" s="3"/>
      <c r="UO754" s="3"/>
      <c r="UP754" s="3"/>
      <c r="UQ754" s="3"/>
      <c r="UR754" s="3"/>
      <c r="US754" s="3"/>
      <c r="UT754" s="3"/>
      <c r="UU754" s="3"/>
      <c r="UV754" s="3"/>
      <c r="UW754" s="3"/>
      <c r="UX754" s="3"/>
      <c r="UY754" s="3"/>
      <c r="UZ754" s="3"/>
      <c r="VA754" s="3"/>
      <c r="VB754" s="3"/>
      <c r="VC754" s="3"/>
      <c r="VD754" s="3"/>
      <c r="VE754" s="3"/>
      <c r="VF754" s="3"/>
      <c r="VG754" s="3"/>
      <c r="VH754" s="3"/>
      <c r="VI754" s="3"/>
      <c r="VJ754" s="3"/>
      <c r="VK754" s="3"/>
      <c r="VL754" s="3"/>
      <c r="VM754" s="3"/>
      <c r="VN754" s="3"/>
      <c r="VO754" s="3"/>
      <c r="VP754" s="3"/>
      <c r="VQ754" s="3"/>
      <c r="VR754" s="3"/>
      <c r="VS754" s="3"/>
      <c r="VT754" s="3"/>
      <c r="VU754" s="3"/>
      <c r="VV754" s="3"/>
      <c r="VW754" s="3"/>
      <c r="VX754" s="3"/>
      <c r="VY754" s="3"/>
      <c r="VZ754" s="3"/>
      <c r="WA754" s="3"/>
      <c r="WB754" s="3"/>
      <c r="WC754" s="3"/>
    </row>
    <row r="755" spans="1:601" ht="16" x14ac:dyDescent="0.4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/>
      <c r="LP755" s="3"/>
      <c r="LQ755" s="3"/>
      <c r="LR755" s="3"/>
      <c r="LS755" s="3"/>
      <c r="LT755" s="3"/>
      <c r="LU755" s="3"/>
      <c r="LV755" s="3"/>
      <c r="LW755" s="3"/>
      <c r="LX755" s="3"/>
      <c r="LY755" s="3"/>
      <c r="LZ755" s="3"/>
      <c r="MA755" s="3"/>
      <c r="MB755" s="3"/>
      <c r="MC755" s="3"/>
      <c r="MD755" s="3"/>
      <c r="ME755" s="3"/>
      <c r="MF755" s="3"/>
      <c r="MG755" s="3"/>
      <c r="MH755" s="3"/>
      <c r="MI755" s="3"/>
      <c r="MJ755" s="3"/>
      <c r="MK755" s="3"/>
      <c r="ML755" s="3"/>
      <c r="MM755" s="3"/>
      <c r="MN755" s="3"/>
      <c r="MO755" s="3"/>
      <c r="MP755" s="3"/>
      <c r="MQ755" s="3"/>
      <c r="MR755" s="3"/>
      <c r="MS755" s="3"/>
      <c r="MT755" s="3"/>
      <c r="MU755" s="3"/>
      <c r="MV755" s="3"/>
      <c r="MW755" s="3"/>
      <c r="MX755" s="3"/>
      <c r="MY755" s="3"/>
      <c r="MZ755" s="3"/>
      <c r="NA755" s="3"/>
      <c r="NB755" s="3"/>
      <c r="NC755" s="3"/>
      <c r="ND755" s="3"/>
      <c r="NE755" s="3"/>
      <c r="NF755" s="3"/>
      <c r="NG755" s="3"/>
      <c r="NH755" s="3"/>
      <c r="NI755" s="3"/>
      <c r="NJ755" s="3"/>
      <c r="NK755" s="3"/>
      <c r="NL755" s="3"/>
      <c r="NM755" s="3"/>
      <c r="NN755" s="3"/>
      <c r="NO755" s="3"/>
      <c r="NP755" s="3"/>
      <c r="NQ755" s="3"/>
      <c r="NR755" s="3"/>
      <c r="NS755" s="3"/>
      <c r="NT755" s="3"/>
      <c r="NU755" s="3"/>
      <c r="NV755" s="3"/>
      <c r="NW755" s="3"/>
      <c r="NX755" s="3"/>
      <c r="NY755" s="3"/>
      <c r="NZ755" s="3"/>
      <c r="OA755" s="3"/>
      <c r="OB755" s="3"/>
      <c r="OC755" s="3"/>
      <c r="OD755" s="3"/>
      <c r="OE755" s="3"/>
      <c r="OF755" s="3"/>
      <c r="OG755" s="3"/>
      <c r="OH755" s="3"/>
      <c r="OI755" s="3"/>
      <c r="OJ755" s="3"/>
      <c r="OK755" s="3"/>
      <c r="OL755" s="3"/>
      <c r="OM755" s="3"/>
      <c r="ON755" s="3"/>
      <c r="OO755" s="3"/>
      <c r="OP755" s="3"/>
      <c r="OQ755" s="3"/>
      <c r="OR755" s="3"/>
      <c r="OS755" s="3"/>
      <c r="OT755" s="3"/>
      <c r="OU755" s="3"/>
      <c r="OV755" s="3"/>
      <c r="OW755" s="3"/>
      <c r="OX755" s="3"/>
      <c r="OY755" s="3"/>
      <c r="OZ755" s="3"/>
      <c r="PA755" s="3"/>
      <c r="PB755" s="3"/>
      <c r="PC755" s="3"/>
      <c r="PD755" s="3"/>
      <c r="PE755" s="3"/>
      <c r="PF755" s="3"/>
      <c r="PG755" s="3"/>
      <c r="PH755" s="3"/>
      <c r="PI755" s="3"/>
      <c r="PJ755" s="3"/>
      <c r="PK755" s="3"/>
      <c r="PL755" s="3"/>
      <c r="PM755" s="3"/>
      <c r="PN755" s="3"/>
      <c r="PO755" s="3"/>
      <c r="PP755" s="3"/>
      <c r="PQ755" s="3"/>
      <c r="PR755" s="3"/>
      <c r="PS755" s="3"/>
      <c r="PT755" s="3"/>
      <c r="PU755" s="3"/>
      <c r="PV755" s="3"/>
      <c r="PW755" s="3"/>
      <c r="PX755" s="3"/>
      <c r="PY755" s="3"/>
      <c r="PZ755" s="3"/>
      <c r="QA755" s="3"/>
      <c r="QB755" s="3"/>
      <c r="QC755" s="3"/>
      <c r="QD755" s="3"/>
      <c r="QE755" s="3"/>
      <c r="QF755" s="3"/>
      <c r="QG755" s="3"/>
      <c r="QH755" s="3"/>
      <c r="QI755" s="3"/>
      <c r="QJ755" s="3"/>
      <c r="QK755" s="3"/>
      <c r="QL755" s="3"/>
      <c r="QM755" s="3"/>
      <c r="QN755" s="3"/>
      <c r="QO755" s="3"/>
      <c r="QP755" s="3"/>
      <c r="QQ755" s="3"/>
      <c r="QR755" s="3"/>
      <c r="QS755" s="3"/>
      <c r="QT755" s="3"/>
      <c r="QU755" s="3"/>
      <c r="QV755" s="3"/>
      <c r="QW755" s="3"/>
      <c r="QX755" s="3"/>
      <c r="QY755" s="3"/>
      <c r="QZ755" s="3"/>
      <c r="RA755" s="3"/>
      <c r="RB755" s="3"/>
      <c r="RC755" s="3"/>
      <c r="RD755" s="3"/>
      <c r="RE755" s="3"/>
      <c r="RF755" s="3"/>
      <c r="RG755" s="3"/>
      <c r="RH755" s="3"/>
      <c r="RI755" s="3"/>
      <c r="RJ755" s="3"/>
      <c r="RK755" s="3"/>
      <c r="RL755" s="3"/>
      <c r="RM755" s="3"/>
      <c r="RN755" s="3"/>
      <c r="RO755" s="3"/>
      <c r="RP755" s="3"/>
      <c r="RQ755" s="3"/>
      <c r="RR755" s="3"/>
      <c r="RS755" s="3"/>
      <c r="RT755" s="3"/>
      <c r="RU755" s="3"/>
      <c r="RV755" s="3"/>
      <c r="RW755" s="3"/>
      <c r="RX755" s="3"/>
      <c r="RY755" s="3"/>
      <c r="RZ755" s="3"/>
      <c r="SA755" s="3"/>
      <c r="SB755" s="3"/>
      <c r="SC755" s="3"/>
      <c r="SD755" s="3"/>
      <c r="SE755" s="3"/>
      <c r="SF755" s="3"/>
      <c r="SG755" s="3"/>
      <c r="SH755" s="3"/>
      <c r="SI755" s="3"/>
      <c r="SJ755" s="3"/>
      <c r="SK755" s="3"/>
      <c r="SL755" s="3"/>
      <c r="SM755" s="3"/>
      <c r="SN755" s="3"/>
      <c r="SO755" s="3"/>
      <c r="SP755" s="3"/>
      <c r="SQ755" s="3"/>
      <c r="SR755" s="3"/>
      <c r="SS755" s="3"/>
      <c r="ST755" s="3"/>
      <c r="SU755" s="3"/>
      <c r="SV755" s="3"/>
      <c r="SW755" s="3"/>
      <c r="SX755" s="3"/>
      <c r="SY755" s="3"/>
      <c r="SZ755" s="3"/>
      <c r="TA755" s="3"/>
      <c r="TB755" s="3"/>
      <c r="TC755" s="3"/>
      <c r="TD755" s="3"/>
      <c r="TE755" s="3"/>
      <c r="TF755" s="3"/>
      <c r="TG755" s="3"/>
      <c r="TH755" s="3"/>
      <c r="TI755" s="3"/>
      <c r="TJ755" s="3"/>
      <c r="TK755" s="3"/>
      <c r="TL755" s="3"/>
      <c r="TM755" s="3"/>
      <c r="TN755" s="3"/>
      <c r="TO755" s="3"/>
      <c r="TP755" s="3"/>
      <c r="TQ755" s="3"/>
      <c r="TR755" s="3"/>
      <c r="TS755" s="3"/>
      <c r="TT755" s="3"/>
      <c r="TU755" s="3"/>
      <c r="TV755" s="3"/>
      <c r="TW755" s="3"/>
      <c r="TX755" s="3"/>
      <c r="TY755" s="3"/>
      <c r="TZ755" s="3"/>
      <c r="UA755" s="3"/>
      <c r="UB755" s="3"/>
      <c r="UC755" s="3"/>
      <c r="UD755" s="3"/>
      <c r="UE755" s="3"/>
      <c r="UF755" s="3"/>
      <c r="UG755" s="3"/>
      <c r="UH755" s="3"/>
      <c r="UI755" s="3"/>
      <c r="UJ755" s="3"/>
      <c r="UK755" s="3"/>
      <c r="UL755" s="3"/>
      <c r="UM755" s="3"/>
      <c r="UN755" s="3"/>
      <c r="UO755" s="3"/>
      <c r="UP755" s="3"/>
      <c r="UQ755" s="3"/>
      <c r="UR755" s="3"/>
      <c r="US755" s="3"/>
      <c r="UT755" s="3"/>
      <c r="UU755" s="3"/>
      <c r="UV755" s="3"/>
      <c r="UW755" s="3"/>
      <c r="UX755" s="3"/>
      <c r="UY755" s="3"/>
      <c r="UZ755" s="3"/>
      <c r="VA755" s="3"/>
      <c r="VB755" s="3"/>
      <c r="VC755" s="3"/>
      <c r="VD755" s="3"/>
      <c r="VE755" s="3"/>
      <c r="VF755" s="3"/>
      <c r="VG755" s="3"/>
      <c r="VH755" s="3"/>
      <c r="VI755" s="3"/>
      <c r="VJ755" s="3"/>
      <c r="VK755" s="3"/>
      <c r="VL755" s="3"/>
      <c r="VM755" s="3"/>
      <c r="VN755" s="3"/>
      <c r="VO755" s="3"/>
      <c r="VP755" s="3"/>
      <c r="VQ755" s="3"/>
      <c r="VR755" s="3"/>
      <c r="VS755" s="3"/>
      <c r="VT755" s="3"/>
      <c r="VU755" s="3"/>
      <c r="VV755" s="3"/>
      <c r="VW755" s="3"/>
      <c r="VX755" s="3"/>
      <c r="VY755" s="3"/>
      <c r="VZ755" s="3"/>
      <c r="WA755" s="3"/>
      <c r="WB755" s="3"/>
      <c r="WC755" s="3"/>
    </row>
    <row r="756" spans="1:601" ht="16" x14ac:dyDescent="0.4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/>
      <c r="LP756" s="3"/>
      <c r="LQ756" s="3"/>
      <c r="LR756" s="3"/>
      <c r="LS756" s="3"/>
      <c r="LT756" s="3"/>
      <c r="LU756" s="3"/>
      <c r="LV756" s="3"/>
      <c r="LW756" s="3"/>
      <c r="LX756" s="3"/>
      <c r="LY756" s="3"/>
      <c r="LZ756" s="3"/>
      <c r="MA756" s="3"/>
      <c r="MB756" s="3"/>
      <c r="MC756" s="3"/>
      <c r="MD756" s="3"/>
      <c r="ME756" s="3"/>
      <c r="MF756" s="3"/>
      <c r="MG756" s="3"/>
      <c r="MH756" s="3"/>
      <c r="MI756" s="3"/>
      <c r="MJ756" s="3"/>
      <c r="MK756" s="3"/>
      <c r="ML756" s="3"/>
      <c r="MM756" s="3"/>
      <c r="MN756" s="3"/>
      <c r="MO756" s="3"/>
      <c r="MP756" s="3"/>
      <c r="MQ756" s="3"/>
      <c r="MR756" s="3"/>
      <c r="MS756" s="3"/>
      <c r="MT756" s="3"/>
      <c r="MU756" s="3"/>
      <c r="MV756" s="3"/>
      <c r="MW756" s="3"/>
      <c r="MX756" s="3"/>
      <c r="MY756" s="3"/>
      <c r="MZ756" s="3"/>
      <c r="NA756" s="3"/>
      <c r="NB756" s="3"/>
      <c r="NC756" s="3"/>
      <c r="ND756" s="3"/>
      <c r="NE756" s="3"/>
      <c r="NF756" s="3"/>
      <c r="NG756" s="3"/>
      <c r="NH756" s="3"/>
      <c r="NI756" s="3"/>
      <c r="NJ756" s="3"/>
      <c r="NK756" s="3"/>
      <c r="NL756" s="3"/>
      <c r="NM756" s="3"/>
      <c r="NN756" s="3"/>
      <c r="NO756" s="3"/>
      <c r="NP756" s="3"/>
      <c r="NQ756" s="3"/>
      <c r="NR756" s="3"/>
      <c r="NS756" s="3"/>
      <c r="NT756" s="3"/>
      <c r="NU756" s="3"/>
      <c r="NV756" s="3"/>
      <c r="NW756" s="3"/>
      <c r="NX756" s="3"/>
      <c r="NY756" s="3"/>
      <c r="NZ756" s="3"/>
      <c r="OA756" s="3"/>
      <c r="OB756" s="3"/>
      <c r="OC756" s="3"/>
      <c r="OD756" s="3"/>
      <c r="OE756" s="3"/>
      <c r="OF756" s="3"/>
      <c r="OG756" s="3"/>
      <c r="OH756" s="3"/>
      <c r="OI756" s="3"/>
      <c r="OJ756" s="3"/>
      <c r="OK756" s="3"/>
      <c r="OL756" s="3"/>
      <c r="OM756" s="3"/>
      <c r="ON756" s="3"/>
      <c r="OO756" s="3"/>
      <c r="OP756" s="3"/>
      <c r="OQ756" s="3"/>
      <c r="OR756" s="3"/>
      <c r="OS756" s="3"/>
      <c r="OT756" s="3"/>
      <c r="OU756" s="3"/>
      <c r="OV756" s="3"/>
      <c r="OW756" s="3"/>
      <c r="OX756" s="3"/>
      <c r="OY756" s="3"/>
      <c r="OZ756" s="3"/>
      <c r="PA756" s="3"/>
      <c r="PB756" s="3"/>
      <c r="PC756" s="3"/>
      <c r="PD756" s="3"/>
      <c r="PE756" s="3"/>
      <c r="PF756" s="3"/>
      <c r="PG756" s="3"/>
      <c r="PH756" s="3"/>
      <c r="PI756" s="3"/>
      <c r="PJ756" s="3"/>
      <c r="PK756" s="3"/>
      <c r="PL756" s="3"/>
      <c r="PM756" s="3"/>
      <c r="PN756" s="3"/>
      <c r="PO756" s="3"/>
      <c r="PP756" s="3"/>
      <c r="PQ756" s="3"/>
      <c r="PR756" s="3"/>
      <c r="PS756" s="3"/>
      <c r="PT756" s="3"/>
      <c r="PU756" s="3"/>
      <c r="PV756" s="3"/>
      <c r="PW756" s="3"/>
      <c r="PX756" s="3"/>
      <c r="PY756" s="3"/>
      <c r="PZ756" s="3"/>
      <c r="QA756" s="3"/>
      <c r="QB756" s="3"/>
      <c r="QC756" s="3"/>
      <c r="QD756" s="3"/>
      <c r="QE756" s="3"/>
      <c r="QF756" s="3"/>
      <c r="QG756" s="3"/>
      <c r="QH756" s="3"/>
      <c r="QI756" s="3"/>
      <c r="QJ756" s="3"/>
      <c r="QK756" s="3"/>
      <c r="QL756" s="3"/>
      <c r="QM756" s="3"/>
      <c r="QN756" s="3"/>
      <c r="QO756" s="3"/>
      <c r="QP756" s="3"/>
      <c r="QQ756" s="3"/>
      <c r="QR756" s="3"/>
      <c r="QS756" s="3"/>
      <c r="QT756" s="3"/>
      <c r="QU756" s="3"/>
      <c r="QV756" s="3"/>
      <c r="QW756" s="3"/>
      <c r="QX756" s="3"/>
      <c r="QY756" s="3"/>
      <c r="QZ756" s="3"/>
      <c r="RA756" s="3"/>
      <c r="RB756" s="3"/>
      <c r="RC756" s="3"/>
      <c r="RD756" s="3"/>
      <c r="RE756" s="3"/>
      <c r="RF756" s="3"/>
      <c r="RG756" s="3"/>
      <c r="RH756" s="3"/>
      <c r="RI756" s="3"/>
      <c r="RJ756" s="3"/>
      <c r="RK756" s="3"/>
      <c r="RL756" s="3"/>
      <c r="RM756" s="3"/>
      <c r="RN756" s="3"/>
      <c r="RO756" s="3"/>
      <c r="RP756" s="3"/>
      <c r="RQ756" s="3"/>
      <c r="RR756" s="3"/>
      <c r="RS756" s="3"/>
      <c r="RT756" s="3"/>
      <c r="RU756" s="3"/>
      <c r="RV756" s="3"/>
      <c r="RW756" s="3"/>
      <c r="RX756" s="3"/>
      <c r="RY756" s="3"/>
      <c r="RZ756" s="3"/>
      <c r="SA756" s="3"/>
      <c r="SB756" s="3"/>
      <c r="SC756" s="3"/>
      <c r="SD756" s="3"/>
      <c r="SE756" s="3"/>
      <c r="SF756" s="3"/>
      <c r="SG756" s="3"/>
      <c r="SH756" s="3"/>
      <c r="SI756" s="3"/>
      <c r="SJ756" s="3"/>
      <c r="SK756" s="3"/>
      <c r="SL756" s="3"/>
      <c r="SM756" s="3"/>
      <c r="SN756" s="3"/>
      <c r="SO756" s="3"/>
      <c r="SP756" s="3"/>
      <c r="SQ756" s="3"/>
      <c r="SR756" s="3"/>
      <c r="SS756" s="3"/>
      <c r="ST756" s="3"/>
      <c r="SU756" s="3"/>
      <c r="SV756" s="3"/>
      <c r="SW756" s="3"/>
      <c r="SX756" s="3"/>
      <c r="SY756" s="3"/>
      <c r="SZ756" s="3"/>
      <c r="TA756" s="3"/>
      <c r="TB756" s="3"/>
      <c r="TC756" s="3"/>
      <c r="TD756" s="3"/>
      <c r="TE756" s="3"/>
      <c r="TF756" s="3"/>
      <c r="TG756" s="3"/>
      <c r="TH756" s="3"/>
      <c r="TI756" s="3"/>
      <c r="TJ756" s="3"/>
      <c r="TK756" s="3"/>
      <c r="TL756" s="3"/>
      <c r="TM756" s="3"/>
      <c r="TN756" s="3"/>
      <c r="TO756" s="3"/>
      <c r="TP756" s="3"/>
      <c r="TQ756" s="3"/>
      <c r="TR756" s="3"/>
      <c r="TS756" s="3"/>
      <c r="TT756" s="3"/>
      <c r="TU756" s="3"/>
      <c r="TV756" s="3"/>
      <c r="TW756" s="3"/>
      <c r="TX756" s="3"/>
      <c r="TY756" s="3"/>
      <c r="TZ756" s="3"/>
      <c r="UA756" s="3"/>
      <c r="UB756" s="3"/>
      <c r="UC756" s="3"/>
      <c r="UD756" s="3"/>
      <c r="UE756" s="3"/>
      <c r="UF756" s="3"/>
      <c r="UG756" s="3"/>
      <c r="UH756" s="3"/>
      <c r="UI756" s="3"/>
      <c r="UJ756" s="3"/>
      <c r="UK756" s="3"/>
      <c r="UL756" s="3"/>
      <c r="UM756" s="3"/>
      <c r="UN756" s="3"/>
      <c r="UO756" s="3"/>
      <c r="UP756" s="3"/>
      <c r="UQ756" s="3"/>
      <c r="UR756" s="3"/>
      <c r="US756" s="3"/>
      <c r="UT756" s="3"/>
      <c r="UU756" s="3"/>
      <c r="UV756" s="3"/>
      <c r="UW756" s="3"/>
      <c r="UX756" s="3"/>
      <c r="UY756" s="3"/>
      <c r="UZ756" s="3"/>
      <c r="VA756" s="3"/>
      <c r="VB756" s="3"/>
      <c r="VC756" s="3"/>
      <c r="VD756" s="3"/>
      <c r="VE756" s="3"/>
      <c r="VF756" s="3"/>
      <c r="VG756" s="3"/>
      <c r="VH756" s="3"/>
      <c r="VI756" s="3"/>
      <c r="VJ756" s="3"/>
      <c r="VK756" s="3"/>
      <c r="VL756" s="3"/>
      <c r="VM756" s="3"/>
      <c r="VN756" s="3"/>
      <c r="VO756" s="3"/>
      <c r="VP756" s="3"/>
      <c r="VQ756" s="3"/>
      <c r="VR756" s="3"/>
      <c r="VS756" s="3"/>
      <c r="VT756" s="3"/>
      <c r="VU756" s="3"/>
      <c r="VV756" s="3"/>
      <c r="VW756" s="3"/>
      <c r="VX756" s="3"/>
      <c r="VY756" s="3"/>
      <c r="VZ756" s="3"/>
      <c r="WA756" s="3"/>
      <c r="WB756" s="3"/>
      <c r="WC756" s="3"/>
    </row>
    <row r="757" spans="1:601" ht="16" x14ac:dyDescent="0.4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/>
      <c r="LP757" s="3"/>
      <c r="LQ757" s="3"/>
      <c r="LR757" s="3"/>
      <c r="LS757" s="3"/>
      <c r="LT757" s="3"/>
      <c r="LU757" s="3"/>
      <c r="LV757" s="3"/>
      <c r="LW757" s="3"/>
      <c r="LX757" s="3"/>
      <c r="LY757" s="3"/>
      <c r="LZ757" s="3"/>
      <c r="MA757" s="3"/>
      <c r="MB757" s="3"/>
      <c r="MC757" s="3"/>
      <c r="MD757" s="3"/>
      <c r="ME757" s="3"/>
      <c r="MF757" s="3"/>
      <c r="MG757" s="3"/>
      <c r="MH757" s="3"/>
      <c r="MI757" s="3"/>
      <c r="MJ757" s="3"/>
      <c r="MK757" s="3"/>
      <c r="ML757" s="3"/>
      <c r="MM757" s="3"/>
      <c r="MN757" s="3"/>
      <c r="MO757" s="3"/>
      <c r="MP757" s="3"/>
      <c r="MQ757" s="3"/>
      <c r="MR757" s="3"/>
      <c r="MS757" s="3"/>
      <c r="MT757" s="3"/>
      <c r="MU757" s="3"/>
      <c r="MV757" s="3"/>
      <c r="MW757" s="3"/>
      <c r="MX757" s="3"/>
      <c r="MY757" s="3"/>
      <c r="MZ757" s="3"/>
      <c r="NA757" s="3"/>
      <c r="NB757" s="3"/>
      <c r="NC757" s="3"/>
      <c r="ND757" s="3"/>
      <c r="NE757" s="3"/>
      <c r="NF757" s="3"/>
      <c r="NG757" s="3"/>
      <c r="NH757" s="3"/>
      <c r="NI757" s="3"/>
      <c r="NJ757" s="3"/>
      <c r="NK757" s="3"/>
      <c r="NL757" s="3"/>
      <c r="NM757" s="3"/>
      <c r="NN757" s="3"/>
      <c r="NO757" s="3"/>
      <c r="NP757" s="3"/>
      <c r="NQ757" s="3"/>
      <c r="NR757" s="3"/>
      <c r="NS757" s="3"/>
      <c r="NT757" s="3"/>
      <c r="NU757" s="3"/>
      <c r="NV757" s="3"/>
      <c r="NW757" s="3"/>
      <c r="NX757" s="3"/>
      <c r="NY757" s="3"/>
      <c r="NZ757" s="3"/>
      <c r="OA757" s="3"/>
      <c r="OB757" s="3"/>
      <c r="OC757" s="3"/>
      <c r="OD757" s="3"/>
      <c r="OE757" s="3"/>
      <c r="OF757" s="3"/>
      <c r="OG757" s="3"/>
      <c r="OH757" s="3"/>
      <c r="OI757" s="3"/>
      <c r="OJ757" s="3"/>
      <c r="OK757" s="3"/>
      <c r="OL757" s="3"/>
      <c r="OM757" s="3"/>
      <c r="ON757" s="3"/>
      <c r="OO757" s="3"/>
      <c r="OP757" s="3"/>
      <c r="OQ757" s="3"/>
      <c r="OR757" s="3"/>
      <c r="OS757" s="3"/>
      <c r="OT757" s="3"/>
      <c r="OU757" s="3"/>
      <c r="OV757" s="3"/>
      <c r="OW757" s="3"/>
      <c r="OX757" s="3"/>
      <c r="OY757" s="3"/>
      <c r="OZ757" s="3"/>
      <c r="PA757" s="3"/>
      <c r="PB757" s="3"/>
      <c r="PC757" s="3"/>
      <c r="PD757" s="3"/>
      <c r="PE757" s="3"/>
      <c r="PF757" s="3"/>
      <c r="PG757" s="3"/>
      <c r="PH757" s="3"/>
      <c r="PI757" s="3"/>
      <c r="PJ757" s="3"/>
      <c r="PK757" s="3"/>
      <c r="PL757" s="3"/>
      <c r="PM757" s="3"/>
      <c r="PN757" s="3"/>
      <c r="PO757" s="3"/>
      <c r="PP757" s="3"/>
      <c r="PQ757" s="3"/>
      <c r="PR757" s="3"/>
      <c r="PS757" s="3"/>
      <c r="PT757" s="3"/>
      <c r="PU757" s="3"/>
      <c r="PV757" s="3"/>
      <c r="PW757" s="3"/>
      <c r="PX757" s="3"/>
      <c r="PY757" s="3"/>
      <c r="PZ757" s="3"/>
      <c r="QA757" s="3"/>
      <c r="QB757" s="3"/>
      <c r="QC757" s="3"/>
      <c r="QD757" s="3"/>
      <c r="QE757" s="3"/>
      <c r="QF757" s="3"/>
      <c r="QG757" s="3"/>
      <c r="QH757" s="3"/>
      <c r="QI757" s="3"/>
      <c r="QJ757" s="3"/>
      <c r="QK757" s="3"/>
      <c r="QL757" s="3"/>
      <c r="QM757" s="3"/>
      <c r="QN757" s="3"/>
      <c r="QO757" s="3"/>
      <c r="QP757" s="3"/>
      <c r="QQ757" s="3"/>
      <c r="QR757" s="3"/>
      <c r="QS757" s="3"/>
      <c r="QT757" s="3"/>
      <c r="QU757" s="3"/>
      <c r="QV757" s="3"/>
      <c r="QW757" s="3"/>
      <c r="QX757" s="3"/>
      <c r="QY757" s="3"/>
      <c r="QZ757" s="3"/>
      <c r="RA757" s="3"/>
      <c r="RB757" s="3"/>
      <c r="RC757" s="3"/>
      <c r="RD757" s="3"/>
      <c r="RE757" s="3"/>
      <c r="RF757" s="3"/>
      <c r="RG757" s="3"/>
      <c r="RH757" s="3"/>
      <c r="RI757" s="3"/>
      <c r="RJ757" s="3"/>
      <c r="RK757" s="3"/>
      <c r="RL757" s="3"/>
      <c r="RM757" s="3"/>
      <c r="RN757" s="3"/>
      <c r="RO757" s="3"/>
      <c r="RP757" s="3"/>
      <c r="RQ757" s="3"/>
      <c r="RR757" s="3"/>
      <c r="RS757" s="3"/>
      <c r="RT757" s="3"/>
      <c r="RU757" s="3"/>
      <c r="RV757" s="3"/>
      <c r="RW757" s="3"/>
      <c r="RX757" s="3"/>
      <c r="RY757" s="3"/>
      <c r="RZ757" s="3"/>
      <c r="SA757" s="3"/>
      <c r="SB757" s="3"/>
      <c r="SC757" s="3"/>
      <c r="SD757" s="3"/>
      <c r="SE757" s="3"/>
      <c r="SF757" s="3"/>
      <c r="SG757" s="3"/>
      <c r="SH757" s="3"/>
      <c r="SI757" s="3"/>
      <c r="SJ757" s="3"/>
      <c r="SK757" s="3"/>
      <c r="SL757" s="3"/>
      <c r="SM757" s="3"/>
      <c r="SN757" s="3"/>
      <c r="SO757" s="3"/>
      <c r="SP757" s="3"/>
      <c r="SQ757" s="3"/>
      <c r="SR757" s="3"/>
      <c r="SS757" s="3"/>
      <c r="ST757" s="3"/>
      <c r="SU757" s="3"/>
      <c r="SV757" s="3"/>
      <c r="SW757" s="3"/>
      <c r="SX757" s="3"/>
      <c r="SY757" s="3"/>
      <c r="SZ757" s="3"/>
      <c r="TA757" s="3"/>
      <c r="TB757" s="3"/>
      <c r="TC757" s="3"/>
      <c r="TD757" s="3"/>
      <c r="TE757" s="3"/>
      <c r="TF757" s="3"/>
      <c r="TG757" s="3"/>
      <c r="TH757" s="3"/>
      <c r="TI757" s="3"/>
      <c r="TJ757" s="3"/>
      <c r="TK757" s="3"/>
      <c r="TL757" s="3"/>
      <c r="TM757" s="3"/>
      <c r="TN757" s="3"/>
      <c r="TO757" s="3"/>
      <c r="TP757" s="3"/>
      <c r="TQ757" s="3"/>
      <c r="TR757" s="3"/>
      <c r="TS757" s="3"/>
      <c r="TT757" s="3"/>
      <c r="TU757" s="3"/>
      <c r="TV757" s="3"/>
      <c r="TW757" s="3"/>
      <c r="TX757" s="3"/>
      <c r="TY757" s="3"/>
      <c r="TZ757" s="3"/>
      <c r="UA757" s="3"/>
      <c r="UB757" s="3"/>
      <c r="UC757" s="3"/>
      <c r="UD757" s="3"/>
      <c r="UE757" s="3"/>
      <c r="UF757" s="3"/>
      <c r="UG757" s="3"/>
      <c r="UH757" s="3"/>
      <c r="UI757" s="3"/>
      <c r="UJ757" s="3"/>
      <c r="UK757" s="3"/>
      <c r="UL757" s="3"/>
      <c r="UM757" s="3"/>
      <c r="UN757" s="3"/>
      <c r="UO757" s="3"/>
      <c r="UP757" s="3"/>
      <c r="UQ757" s="3"/>
      <c r="UR757" s="3"/>
      <c r="US757" s="3"/>
      <c r="UT757" s="3"/>
      <c r="UU757" s="3"/>
      <c r="UV757" s="3"/>
      <c r="UW757" s="3"/>
      <c r="UX757" s="3"/>
      <c r="UY757" s="3"/>
      <c r="UZ757" s="3"/>
      <c r="VA757" s="3"/>
      <c r="VB757" s="3"/>
      <c r="VC757" s="3"/>
      <c r="VD757" s="3"/>
      <c r="VE757" s="3"/>
      <c r="VF757" s="3"/>
      <c r="VG757" s="3"/>
      <c r="VH757" s="3"/>
      <c r="VI757" s="3"/>
      <c r="VJ757" s="3"/>
      <c r="VK757" s="3"/>
      <c r="VL757" s="3"/>
      <c r="VM757" s="3"/>
      <c r="VN757" s="3"/>
      <c r="VO757" s="3"/>
      <c r="VP757" s="3"/>
      <c r="VQ757" s="3"/>
      <c r="VR757" s="3"/>
      <c r="VS757" s="3"/>
      <c r="VT757" s="3"/>
      <c r="VU757" s="3"/>
      <c r="VV757" s="3"/>
      <c r="VW757" s="3"/>
      <c r="VX757" s="3"/>
      <c r="VY757" s="3"/>
      <c r="VZ757" s="3"/>
      <c r="WA757" s="3"/>
      <c r="WB757" s="3"/>
      <c r="WC757" s="3"/>
    </row>
    <row r="758" spans="1:601" ht="16" x14ac:dyDescent="0.4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/>
      <c r="LP758" s="3"/>
      <c r="LQ758" s="3"/>
      <c r="LR758" s="3"/>
      <c r="LS758" s="3"/>
      <c r="LT758" s="3"/>
      <c r="LU758" s="3"/>
      <c r="LV758" s="3"/>
      <c r="LW758" s="3"/>
      <c r="LX758" s="3"/>
      <c r="LY758" s="3"/>
      <c r="LZ758" s="3"/>
      <c r="MA758" s="3"/>
      <c r="MB758" s="3"/>
      <c r="MC758" s="3"/>
      <c r="MD758" s="3"/>
      <c r="ME758" s="3"/>
      <c r="MF758" s="3"/>
      <c r="MG758" s="3"/>
      <c r="MH758" s="3"/>
      <c r="MI758" s="3"/>
      <c r="MJ758" s="3"/>
      <c r="MK758" s="3"/>
      <c r="ML758" s="3"/>
      <c r="MM758" s="3"/>
      <c r="MN758" s="3"/>
      <c r="MO758" s="3"/>
      <c r="MP758" s="3"/>
      <c r="MQ758" s="3"/>
      <c r="MR758" s="3"/>
      <c r="MS758" s="3"/>
      <c r="MT758" s="3"/>
      <c r="MU758" s="3"/>
      <c r="MV758" s="3"/>
      <c r="MW758" s="3"/>
      <c r="MX758" s="3"/>
      <c r="MY758" s="3"/>
      <c r="MZ758" s="3"/>
      <c r="NA758" s="3"/>
      <c r="NB758" s="3"/>
      <c r="NC758" s="3"/>
      <c r="ND758" s="3"/>
      <c r="NE758" s="3"/>
      <c r="NF758" s="3"/>
      <c r="NG758" s="3"/>
      <c r="NH758" s="3"/>
      <c r="NI758" s="3"/>
      <c r="NJ758" s="3"/>
      <c r="NK758" s="3"/>
      <c r="NL758" s="3"/>
      <c r="NM758" s="3"/>
      <c r="NN758" s="3"/>
      <c r="NO758" s="3"/>
      <c r="NP758" s="3"/>
      <c r="NQ758" s="3"/>
      <c r="NR758" s="3"/>
      <c r="NS758" s="3"/>
      <c r="NT758" s="3"/>
      <c r="NU758" s="3"/>
      <c r="NV758" s="3"/>
      <c r="NW758" s="3"/>
      <c r="NX758" s="3"/>
      <c r="NY758" s="3"/>
      <c r="NZ758" s="3"/>
      <c r="OA758" s="3"/>
      <c r="OB758" s="3"/>
      <c r="OC758" s="3"/>
      <c r="OD758" s="3"/>
      <c r="OE758" s="3"/>
      <c r="OF758" s="3"/>
      <c r="OG758" s="3"/>
      <c r="OH758" s="3"/>
      <c r="OI758" s="3"/>
      <c r="OJ758" s="3"/>
      <c r="OK758" s="3"/>
      <c r="OL758" s="3"/>
      <c r="OM758" s="3"/>
      <c r="ON758" s="3"/>
      <c r="OO758" s="3"/>
      <c r="OP758" s="3"/>
      <c r="OQ758" s="3"/>
      <c r="OR758" s="3"/>
      <c r="OS758" s="3"/>
      <c r="OT758" s="3"/>
      <c r="OU758" s="3"/>
      <c r="OV758" s="3"/>
      <c r="OW758" s="3"/>
      <c r="OX758" s="3"/>
      <c r="OY758" s="3"/>
      <c r="OZ758" s="3"/>
      <c r="PA758" s="3"/>
      <c r="PB758" s="3"/>
      <c r="PC758" s="3"/>
      <c r="PD758" s="3"/>
      <c r="PE758" s="3"/>
      <c r="PF758" s="3"/>
      <c r="PG758" s="3"/>
      <c r="PH758" s="3"/>
      <c r="PI758" s="3"/>
      <c r="PJ758" s="3"/>
      <c r="PK758" s="3"/>
      <c r="PL758" s="3"/>
      <c r="PM758" s="3"/>
      <c r="PN758" s="3"/>
      <c r="PO758" s="3"/>
      <c r="PP758" s="3"/>
      <c r="PQ758" s="3"/>
      <c r="PR758" s="3"/>
      <c r="PS758" s="3"/>
      <c r="PT758" s="3"/>
      <c r="PU758" s="3"/>
      <c r="PV758" s="3"/>
      <c r="PW758" s="3"/>
      <c r="PX758" s="3"/>
      <c r="PY758" s="3"/>
      <c r="PZ758" s="3"/>
      <c r="QA758" s="3"/>
      <c r="QB758" s="3"/>
      <c r="QC758" s="3"/>
      <c r="QD758" s="3"/>
      <c r="QE758" s="3"/>
      <c r="QF758" s="3"/>
      <c r="QG758" s="3"/>
      <c r="QH758" s="3"/>
      <c r="QI758" s="3"/>
      <c r="QJ758" s="3"/>
      <c r="QK758" s="3"/>
      <c r="QL758" s="3"/>
      <c r="QM758" s="3"/>
      <c r="QN758" s="3"/>
      <c r="QO758" s="3"/>
      <c r="QP758" s="3"/>
      <c r="QQ758" s="3"/>
      <c r="QR758" s="3"/>
      <c r="QS758" s="3"/>
      <c r="QT758" s="3"/>
      <c r="QU758" s="3"/>
      <c r="QV758" s="3"/>
      <c r="QW758" s="3"/>
      <c r="QX758" s="3"/>
      <c r="QY758" s="3"/>
      <c r="QZ758" s="3"/>
      <c r="RA758" s="3"/>
      <c r="RB758" s="3"/>
      <c r="RC758" s="3"/>
      <c r="RD758" s="3"/>
      <c r="RE758" s="3"/>
      <c r="RF758" s="3"/>
      <c r="RG758" s="3"/>
      <c r="RH758" s="3"/>
      <c r="RI758" s="3"/>
      <c r="RJ758" s="3"/>
      <c r="RK758" s="3"/>
      <c r="RL758" s="3"/>
      <c r="RM758" s="3"/>
      <c r="RN758" s="3"/>
      <c r="RO758" s="3"/>
      <c r="RP758" s="3"/>
      <c r="RQ758" s="3"/>
      <c r="RR758" s="3"/>
      <c r="RS758" s="3"/>
      <c r="RT758" s="3"/>
      <c r="RU758" s="3"/>
      <c r="RV758" s="3"/>
      <c r="RW758" s="3"/>
      <c r="RX758" s="3"/>
      <c r="RY758" s="3"/>
      <c r="RZ758" s="3"/>
      <c r="SA758" s="3"/>
      <c r="SB758" s="3"/>
      <c r="SC758" s="3"/>
      <c r="SD758" s="3"/>
      <c r="SE758" s="3"/>
      <c r="SF758" s="3"/>
      <c r="SG758" s="3"/>
      <c r="SH758" s="3"/>
      <c r="SI758" s="3"/>
      <c r="SJ758" s="3"/>
      <c r="SK758" s="3"/>
      <c r="SL758" s="3"/>
      <c r="SM758" s="3"/>
      <c r="SN758" s="3"/>
      <c r="SO758" s="3"/>
      <c r="SP758" s="3"/>
      <c r="SQ758" s="3"/>
      <c r="SR758" s="3"/>
      <c r="SS758" s="3"/>
      <c r="ST758" s="3"/>
      <c r="SU758" s="3"/>
      <c r="SV758" s="3"/>
      <c r="SW758" s="3"/>
      <c r="SX758" s="3"/>
      <c r="SY758" s="3"/>
      <c r="SZ758" s="3"/>
      <c r="TA758" s="3"/>
      <c r="TB758" s="3"/>
      <c r="TC758" s="3"/>
      <c r="TD758" s="3"/>
      <c r="TE758" s="3"/>
      <c r="TF758" s="3"/>
      <c r="TG758" s="3"/>
      <c r="TH758" s="3"/>
      <c r="TI758" s="3"/>
      <c r="TJ758" s="3"/>
      <c r="TK758" s="3"/>
      <c r="TL758" s="3"/>
      <c r="TM758" s="3"/>
      <c r="TN758" s="3"/>
      <c r="TO758" s="3"/>
      <c r="TP758" s="3"/>
      <c r="TQ758" s="3"/>
      <c r="TR758" s="3"/>
      <c r="TS758" s="3"/>
      <c r="TT758" s="3"/>
      <c r="TU758" s="3"/>
      <c r="TV758" s="3"/>
      <c r="TW758" s="3"/>
      <c r="TX758" s="3"/>
      <c r="TY758" s="3"/>
      <c r="TZ758" s="3"/>
      <c r="UA758" s="3"/>
      <c r="UB758" s="3"/>
      <c r="UC758" s="3"/>
      <c r="UD758" s="3"/>
      <c r="UE758" s="3"/>
      <c r="UF758" s="3"/>
      <c r="UG758" s="3"/>
      <c r="UH758" s="3"/>
      <c r="UI758" s="3"/>
      <c r="UJ758" s="3"/>
      <c r="UK758" s="3"/>
      <c r="UL758" s="3"/>
      <c r="UM758" s="3"/>
      <c r="UN758" s="3"/>
      <c r="UO758" s="3"/>
      <c r="UP758" s="3"/>
      <c r="UQ758" s="3"/>
      <c r="UR758" s="3"/>
      <c r="US758" s="3"/>
      <c r="UT758" s="3"/>
      <c r="UU758" s="3"/>
      <c r="UV758" s="3"/>
      <c r="UW758" s="3"/>
      <c r="UX758" s="3"/>
      <c r="UY758" s="3"/>
      <c r="UZ758" s="3"/>
      <c r="VA758" s="3"/>
      <c r="VB758" s="3"/>
      <c r="VC758" s="3"/>
      <c r="VD758" s="3"/>
      <c r="VE758" s="3"/>
      <c r="VF758" s="3"/>
      <c r="VG758" s="3"/>
      <c r="VH758" s="3"/>
      <c r="VI758" s="3"/>
      <c r="VJ758" s="3"/>
      <c r="VK758" s="3"/>
      <c r="VL758" s="3"/>
      <c r="VM758" s="3"/>
      <c r="VN758" s="3"/>
      <c r="VO758" s="3"/>
      <c r="VP758" s="3"/>
      <c r="VQ758" s="3"/>
      <c r="VR758" s="3"/>
      <c r="VS758" s="3"/>
      <c r="VT758" s="3"/>
      <c r="VU758" s="3"/>
      <c r="VV758" s="3"/>
      <c r="VW758" s="3"/>
      <c r="VX758" s="3"/>
      <c r="VY758" s="3"/>
      <c r="VZ758" s="3"/>
      <c r="WA758" s="3"/>
      <c r="WB758" s="3"/>
      <c r="WC758" s="3"/>
    </row>
    <row r="759" spans="1:601" ht="16" x14ac:dyDescent="0.4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/>
      <c r="LP759" s="3"/>
      <c r="LQ759" s="3"/>
      <c r="LR759" s="3"/>
      <c r="LS759" s="3"/>
      <c r="LT759" s="3"/>
      <c r="LU759" s="3"/>
      <c r="LV759" s="3"/>
      <c r="LW759" s="3"/>
      <c r="LX759" s="3"/>
      <c r="LY759" s="3"/>
      <c r="LZ759" s="3"/>
      <c r="MA759" s="3"/>
      <c r="MB759" s="3"/>
      <c r="MC759" s="3"/>
      <c r="MD759" s="3"/>
      <c r="ME759" s="3"/>
      <c r="MF759" s="3"/>
      <c r="MG759" s="3"/>
      <c r="MH759" s="3"/>
      <c r="MI759" s="3"/>
      <c r="MJ759" s="3"/>
      <c r="MK759" s="3"/>
      <c r="ML759" s="3"/>
      <c r="MM759" s="3"/>
      <c r="MN759" s="3"/>
      <c r="MO759" s="3"/>
      <c r="MP759" s="3"/>
      <c r="MQ759" s="3"/>
      <c r="MR759" s="3"/>
      <c r="MS759" s="3"/>
      <c r="MT759" s="3"/>
      <c r="MU759" s="3"/>
      <c r="MV759" s="3"/>
      <c r="MW759" s="3"/>
      <c r="MX759" s="3"/>
      <c r="MY759" s="3"/>
      <c r="MZ759" s="3"/>
      <c r="NA759" s="3"/>
      <c r="NB759" s="3"/>
      <c r="NC759" s="3"/>
      <c r="ND759" s="3"/>
      <c r="NE759" s="3"/>
      <c r="NF759" s="3"/>
      <c r="NG759" s="3"/>
      <c r="NH759" s="3"/>
      <c r="NI759" s="3"/>
      <c r="NJ759" s="3"/>
      <c r="NK759" s="3"/>
      <c r="NL759" s="3"/>
      <c r="NM759" s="3"/>
      <c r="NN759" s="3"/>
      <c r="NO759" s="3"/>
      <c r="NP759" s="3"/>
      <c r="NQ759" s="3"/>
      <c r="NR759" s="3"/>
      <c r="NS759" s="3"/>
      <c r="NT759" s="3"/>
      <c r="NU759" s="3"/>
      <c r="NV759" s="3"/>
      <c r="NW759" s="3"/>
      <c r="NX759" s="3"/>
      <c r="NY759" s="3"/>
      <c r="NZ759" s="3"/>
      <c r="OA759" s="3"/>
      <c r="OB759" s="3"/>
      <c r="OC759" s="3"/>
      <c r="OD759" s="3"/>
      <c r="OE759" s="3"/>
      <c r="OF759" s="3"/>
      <c r="OG759" s="3"/>
      <c r="OH759" s="3"/>
      <c r="OI759" s="3"/>
      <c r="OJ759" s="3"/>
      <c r="OK759" s="3"/>
      <c r="OL759" s="3"/>
      <c r="OM759" s="3"/>
      <c r="ON759" s="3"/>
      <c r="OO759" s="3"/>
      <c r="OP759" s="3"/>
      <c r="OQ759" s="3"/>
      <c r="OR759" s="3"/>
      <c r="OS759" s="3"/>
      <c r="OT759" s="3"/>
      <c r="OU759" s="3"/>
      <c r="OV759" s="3"/>
      <c r="OW759" s="3"/>
      <c r="OX759" s="3"/>
      <c r="OY759" s="3"/>
      <c r="OZ759" s="3"/>
      <c r="PA759" s="3"/>
      <c r="PB759" s="3"/>
      <c r="PC759" s="3"/>
      <c r="PD759" s="3"/>
      <c r="PE759" s="3"/>
      <c r="PF759" s="3"/>
      <c r="PG759" s="3"/>
      <c r="PH759" s="3"/>
      <c r="PI759" s="3"/>
      <c r="PJ759" s="3"/>
      <c r="PK759" s="3"/>
      <c r="PL759" s="3"/>
      <c r="PM759" s="3"/>
      <c r="PN759" s="3"/>
      <c r="PO759" s="3"/>
      <c r="PP759" s="3"/>
      <c r="PQ759" s="3"/>
      <c r="PR759" s="3"/>
      <c r="PS759" s="3"/>
      <c r="PT759" s="3"/>
      <c r="PU759" s="3"/>
      <c r="PV759" s="3"/>
      <c r="PW759" s="3"/>
      <c r="PX759" s="3"/>
      <c r="PY759" s="3"/>
      <c r="PZ759" s="3"/>
      <c r="QA759" s="3"/>
      <c r="QB759" s="3"/>
      <c r="QC759" s="3"/>
      <c r="QD759" s="3"/>
      <c r="QE759" s="3"/>
      <c r="QF759" s="3"/>
      <c r="QG759" s="3"/>
      <c r="QH759" s="3"/>
      <c r="QI759" s="3"/>
      <c r="QJ759" s="3"/>
      <c r="QK759" s="3"/>
      <c r="QL759" s="3"/>
      <c r="QM759" s="3"/>
      <c r="QN759" s="3"/>
      <c r="QO759" s="3"/>
      <c r="QP759" s="3"/>
      <c r="QQ759" s="3"/>
      <c r="QR759" s="3"/>
      <c r="QS759" s="3"/>
      <c r="QT759" s="3"/>
      <c r="QU759" s="3"/>
      <c r="QV759" s="3"/>
      <c r="QW759" s="3"/>
      <c r="QX759" s="3"/>
      <c r="QY759" s="3"/>
      <c r="QZ759" s="3"/>
      <c r="RA759" s="3"/>
      <c r="RB759" s="3"/>
      <c r="RC759" s="3"/>
      <c r="RD759" s="3"/>
      <c r="RE759" s="3"/>
      <c r="RF759" s="3"/>
      <c r="RG759" s="3"/>
      <c r="RH759" s="3"/>
      <c r="RI759" s="3"/>
      <c r="RJ759" s="3"/>
      <c r="RK759" s="3"/>
      <c r="RL759" s="3"/>
      <c r="RM759" s="3"/>
      <c r="RN759" s="3"/>
      <c r="RO759" s="3"/>
      <c r="RP759" s="3"/>
      <c r="RQ759" s="3"/>
      <c r="RR759" s="3"/>
      <c r="RS759" s="3"/>
      <c r="RT759" s="3"/>
      <c r="RU759" s="3"/>
      <c r="RV759" s="3"/>
      <c r="RW759" s="3"/>
      <c r="RX759" s="3"/>
      <c r="RY759" s="3"/>
      <c r="RZ759" s="3"/>
      <c r="SA759" s="3"/>
      <c r="SB759" s="3"/>
      <c r="SC759" s="3"/>
      <c r="SD759" s="3"/>
      <c r="SE759" s="3"/>
      <c r="SF759" s="3"/>
      <c r="SG759" s="3"/>
      <c r="SH759" s="3"/>
      <c r="SI759" s="3"/>
      <c r="SJ759" s="3"/>
      <c r="SK759" s="3"/>
      <c r="SL759" s="3"/>
      <c r="SM759" s="3"/>
      <c r="SN759" s="3"/>
      <c r="SO759" s="3"/>
      <c r="SP759" s="3"/>
      <c r="SQ759" s="3"/>
      <c r="SR759" s="3"/>
      <c r="SS759" s="3"/>
      <c r="ST759" s="3"/>
      <c r="SU759" s="3"/>
      <c r="SV759" s="3"/>
      <c r="SW759" s="3"/>
      <c r="SX759" s="3"/>
      <c r="SY759" s="3"/>
      <c r="SZ759" s="3"/>
      <c r="TA759" s="3"/>
      <c r="TB759" s="3"/>
      <c r="TC759" s="3"/>
      <c r="TD759" s="3"/>
      <c r="TE759" s="3"/>
      <c r="TF759" s="3"/>
      <c r="TG759" s="3"/>
      <c r="TH759" s="3"/>
      <c r="TI759" s="3"/>
      <c r="TJ759" s="3"/>
      <c r="TK759" s="3"/>
      <c r="TL759" s="3"/>
      <c r="TM759" s="3"/>
      <c r="TN759" s="3"/>
      <c r="TO759" s="3"/>
      <c r="TP759" s="3"/>
      <c r="TQ759" s="3"/>
      <c r="TR759" s="3"/>
      <c r="TS759" s="3"/>
      <c r="TT759" s="3"/>
      <c r="TU759" s="3"/>
      <c r="TV759" s="3"/>
      <c r="TW759" s="3"/>
      <c r="TX759" s="3"/>
      <c r="TY759" s="3"/>
      <c r="TZ759" s="3"/>
      <c r="UA759" s="3"/>
      <c r="UB759" s="3"/>
      <c r="UC759" s="3"/>
      <c r="UD759" s="3"/>
      <c r="UE759" s="3"/>
      <c r="UF759" s="3"/>
      <c r="UG759" s="3"/>
      <c r="UH759" s="3"/>
      <c r="UI759" s="3"/>
      <c r="UJ759" s="3"/>
      <c r="UK759" s="3"/>
      <c r="UL759" s="3"/>
      <c r="UM759" s="3"/>
      <c r="UN759" s="3"/>
      <c r="UO759" s="3"/>
      <c r="UP759" s="3"/>
      <c r="UQ759" s="3"/>
      <c r="UR759" s="3"/>
      <c r="US759" s="3"/>
      <c r="UT759" s="3"/>
      <c r="UU759" s="3"/>
      <c r="UV759" s="3"/>
      <c r="UW759" s="3"/>
      <c r="UX759" s="3"/>
      <c r="UY759" s="3"/>
      <c r="UZ759" s="3"/>
      <c r="VA759" s="3"/>
      <c r="VB759" s="3"/>
      <c r="VC759" s="3"/>
      <c r="VD759" s="3"/>
      <c r="VE759" s="3"/>
      <c r="VF759" s="3"/>
      <c r="VG759" s="3"/>
      <c r="VH759" s="3"/>
      <c r="VI759" s="3"/>
      <c r="VJ759" s="3"/>
      <c r="VK759" s="3"/>
      <c r="VL759" s="3"/>
      <c r="VM759" s="3"/>
      <c r="VN759" s="3"/>
      <c r="VO759" s="3"/>
      <c r="VP759" s="3"/>
      <c r="VQ759" s="3"/>
      <c r="VR759" s="3"/>
      <c r="VS759" s="3"/>
      <c r="VT759" s="3"/>
      <c r="VU759" s="3"/>
      <c r="VV759" s="3"/>
      <c r="VW759" s="3"/>
      <c r="VX759" s="3"/>
      <c r="VY759" s="3"/>
      <c r="VZ759" s="3"/>
      <c r="WA759" s="3"/>
      <c r="WB759" s="3"/>
      <c r="WC759" s="3"/>
    </row>
    <row r="760" spans="1:601" ht="16" x14ac:dyDescent="0.4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/>
      <c r="LP760" s="3"/>
      <c r="LQ760" s="3"/>
      <c r="LR760" s="3"/>
      <c r="LS760" s="3"/>
      <c r="LT760" s="3"/>
      <c r="LU760" s="3"/>
      <c r="LV760" s="3"/>
      <c r="LW760" s="3"/>
      <c r="LX760" s="3"/>
      <c r="LY760" s="3"/>
      <c r="LZ760" s="3"/>
      <c r="MA760" s="3"/>
      <c r="MB760" s="3"/>
      <c r="MC760" s="3"/>
      <c r="MD760" s="3"/>
      <c r="ME760" s="3"/>
      <c r="MF760" s="3"/>
      <c r="MG760" s="3"/>
      <c r="MH760" s="3"/>
      <c r="MI760" s="3"/>
      <c r="MJ760" s="3"/>
      <c r="MK760" s="3"/>
      <c r="ML760" s="3"/>
      <c r="MM760" s="3"/>
      <c r="MN760" s="3"/>
      <c r="MO760" s="3"/>
      <c r="MP760" s="3"/>
      <c r="MQ760" s="3"/>
      <c r="MR760" s="3"/>
      <c r="MS760" s="3"/>
      <c r="MT760" s="3"/>
      <c r="MU760" s="3"/>
      <c r="MV760" s="3"/>
      <c r="MW760" s="3"/>
      <c r="MX760" s="3"/>
      <c r="MY760" s="3"/>
      <c r="MZ760" s="3"/>
      <c r="NA760" s="3"/>
      <c r="NB760" s="3"/>
      <c r="NC760" s="3"/>
      <c r="ND760" s="3"/>
      <c r="NE760" s="3"/>
      <c r="NF760" s="3"/>
      <c r="NG760" s="3"/>
      <c r="NH760" s="3"/>
      <c r="NI760" s="3"/>
      <c r="NJ760" s="3"/>
      <c r="NK760" s="3"/>
      <c r="NL760" s="3"/>
      <c r="NM760" s="3"/>
      <c r="NN760" s="3"/>
      <c r="NO760" s="3"/>
      <c r="NP760" s="3"/>
      <c r="NQ760" s="3"/>
      <c r="NR760" s="3"/>
      <c r="NS760" s="3"/>
      <c r="NT760" s="3"/>
      <c r="NU760" s="3"/>
      <c r="NV760" s="3"/>
      <c r="NW760" s="3"/>
      <c r="NX760" s="3"/>
      <c r="NY760" s="3"/>
      <c r="NZ760" s="3"/>
      <c r="OA760" s="3"/>
      <c r="OB760" s="3"/>
      <c r="OC760" s="3"/>
      <c r="OD760" s="3"/>
      <c r="OE760" s="3"/>
      <c r="OF760" s="3"/>
      <c r="OG760" s="3"/>
      <c r="OH760" s="3"/>
      <c r="OI760" s="3"/>
      <c r="OJ760" s="3"/>
      <c r="OK760" s="3"/>
      <c r="OL760" s="3"/>
      <c r="OM760" s="3"/>
      <c r="ON760" s="3"/>
      <c r="OO760" s="3"/>
      <c r="OP760" s="3"/>
      <c r="OQ760" s="3"/>
      <c r="OR760" s="3"/>
      <c r="OS760" s="3"/>
      <c r="OT760" s="3"/>
      <c r="OU760" s="3"/>
      <c r="OV760" s="3"/>
      <c r="OW760" s="3"/>
      <c r="OX760" s="3"/>
      <c r="OY760" s="3"/>
      <c r="OZ760" s="3"/>
      <c r="PA760" s="3"/>
      <c r="PB760" s="3"/>
      <c r="PC760" s="3"/>
      <c r="PD760" s="3"/>
      <c r="PE760" s="3"/>
      <c r="PF760" s="3"/>
      <c r="PG760" s="3"/>
      <c r="PH760" s="3"/>
      <c r="PI760" s="3"/>
      <c r="PJ760" s="3"/>
      <c r="PK760" s="3"/>
      <c r="PL760" s="3"/>
      <c r="PM760" s="3"/>
      <c r="PN760" s="3"/>
      <c r="PO760" s="3"/>
      <c r="PP760" s="3"/>
      <c r="PQ760" s="3"/>
      <c r="PR760" s="3"/>
      <c r="PS760" s="3"/>
      <c r="PT760" s="3"/>
      <c r="PU760" s="3"/>
      <c r="PV760" s="3"/>
      <c r="PW760" s="3"/>
      <c r="PX760" s="3"/>
      <c r="PY760" s="3"/>
      <c r="PZ760" s="3"/>
      <c r="QA760" s="3"/>
      <c r="QB760" s="3"/>
      <c r="QC760" s="3"/>
      <c r="QD760" s="3"/>
      <c r="QE760" s="3"/>
      <c r="QF760" s="3"/>
      <c r="QG760" s="3"/>
      <c r="QH760" s="3"/>
      <c r="QI760" s="3"/>
      <c r="QJ760" s="3"/>
      <c r="QK760" s="3"/>
      <c r="QL760" s="3"/>
      <c r="QM760" s="3"/>
      <c r="QN760" s="3"/>
      <c r="QO760" s="3"/>
      <c r="QP760" s="3"/>
      <c r="QQ760" s="3"/>
      <c r="QR760" s="3"/>
      <c r="QS760" s="3"/>
      <c r="QT760" s="3"/>
      <c r="QU760" s="3"/>
      <c r="QV760" s="3"/>
      <c r="QW760" s="3"/>
      <c r="QX760" s="3"/>
      <c r="QY760" s="3"/>
      <c r="QZ760" s="3"/>
      <c r="RA760" s="3"/>
      <c r="RB760" s="3"/>
      <c r="RC760" s="3"/>
      <c r="RD760" s="3"/>
      <c r="RE760" s="3"/>
      <c r="RF760" s="3"/>
      <c r="RG760" s="3"/>
      <c r="RH760" s="3"/>
      <c r="RI760" s="3"/>
      <c r="RJ760" s="3"/>
      <c r="RK760" s="3"/>
      <c r="RL760" s="3"/>
      <c r="RM760" s="3"/>
      <c r="RN760" s="3"/>
      <c r="RO760" s="3"/>
      <c r="RP760" s="3"/>
      <c r="RQ760" s="3"/>
      <c r="RR760" s="3"/>
      <c r="RS760" s="3"/>
      <c r="RT760" s="3"/>
      <c r="RU760" s="3"/>
      <c r="RV760" s="3"/>
      <c r="RW760" s="3"/>
      <c r="RX760" s="3"/>
      <c r="RY760" s="3"/>
      <c r="RZ760" s="3"/>
      <c r="SA760" s="3"/>
      <c r="SB760" s="3"/>
      <c r="SC760" s="3"/>
      <c r="SD760" s="3"/>
      <c r="SE760" s="3"/>
      <c r="SF760" s="3"/>
      <c r="SG760" s="3"/>
      <c r="SH760" s="3"/>
      <c r="SI760" s="3"/>
      <c r="SJ760" s="3"/>
      <c r="SK760" s="3"/>
      <c r="SL760" s="3"/>
      <c r="SM760" s="3"/>
      <c r="SN760" s="3"/>
      <c r="SO760" s="3"/>
      <c r="SP760" s="3"/>
      <c r="SQ760" s="3"/>
      <c r="SR760" s="3"/>
      <c r="SS760" s="3"/>
      <c r="ST760" s="3"/>
      <c r="SU760" s="3"/>
      <c r="SV760" s="3"/>
      <c r="SW760" s="3"/>
      <c r="SX760" s="3"/>
      <c r="SY760" s="3"/>
      <c r="SZ760" s="3"/>
      <c r="TA760" s="3"/>
      <c r="TB760" s="3"/>
      <c r="TC760" s="3"/>
      <c r="TD760" s="3"/>
      <c r="TE760" s="3"/>
      <c r="TF760" s="3"/>
      <c r="TG760" s="3"/>
      <c r="TH760" s="3"/>
      <c r="TI760" s="3"/>
      <c r="TJ760" s="3"/>
      <c r="TK760" s="3"/>
      <c r="TL760" s="3"/>
      <c r="TM760" s="3"/>
      <c r="TN760" s="3"/>
      <c r="TO760" s="3"/>
      <c r="TP760" s="3"/>
      <c r="TQ760" s="3"/>
      <c r="TR760" s="3"/>
      <c r="TS760" s="3"/>
      <c r="TT760" s="3"/>
      <c r="TU760" s="3"/>
      <c r="TV760" s="3"/>
      <c r="TW760" s="3"/>
      <c r="TX760" s="3"/>
      <c r="TY760" s="3"/>
      <c r="TZ760" s="3"/>
      <c r="UA760" s="3"/>
      <c r="UB760" s="3"/>
      <c r="UC760" s="3"/>
      <c r="UD760" s="3"/>
      <c r="UE760" s="3"/>
      <c r="UF760" s="3"/>
      <c r="UG760" s="3"/>
      <c r="UH760" s="3"/>
      <c r="UI760" s="3"/>
      <c r="UJ760" s="3"/>
      <c r="UK760" s="3"/>
      <c r="UL760" s="3"/>
      <c r="UM760" s="3"/>
      <c r="UN760" s="3"/>
      <c r="UO760" s="3"/>
      <c r="UP760" s="3"/>
      <c r="UQ760" s="3"/>
      <c r="UR760" s="3"/>
      <c r="US760" s="3"/>
      <c r="UT760" s="3"/>
      <c r="UU760" s="3"/>
      <c r="UV760" s="3"/>
      <c r="UW760" s="3"/>
      <c r="UX760" s="3"/>
      <c r="UY760" s="3"/>
      <c r="UZ760" s="3"/>
      <c r="VA760" s="3"/>
      <c r="VB760" s="3"/>
      <c r="VC760" s="3"/>
      <c r="VD760" s="3"/>
      <c r="VE760" s="3"/>
      <c r="VF760" s="3"/>
      <c r="VG760" s="3"/>
      <c r="VH760" s="3"/>
      <c r="VI760" s="3"/>
      <c r="VJ760" s="3"/>
      <c r="VK760" s="3"/>
      <c r="VL760" s="3"/>
      <c r="VM760" s="3"/>
      <c r="VN760" s="3"/>
      <c r="VO760" s="3"/>
      <c r="VP760" s="3"/>
      <c r="VQ760" s="3"/>
      <c r="VR760" s="3"/>
      <c r="VS760" s="3"/>
      <c r="VT760" s="3"/>
      <c r="VU760" s="3"/>
      <c r="VV760" s="3"/>
      <c r="VW760" s="3"/>
      <c r="VX760" s="3"/>
      <c r="VY760" s="3"/>
      <c r="VZ760" s="3"/>
      <c r="WA760" s="3"/>
      <c r="WB760" s="3"/>
      <c r="WC760" s="3"/>
    </row>
    <row r="761" spans="1:601" ht="16" x14ac:dyDescent="0.4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3"/>
      <c r="NJ761" s="3"/>
      <c r="NK761" s="3"/>
      <c r="NL761" s="3"/>
      <c r="NM761" s="3"/>
      <c r="NN761" s="3"/>
      <c r="NO761" s="3"/>
      <c r="NP761" s="3"/>
      <c r="NQ761" s="3"/>
      <c r="NR761" s="3"/>
      <c r="NS761" s="3"/>
      <c r="NT761" s="3"/>
      <c r="NU761" s="3"/>
      <c r="NV761" s="3"/>
      <c r="NW761" s="3"/>
      <c r="NX761" s="3"/>
      <c r="NY761" s="3"/>
      <c r="NZ761" s="3"/>
      <c r="OA761" s="3"/>
      <c r="OB761" s="3"/>
      <c r="OC761" s="3"/>
      <c r="OD761" s="3"/>
      <c r="OE761" s="3"/>
      <c r="OF761" s="3"/>
      <c r="OG761" s="3"/>
      <c r="OH761" s="3"/>
      <c r="OI761" s="3"/>
      <c r="OJ761" s="3"/>
      <c r="OK761" s="3"/>
      <c r="OL761" s="3"/>
      <c r="OM761" s="3"/>
      <c r="ON761" s="3"/>
      <c r="OO761" s="3"/>
      <c r="OP761" s="3"/>
      <c r="OQ761" s="3"/>
      <c r="OR761" s="3"/>
      <c r="OS761" s="3"/>
      <c r="OT761" s="3"/>
      <c r="OU761" s="3"/>
      <c r="OV761" s="3"/>
      <c r="OW761" s="3"/>
      <c r="OX761" s="3"/>
      <c r="OY761" s="3"/>
      <c r="OZ761" s="3"/>
      <c r="PA761" s="3"/>
      <c r="PB761" s="3"/>
      <c r="PC761" s="3"/>
      <c r="PD761" s="3"/>
      <c r="PE761" s="3"/>
      <c r="PF761" s="3"/>
      <c r="PG761" s="3"/>
      <c r="PH761" s="3"/>
      <c r="PI761" s="3"/>
      <c r="PJ761" s="3"/>
      <c r="PK761" s="3"/>
      <c r="PL761" s="3"/>
      <c r="PM761" s="3"/>
      <c r="PN761" s="3"/>
      <c r="PO761" s="3"/>
      <c r="PP761" s="3"/>
      <c r="PQ761" s="3"/>
      <c r="PR761" s="3"/>
      <c r="PS761" s="3"/>
      <c r="PT761" s="3"/>
      <c r="PU761" s="3"/>
      <c r="PV761" s="3"/>
      <c r="PW761" s="3"/>
      <c r="PX761" s="3"/>
      <c r="PY761" s="3"/>
      <c r="PZ761" s="3"/>
      <c r="QA761" s="3"/>
      <c r="QB761" s="3"/>
      <c r="QC761" s="3"/>
      <c r="QD761" s="3"/>
      <c r="QE761" s="3"/>
      <c r="QF761" s="3"/>
      <c r="QG761" s="3"/>
      <c r="QH761" s="3"/>
      <c r="QI761" s="3"/>
      <c r="QJ761" s="3"/>
      <c r="QK761" s="3"/>
      <c r="QL761" s="3"/>
      <c r="QM761" s="3"/>
      <c r="QN761" s="3"/>
      <c r="QO761" s="3"/>
      <c r="QP761" s="3"/>
      <c r="QQ761" s="3"/>
      <c r="QR761" s="3"/>
      <c r="QS761" s="3"/>
      <c r="QT761" s="3"/>
      <c r="QU761" s="3"/>
      <c r="QV761" s="3"/>
      <c r="QW761" s="3"/>
      <c r="QX761" s="3"/>
      <c r="QY761" s="3"/>
      <c r="QZ761" s="3"/>
      <c r="RA761" s="3"/>
      <c r="RB761" s="3"/>
      <c r="RC761" s="3"/>
      <c r="RD761" s="3"/>
      <c r="RE761" s="3"/>
      <c r="RF761" s="3"/>
      <c r="RG761" s="3"/>
      <c r="RH761" s="3"/>
      <c r="RI761" s="3"/>
      <c r="RJ761" s="3"/>
      <c r="RK761" s="3"/>
      <c r="RL761" s="3"/>
      <c r="RM761" s="3"/>
      <c r="RN761" s="3"/>
      <c r="RO761" s="3"/>
      <c r="RP761" s="3"/>
      <c r="RQ761" s="3"/>
      <c r="RR761" s="3"/>
      <c r="RS761" s="3"/>
      <c r="RT761" s="3"/>
      <c r="RU761" s="3"/>
      <c r="RV761" s="3"/>
      <c r="RW761" s="3"/>
      <c r="RX761" s="3"/>
      <c r="RY761" s="3"/>
      <c r="RZ761" s="3"/>
      <c r="SA761" s="3"/>
      <c r="SB761" s="3"/>
      <c r="SC761" s="3"/>
      <c r="SD761" s="3"/>
      <c r="SE761" s="3"/>
      <c r="SF761" s="3"/>
      <c r="SG761" s="3"/>
      <c r="SH761" s="3"/>
      <c r="SI761" s="3"/>
      <c r="SJ761" s="3"/>
      <c r="SK761" s="3"/>
      <c r="SL761" s="3"/>
      <c r="SM761" s="3"/>
      <c r="SN761" s="3"/>
      <c r="SO761" s="3"/>
      <c r="SP761" s="3"/>
      <c r="SQ761" s="3"/>
      <c r="SR761" s="3"/>
      <c r="SS761" s="3"/>
      <c r="ST761" s="3"/>
      <c r="SU761" s="3"/>
      <c r="SV761" s="3"/>
      <c r="SW761" s="3"/>
      <c r="SX761" s="3"/>
      <c r="SY761" s="3"/>
      <c r="SZ761" s="3"/>
      <c r="TA761" s="3"/>
      <c r="TB761" s="3"/>
      <c r="TC761" s="3"/>
      <c r="TD761" s="3"/>
      <c r="TE761" s="3"/>
      <c r="TF761" s="3"/>
      <c r="TG761" s="3"/>
      <c r="TH761" s="3"/>
      <c r="TI761" s="3"/>
      <c r="TJ761" s="3"/>
      <c r="TK761" s="3"/>
      <c r="TL761" s="3"/>
      <c r="TM761" s="3"/>
      <c r="TN761" s="3"/>
      <c r="TO761" s="3"/>
      <c r="TP761" s="3"/>
      <c r="TQ761" s="3"/>
      <c r="TR761" s="3"/>
      <c r="TS761" s="3"/>
      <c r="TT761" s="3"/>
      <c r="TU761" s="3"/>
      <c r="TV761" s="3"/>
      <c r="TW761" s="3"/>
      <c r="TX761" s="3"/>
      <c r="TY761" s="3"/>
      <c r="TZ761" s="3"/>
      <c r="UA761" s="3"/>
      <c r="UB761" s="3"/>
      <c r="UC761" s="3"/>
      <c r="UD761" s="3"/>
      <c r="UE761" s="3"/>
      <c r="UF761" s="3"/>
      <c r="UG761" s="3"/>
      <c r="UH761" s="3"/>
      <c r="UI761" s="3"/>
      <c r="UJ761" s="3"/>
      <c r="UK761" s="3"/>
      <c r="UL761" s="3"/>
      <c r="UM761" s="3"/>
      <c r="UN761" s="3"/>
      <c r="UO761" s="3"/>
      <c r="UP761" s="3"/>
      <c r="UQ761" s="3"/>
      <c r="UR761" s="3"/>
      <c r="US761" s="3"/>
      <c r="UT761" s="3"/>
      <c r="UU761" s="3"/>
      <c r="UV761" s="3"/>
      <c r="UW761" s="3"/>
      <c r="UX761" s="3"/>
      <c r="UY761" s="3"/>
      <c r="UZ761" s="3"/>
      <c r="VA761" s="3"/>
      <c r="VB761" s="3"/>
      <c r="VC761" s="3"/>
      <c r="VD761" s="3"/>
      <c r="VE761" s="3"/>
      <c r="VF761" s="3"/>
      <c r="VG761" s="3"/>
      <c r="VH761" s="3"/>
      <c r="VI761" s="3"/>
      <c r="VJ761" s="3"/>
      <c r="VK761" s="3"/>
      <c r="VL761" s="3"/>
      <c r="VM761" s="3"/>
      <c r="VN761" s="3"/>
      <c r="VO761" s="3"/>
      <c r="VP761" s="3"/>
      <c r="VQ761" s="3"/>
      <c r="VR761" s="3"/>
      <c r="VS761" s="3"/>
      <c r="VT761" s="3"/>
      <c r="VU761" s="3"/>
      <c r="VV761" s="3"/>
      <c r="VW761" s="3"/>
      <c r="VX761" s="3"/>
      <c r="VY761" s="3"/>
      <c r="VZ761" s="3"/>
      <c r="WA761" s="3"/>
      <c r="WB761" s="3"/>
      <c r="WC761" s="3"/>
    </row>
    <row r="762" spans="1:601" ht="16" x14ac:dyDescent="0.4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/>
      <c r="LP762" s="3"/>
      <c r="LQ762" s="3"/>
      <c r="LR762" s="3"/>
      <c r="LS762" s="3"/>
      <c r="LT762" s="3"/>
      <c r="LU762" s="3"/>
      <c r="LV762" s="3"/>
      <c r="LW762" s="3"/>
      <c r="LX762" s="3"/>
      <c r="LY762" s="3"/>
      <c r="LZ762" s="3"/>
      <c r="MA762" s="3"/>
      <c r="MB762" s="3"/>
      <c r="MC762" s="3"/>
      <c r="MD762" s="3"/>
      <c r="ME762" s="3"/>
      <c r="MF762" s="3"/>
      <c r="MG762" s="3"/>
      <c r="MH762" s="3"/>
      <c r="MI762" s="3"/>
      <c r="MJ762" s="3"/>
      <c r="MK762" s="3"/>
      <c r="ML762" s="3"/>
      <c r="MM762" s="3"/>
      <c r="MN762" s="3"/>
      <c r="MO762" s="3"/>
      <c r="MP762" s="3"/>
      <c r="MQ762" s="3"/>
      <c r="MR762" s="3"/>
      <c r="MS762" s="3"/>
      <c r="MT762" s="3"/>
      <c r="MU762" s="3"/>
      <c r="MV762" s="3"/>
      <c r="MW762" s="3"/>
      <c r="MX762" s="3"/>
      <c r="MY762" s="3"/>
      <c r="MZ762" s="3"/>
      <c r="NA762" s="3"/>
      <c r="NB762" s="3"/>
      <c r="NC762" s="3"/>
      <c r="ND762" s="3"/>
      <c r="NE762" s="3"/>
      <c r="NF762" s="3"/>
      <c r="NG762" s="3"/>
      <c r="NH762" s="3"/>
      <c r="NI762" s="3"/>
      <c r="NJ762" s="3"/>
      <c r="NK762" s="3"/>
      <c r="NL762" s="3"/>
      <c r="NM762" s="3"/>
      <c r="NN762" s="3"/>
      <c r="NO762" s="3"/>
      <c r="NP762" s="3"/>
      <c r="NQ762" s="3"/>
      <c r="NR762" s="3"/>
      <c r="NS762" s="3"/>
      <c r="NT762" s="3"/>
      <c r="NU762" s="3"/>
      <c r="NV762" s="3"/>
      <c r="NW762" s="3"/>
      <c r="NX762" s="3"/>
      <c r="NY762" s="3"/>
      <c r="NZ762" s="3"/>
      <c r="OA762" s="3"/>
      <c r="OB762" s="3"/>
      <c r="OC762" s="3"/>
      <c r="OD762" s="3"/>
      <c r="OE762" s="3"/>
      <c r="OF762" s="3"/>
      <c r="OG762" s="3"/>
      <c r="OH762" s="3"/>
      <c r="OI762" s="3"/>
      <c r="OJ762" s="3"/>
      <c r="OK762" s="3"/>
      <c r="OL762" s="3"/>
      <c r="OM762" s="3"/>
      <c r="ON762" s="3"/>
      <c r="OO762" s="3"/>
      <c r="OP762" s="3"/>
      <c r="OQ762" s="3"/>
      <c r="OR762" s="3"/>
      <c r="OS762" s="3"/>
      <c r="OT762" s="3"/>
      <c r="OU762" s="3"/>
      <c r="OV762" s="3"/>
      <c r="OW762" s="3"/>
      <c r="OX762" s="3"/>
      <c r="OY762" s="3"/>
      <c r="OZ762" s="3"/>
      <c r="PA762" s="3"/>
      <c r="PB762" s="3"/>
      <c r="PC762" s="3"/>
      <c r="PD762" s="3"/>
      <c r="PE762" s="3"/>
      <c r="PF762" s="3"/>
      <c r="PG762" s="3"/>
      <c r="PH762" s="3"/>
      <c r="PI762" s="3"/>
      <c r="PJ762" s="3"/>
      <c r="PK762" s="3"/>
      <c r="PL762" s="3"/>
      <c r="PM762" s="3"/>
      <c r="PN762" s="3"/>
      <c r="PO762" s="3"/>
      <c r="PP762" s="3"/>
      <c r="PQ762" s="3"/>
      <c r="PR762" s="3"/>
      <c r="PS762" s="3"/>
      <c r="PT762" s="3"/>
      <c r="PU762" s="3"/>
      <c r="PV762" s="3"/>
      <c r="PW762" s="3"/>
      <c r="PX762" s="3"/>
      <c r="PY762" s="3"/>
      <c r="PZ762" s="3"/>
      <c r="QA762" s="3"/>
      <c r="QB762" s="3"/>
      <c r="QC762" s="3"/>
      <c r="QD762" s="3"/>
      <c r="QE762" s="3"/>
      <c r="QF762" s="3"/>
      <c r="QG762" s="3"/>
      <c r="QH762" s="3"/>
      <c r="QI762" s="3"/>
      <c r="QJ762" s="3"/>
      <c r="QK762" s="3"/>
      <c r="QL762" s="3"/>
      <c r="QM762" s="3"/>
      <c r="QN762" s="3"/>
      <c r="QO762" s="3"/>
      <c r="QP762" s="3"/>
      <c r="QQ762" s="3"/>
      <c r="QR762" s="3"/>
      <c r="QS762" s="3"/>
      <c r="QT762" s="3"/>
      <c r="QU762" s="3"/>
      <c r="QV762" s="3"/>
      <c r="QW762" s="3"/>
      <c r="QX762" s="3"/>
      <c r="QY762" s="3"/>
      <c r="QZ762" s="3"/>
      <c r="RA762" s="3"/>
      <c r="RB762" s="3"/>
      <c r="RC762" s="3"/>
      <c r="RD762" s="3"/>
      <c r="RE762" s="3"/>
      <c r="RF762" s="3"/>
      <c r="RG762" s="3"/>
      <c r="RH762" s="3"/>
      <c r="RI762" s="3"/>
      <c r="RJ762" s="3"/>
      <c r="RK762" s="3"/>
      <c r="RL762" s="3"/>
      <c r="RM762" s="3"/>
      <c r="RN762" s="3"/>
      <c r="RO762" s="3"/>
      <c r="RP762" s="3"/>
      <c r="RQ762" s="3"/>
      <c r="RR762" s="3"/>
      <c r="RS762" s="3"/>
      <c r="RT762" s="3"/>
      <c r="RU762" s="3"/>
      <c r="RV762" s="3"/>
      <c r="RW762" s="3"/>
      <c r="RX762" s="3"/>
      <c r="RY762" s="3"/>
      <c r="RZ762" s="3"/>
      <c r="SA762" s="3"/>
      <c r="SB762" s="3"/>
      <c r="SC762" s="3"/>
      <c r="SD762" s="3"/>
      <c r="SE762" s="3"/>
      <c r="SF762" s="3"/>
      <c r="SG762" s="3"/>
      <c r="SH762" s="3"/>
      <c r="SI762" s="3"/>
      <c r="SJ762" s="3"/>
      <c r="SK762" s="3"/>
      <c r="SL762" s="3"/>
      <c r="SM762" s="3"/>
      <c r="SN762" s="3"/>
      <c r="SO762" s="3"/>
      <c r="SP762" s="3"/>
      <c r="SQ762" s="3"/>
      <c r="SR762" s="3"/>
      <c r="SS762" s="3"/>
      <c r="ST762" s="3"/>
      <c r="SU762" s="3"/>
      <c r="SV762" s="3"/>
      <c r="SW762" s="3"/>
      <c r="SX762" s="3"/>
      <c r="SY762" s="3"/>
      <c r="SZ762" s="3"/>
      <c r="TA762" s="3"/>
      <c r="TB762" s="3"/>
      <c r="TC762" s="3"/>
      <c r="TD762" s="3"/>
      <c r="TE762" s="3"/>
      <c r="TF762" s="3"/>
      <c r="TG762" s="3"/>
      <c r="TH762" s="3"/>
      <c r="TI762" s="3"/>
      <c r="TJ762" s="3"/>
      <c r="TK762" s="3"/>
      <c r="TL762" s="3"/>
      <c r="TM762" s="3"/>
      <c r="TN762" s="3"/>
      <c r="TO762" s="3"/>
      <c r="TP762" s="3"/>
      <c r="TQ762" s="3"/>
      <c r="TR762" s="3"/>
      <c r="TS762" s="3"/>
      <c r="TT762" s="3"/>
      <c r="TU762" s="3"/>
      <c r="TV762" s="3"/>
      <c r="TW762" s="3"/>
      <c r="TX762" s="3"/>
      <c r="TY762" s="3"/>
      <c r="TZ762" s="3"/>
      <c r="UA762" s="3"/>
      <c r="UB762" s="3"/>
      <c r="UC762" s="3"/>
      <c r="UD762" s="3"/>
      <c r="UE762" s="3"/>
      <c r="UF762" s="3"/>
      <c r="UG762" s="3"/>
      <c r="UH762" s="3"/>
      <c r="UI762" s="3"/>
      <c r="UJ762" s="3"/>
      <c r="UK762" s="3"/>
      <c r="UL762" s="3"/>
      <c r="UM762" s="3"/>
      <c r="UN762" s="3"/>
      <c r="UO762" s="3"/>
      <c r="UP762" s="3"/>
      <c r="UQ762" s="3"/>
      <c r="UR762" s="3"/>
      <c r="US762" s="3"/>
      <c r="UT762" s="3"/>
      <c r="UU762" s="3"/>
      <c r="UV762" s="3"/>
      <c r="UW762" s="3"/>
      <c r="UX762" s="3"/>
      <c r="UY762" s="3"/>
      <c r="UZ762" s="3"/>
      <c r="VA762" s="3"/>
      <c r="VB762" s="3"/>
      <c r="VC762" s="3"/>
      <c r="VD762" s="3"/>
      <c r="VE762" s="3"/>
      <c r="VF762" s="3"/>
      <c r="VG762" s="3"/>
      <c r="VH762" s="3"/>
      <c r="VI762" s="3"/>
      <c r="VJ762" s="3"/>
      <c r="VK762" s="3"/>
      <c r="VL762" s="3"/>
      <c r="VM762" s="3"/>
      <c r="VN762" s="3"/>
      <c r="VO762" s="3"/>
      <c r="VP762" s="3"/>
      <c r="VQ762" s="3"/>
      <c r="VR762" s="3"/>
      <c r="VS762" s="3"/>
      <c r="VT762" s="3"/>
      <c r="VU762" s="3"/>
      <c r="VV762" s="3"/>
      <c r="VW762" s="3"/>
      <c r="VX762" s="3"/>
      <c r="VY762" s="3"/>
      <c r="VZ762" s="3"/>
      <c r="WA762" s="3"/>
      <c r="WB762" s="3"/>
      <c r="WC762" s="3"/>
    </row>
    <row r="763" spans="1:601" ht="16" x14ac:dyDescent="0.4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/>
      <c r="LP763" s="3"/>
      <c r="LQ763" s="3"/>
      <c r="LR763" s="3"/>
      <c r="LS763" s="3"/>
      <c r="LT763" s="3"/>
      <c r="LU763" s="3"/>
      <c r="LV763" s="3"/>
      <c r="LW763" s="3"/>
      <c r="LX763" s="3"/>
      <c r="LY763" s="3"/>
      <c r="LZ763" s="3"/>
      <c r="MA763" s="3"/>
      <c r="MB763" s="3"/>
      <c r="MC763" s="3"/>
      <c r="MD763" s="3"/>
      <c r="ME763" s="3"/>
      <c r="MF763" s="3"/>
      <c r="MG763" s="3"/>
      <c r="MH763" s="3"/>
      <c r="MI763" s="3"/>
      <c r="MJ763" s="3"/>
      <c r="MK763" s="3"/>
      <c r="ML763" s="3"/>
      <c r="MM763" s="3"/>
      <c r="MN763" s="3"/>
      <c r="MO763" s="3"/>
      <c r="MP763" s="3"/>
      <c r="MQ763" s="3"/>
      <c r="MR763" s="3"/>
      <c r="MS763" s="3"/>
      <c r="MT763" s="3"/>
      <c r="MU763" s="3"/>
      <c r="MV763" s="3"/>
      <c r="MW763" s="3"/>
      <c r="MX763" s="3"/>
      <c r="MY763" s="3"/>
      <c r="MZ763" s="3"/>
      <c r="NA763" s="3"/>
      <c r="NB763" s="3"/>
      <c r="NC763" s="3"/>
      <c r="ND763" s="3"/>
      <c r="NE763" s="3"/>
      <c r="NF763" s="3"/>
      <c r="NG763" s="3"/>
      <c r="NH763" s="3"/>
      <c r="NI763" s="3"/>
      <c r="NJ763" s="3"/>
      <c r="NK763" s="3"/>
      <c r="NL763" s="3"/>
      <c r="NM763" s="3"/>
      <c r="NN763" s="3"/>
      <c r="NO763" s="3"/>
      <c r="NP763" s="3"/>
      <c r="NQ763" s="3"/>
      <c r="NR763" s="3"/>
      <c r="NS763" s="3"/>
      <c r="NT763" s="3"/>
      <c r="NU763" s="3"/>
      <c r="NV763" s="3"/>
      <c r="NW763" s="3"/>
      <c r="NX763" s="3"/>
      <c r="NY763" s="3"/>
      <c r="NZ763" s="3"/>
      <c r="OA763" s="3"/>
      <c r="OB763" s="3"/>
      <c r="OC763" s="3"/>
      <c r="OD763" s="3"/>
      <c r="OE763" s="3"/>
      <c r="OF763" s="3"/>
      <c r="OG763" s="3"/>
      <c r="OH763" s="3"/>
      <c r="OI763" s="3"/>
      <c r="OJ763" s="3"/>
      <c r="OK763" s="3"/>
      <c r="OL763" s="3"/>
      <c r="OM763" s="3"/>
      <c r="ON763" s="3"/>
      <c r="OO763" s="3"/>
      <c r="OP763" s="3"/>
      <c r="OQ763" s="3"/>
      <c r="OR763" s="3"/>
      <c r="OS763" s="3"/>
      <c r="OT763" s="3"/>
      <c r="OU763" s="3"/>
      <c r="OV763" s="3"/>
      <c r="OW763" s="3"/>
      <c r="OX763" s="3"/>
      <c r="OY763" s="3"/>
      <c r="OZ763" s="3"/>
      <c r="PA763" s="3"/>
      <c r="PB763" s="3"/>
      <c r="PC763" s="3"/>
      <c r="PD763" s="3"/>
      <c r="PE763" s="3"/>
      <c r="PF763" s="3"/>
      <c r="PG763" s="3"/>
      <c r="PH763" s="3"/>
      <c r="PI763" s="3"/>
      <c r="PJ763" s="3"/>
      <c r="PK763" s="3"/>
      <c r="PL763" s="3"/>
      <c r="PM763" s="3"/>
      <c r="PN763" s="3"/>
      <c r="PO763" s="3"/>
      <c r="PP763" s="3"/>
      <c r="PQ763" s="3"/>
      <c r="PR763" s="3"/>
      <c r="PS763" s="3"/>
      <c r="PT763" s="3"/>
      <c r="PU763" s="3"/>
      <c r="PV763" s="3"/>
      <c r="PW763" s="3"/>
      <c r="PX763" s="3"/>
      <c r="PY763" s="3"/>
      <c r="PZ763" s="3"/>
      <c r="QA763" s="3"/>
      <c r="QB763" s="3"/>
      <c r="QC763" s="3"/>
      <c r="QD763" s="3"/>
      <c r="QE763" s="3"/>
      <c r="QF763" s="3"/>
      <c r="QG763" s="3"/>
      <c r="QH763" s="3"/>
      <c r="QI763" s="3"/>
      <c r="QJ763" s="3"/>
      <c r="QK763" s="3"/>
      <c r="QL763" s="3"/>
      <c r="QM763" s="3"/>
      <c r="QN763" s="3"/>
      <c r="QO763" s="3"/>
      <c r="QP763" s="3"/>
      <c r="QQ763" s="3"/>
      <c r="QR763" s="3"/>
      <c r="QS763" s="3"/>
      <c r="QT763" s="3"/>
      <c r="QU763" s="3"/>
      <c r="QV763" s="3"/>
      <c r="QW763" s="3"/>
      <c r="QX763" s="3"/>
      <c r="QY763" s="3"/>
      <c r="QZ763" s="3"/>
      <c r="RA763" s="3"/>
      <c r="RB763" s="3"/>
      <c r="RC763" s="3"/>
      <c r="RD763" s="3"/>
      <c r="RE763" s="3"/>
      <c r="RF763" s="3"/>
      <c r="RG763" s="3"/>
      <c r="RH763" s="3"/>
      <c r="RI763" s="3"/>
      <c r="RJ763" s="3"/>
      <c r="RK763" s="3"/>
      <c r="RL763" s="3"/>
      <c r="RM763" s="3"/>
      <c r="RN763" s="3"/>
      <c r="RO763" s="3"/>
      <c r="RP763" s="3"/>
      <c r="RQ763" s="3"/>
      <c r="RR763" s="3"/>
      <c r="RS763" s="3"/>
      <c r="RT763" s="3"/>
      <c r="RU763" s="3"/>
      <c r="RV763" s="3"/>
      <c r="RW763" s="3"/>
      <c r="RX763" s="3"/>
      <c r="RY763" s="3"/>
      <c r="RZ763" s="3"/>
      <c r="SA763" s="3"/>
      <c r="SB763" s="3"/>
      <c r="SC763" s="3"/>
      <c r="SD763" s="3"/>
      <c r="SE763" s="3"/>
      <c r="SF763" s="3"/>
      <c r="SG763" s="3"/>
      <c r="SH763" s="3"/>
      <c r="SI763" s="3"/>
      <c r="SJ763" s="3"/>
      <c r="SK763" s="3"/>
      <c r="SL763" s="3"/>
      <c r="SM763" s="3"/>
      <c r="SN763" s="3"/>
      <c r="SO763" s="3"/>
      <c r="SP763" s="3"/>
      <c r="SQ763" s="3"/>
      <c r="SR763" s="3"/>
      <c r="SS763" s="3"/>
      <c r="ST763" s="3"/>
      <c r="SU763" s="3"/>
      <c r="SV763" s="3"/>
      <c r="SW763" s="3"/>
      <c r="SX763" s="3"/>
      <c r="SY763" s="3"/>
      <c r="SZ763" s="3"/>
      <c r="TA763" s="3"/>
      <c r="TB763" s="3"/>
      <c r="TC763" s="3"/>
      <c r="TD763" s="3"/>
      <c r="TE763" s="3"/>
      <c r="TF763" s="3"/>
      <c r="TG763" s="3"/>
      <c r="TH763" s="3"/>
      <c r="TI763" s="3"/>
      <c r="TJ763" s="3"/>
      <c r="TK763" s="3"/>
      <c r="TL763" s="3"/>
      <c r="TM763" s="3"/>
      <c r="TN763" s="3"/>
      <c r="TO763" s="3"/>
      <c r="TP763" s="3"/>
      <c r="TQ763" s="3"/>
      <c r="TR763" s="3"/>
      <c r="TS763" s="3"/>
      <c r="TT763" s="3"/>
      <c r="TU763" s="3"/>
      <c r="TV763" s="3"/>
      <c r="TW763" s="3"/>
      <c r="TX763" s="3"/>
      <c r="TY763" s="3"/>
      <c r="TZ763" s="3"/>
      <c r="UA763" s="3"/>
      <c r="UB763" s="3"/>
      <c r="UC763" s="3"/>
      <c r="UD763" s="3"/>
      <c r="UE763" s="3"/>
      <c r="UF763" s="3"/>
      <c r="UG763" s="3"/>
      <c r="UH763" s="3"/>
      <c r="UI763" s="3"/>
      <c r="UJ763" s="3"/>
      <c r="UK763" s="3"/>
      <c r="UL763" s="3"/>
      <c r="UM763" s="3"/>
      <c r="UN763" s="3"/>
      <c r="UO763" s="3"/>
      <c r="UP763" s="3"/>
      <c r="UQ763" s="3"/>
      <c r="UR763" s="3"/>
      <c r="US763" s="3"/>
      <c r="UT763" s="3"/>
      <c r="UU763" s="3"/>
      <c r="UV763" s="3"/>
      <c r="UW763" s="3"/>
      <c r="UX763" s="3"/>
      <c r="UY763" s="3"/>
      <c r="UZ763" s="3"/>
      <c r="VA763" s="3"/>
      <c r="VB763" s="3"/>
      <c r="VC763" s="3"/>
      <c r="VD763" s="3"/>
      <c r="VE763" s="3"/>
      <c r="VF763" s="3"/>
      <c r="VG763" s="3"/>
      <c r="VH763" s="3"/>
      <c r="VI763" s="3"/>
      <c r="VJ763" s="3"/>
      <c r="VK763" s="3"/>
      <c r="VL763" s="3"/>
      <c r="VM763" s="3"/>
      <c r="VN763" s="3"/>
      <c r="VO763" s="3"/>
      <c r="VP763" s="3"/>
      <c r="VQ763" s="3"/>
      <c r="VR763" s="3"/>
      <c r="VS763" s="3"/>
      <c r="VT763" s="3"/>
      <c r="VU763" s="3"/>
      <c r="VV763" s="3"/>
      <c r="VW763" s="3"/>
      <c r="VX763" s="3"/>
      <c r="VY763" s="3"/>
      <c r="VZ763" s="3"/>
      <c r="WA763" s="3"/>
      <c r="WB763" s="3"/>
      <c r="WC763" s="3"/>
    </row>
    <row r="764" spans="1:601" ht="16" x14ac:dyDescent="0.4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/>
      <c r="LP764" s="3"/>
      <c r="LQ764" s="3"/>
      <c r="LR764" s="3"/>
      <c r="LS764" s="3"/>
      <c r="LT764" s="3"/>
      <c r="LU764" s="3"/>
      <c r="LV764" s="3"/>
      <c r="LW764" s="3"/>
      <c r="LX764" s="3"/>
      <c r="LY764" s="3"/>
      <c r="LZ764" s="3"/>
      <c r="MA764" s="3"/>
      <c r="MB764" s="3"/>
      <c r="MC764" s="3"/>
      <c r="MD764" s="3"/>
      <c r="ME764" s="3"/>
      <c r="MF764" s="3"/>
      <c r="MG764" s="3"/>
      <c r="MH764" s="3"/>
      <c r="MI764" s="3"/>
      <c r="MJ764" s="3"/>
      <c r="MK764" s="3"/>
      <c r="ML764" s="3"/>
      <c r="MM764" s="3"/>
      <c r="MN764" s="3"/>
      <c r="MO764" s="3"/>
      <c r="MP764" s="3"/>
      <c r="MQ764" s="3"/>
      <c r="MR764" s="3"/>
      <c r="MS764" s="3"/>
      <c r="MT764" s="3"/>
      <c r="MU764" s="3"/>
      <c r="MV764" s="3"/>
      <c r="MW764" s="3"/>
      <c r="MX764" s="3"/>
      <c r="MY764" s="3"/>
      <c r="MZ764" s="3"/>
      <c r="NA764" s="3"/>
      <c r="NB764" s="3"/>
      <c r="NC764" s="3"/>
      <c r="ND764" s="3"/>
      <c r="NE764" s="3"/>
      <c r="NF764" s="3"/>
      <c r="NG764" s="3"/>
      <c r="NH764" s="3"/>
      <c r="NI764" s="3"/>
      <c r="NJ764" s="3"/>
      <c r="NK764" s="3"/>
      <c r="NL764" s="3"/>
      <c r="NM764" s="3"/>
      <c r="NN764" s="3"/>
      <c r="NO764" s="3"/>
      <c r="NP764" s="3"/>
      <c r="NQ764" s="3"/>
      <c r="NR764" s="3"/>
      <c r="NS764" s="3"/>
      <c r="NT764" s="3"/>
      <c r="NU764" s="3"/>
      <c r="NV764" s="3"/>
      <c r="NW764" s="3"/>
      <c r="NX764" s="3"/>
      <c r="NY764" s="3"/>
      <c r="NZ764" s="3"/>
      <c r="OA764" s="3"/>
      <c r="OB764" s="3"/>
      <c r="OC764" s="3"/>
      <c r="OD764" s="3"/>
      <c r="OE764" s="3"/>
      <c r="OF764" s="3"/>
      <c r="OG764" s="3"/>
      <c r="OH764" s="3"/>
      <c r="OI764" s="3"/>
      <c r="OJ764" s="3"/>
      <c r="OK764" s="3"/>
      <c r="OL764" s="3"/>
      <c r="OM764" s="3"/>
      <c r="ON764" s="3"/>
      <c r="OO764" s="3"/>
      <c r="OP764" s="3"/>
      <c r="OQ764" s="3"/>
      <c r="OR764" s="3"/>
      <c r="OS764" s="3"/>
      <c r="OT764" s="3"/>
      <c r="OU764" s="3"/>
      <c r="OV764" s="3"/>
      <c r="OW764" s="3"/>
      <c r="OX764" s="3"/>
      <c r="OY764" s="3"/>
      <c r="OZ764" s="3"/>
      <c r="PA764" s="3"/>
      <c r="PB764" s="3"/>
      <c r="PC764" s="3"/>
      <c r="PD764" s="3"/>
      <c r="PE764" s="3"/>
      <c r="PF764" s="3"/>
      <c r="PG764" s="3"/>
      <c r="PH764" s="3"/>
      <c r="PI764" s="3"/>
      <c r="PJ764" s="3"/>
      <c r="PK764" s="3"/>
      <c r="PL764" s="3"/>
      <c r="PM764" s="3"/>
      <c r="PN764" s="3"/>
      <c r="PO764" s="3"/>
      <c r="PP764" s="3"/>
      <c r="PQ764" s="3"/>
      <c r="PR764" s="3"/>
      <c r="PS764" s="3"/>
      <c r="PT764" s="3"/>
      <c r="PU764" s="3"/>
      <c r="PV764" s="3"/>
      <c r="PW764" s="3"/>
      <c r="PX764" s="3"/>
      <c r="PY764" s="3"/>
      <c r="PZ764" s="3"/>
      <c r="QA764" s="3"/>
      <c r="QB764" s="3"/>
      <c r="QC764" s="3"/>
      <c r="QD764" s="3"/>
      <c r="QE764" s="3"/>
      <c r="QF764" s="3"/>
      <c r="QG764" s="3"/>
      <c r="QH764" s="3"/>
      <c r="QI764" s="3"/>
      <c r="QJ764" s="3"/>
      <c r="QK764" s="3"/>
      <c r="QL764" s="3"/>
      <c r="QM764" s="3"/>
      <c r="QN764" s="3"/>
      <c r="QO764" s="3"/>
      <c r="QP764" s="3"/>
      <c r="QQ764" s="3"/>
      <c r="QR764" s="3"/>
      <c r="QS764" s="3"/>
      <c r="QT764" s="3"/>
      <c r="QU764" s="3"/>
      <c r="QV764" s="3"/>
      <c r="QW764" s="3"/>
      <c r="QX764" s="3"/>
      <c r="QY764" s="3"/>
      <c r="QZ764" s="3"/>
      <c r="RA764" s="3"/>
      <c r="RB764" s="3"/>
      <c r="RC764" s="3"/>
      <c r="RD764" s="3"/>
      <c r="RE764" s="3"/>
      <c r="RF764" s="3"/>
      <c r="RG764" s="3"/>
      <c r="RH764" s="3"/>
      <c r="RI764" s="3"/>
      <c r="RJ764" s="3"/>
      <c r="RK764" s="3"/>
      <c r="RL764" s="3"/>
      <c r="RM764" s="3"/>
      <c r="RN764" s="3"/>
      <c r="RO764" s="3"/>
      <c r="RP764" s="3"/>
      <c r="RQ764" s="3"/>
      <c r="RR764" s="3"/>
      <c r="RS764" s="3"/>
      <c r="RT764" s="3"/>
      <c r="RU764" s="3"/>
      <c r="RV764" s="3"/>
      <c r="RW764" s="3"/>
      <c r="RX764" s="3"/>
      <c r="RY764" s="3"/>
      <c r="RZ764" s="3"/>
      <c r="SA764" s="3"/>
      <c r="SB764" s="3"/>
      <c r="SC764" s="3"/>
      <c r="SD764" s="3"/>
      <c r="SE764" s="3"/>
      <c r="SF764" s="3"/>
      <c r="SG764" s="3"/>
      <c r="SH764" s="3"/>
      <c r="SI764" s="3"/>
      <c r="SJ764" s="3"/>
      <c r="SK764" s="3"/>
      <c r="SL764" s="3"/>
      <c r="SM764" s="3"/>
      <c r="SN764" s="3"/>
      <c r="SO764" s="3"/>
      <c r="SP764" s="3"/>
      <c r="SQ764" s="3"/>
      <c r="SR764" s="3"/>
      <c r="SS764" s="3"/>
      <c r="ST764" s="3"/>
      <c r="SU764" s="3"/>
      <c r="SV764" s="3"/>
      <c r="SW764" s="3"/>
      <c r="SX764" s="3"/>
      <c r="SY764" s="3"/>
      <c r="SZ764" s="3"/>
      <c r="TA764" s="3"/>
      <c r="TB764" s="3"/>
      <c r="TC764" s="3"/>
      <c r="TD764" s="3"/>
      <c r="TE764" s="3"/>
      <c r="TF764" s="3"/>
      <c r="TG764" s="3"/>
      <c r="TH764" s="3"/>
      <c r="TI764" s="3"/>
      <c r="TJ764" s="3"/>
      <c r="TK764" s="3"/>
      <c r="TL764" s="3"/>
      <c r="TM764" s="3"/>
      <c r="TN764" s="3"/>
      <c r="TO764" s="3"/>
      <c r="TP764" s="3"/>
      <c r="TQ764" s="3"/>
      <c r="TR764" s="3"/>
      <c r="TS764" s="3"/>
      <c r="TT764" s="3"/>
      <c r="TU764" s="3"/>
      <c r="TV764" s="3"/>
      <c r="TW764" s="3"/>
      <c r="TX764" s="3"/>
      <c r="TY764" s="3"/>
      <c r="TZ764" s="3"/>
      <c r="UA764" s="3"/>
      <c r="UB764" s="3"/>
      <c r="UC764" s="3"/>
      <c r="UD764" s="3"/>
      <c r="UE764" s="3"/>
      <c r="UF764" s="3"/>
      <c r="UG764" s="3"/>
      <c r="UH764" s="3"/>
      <c r="UI764" s="3"/>
      <c r="UJ764" s="3"/>
      <c r="UK764" s="3"/>
      <c r="UL764" s="3"/>
      <c r="UM764" s="3"/>
      <c r="UN764" s="3"/>
      <c r="UO764" s="3"/>
      <c r="UP764" s="3"/>
      <c r="UQ764" s="3"/>
      <c r="UR764" s="3"/>
      <c r="US764" s="3"/>
      <c r="UT764" s="3"/>
      <c r="UU764" s="3"/>
      <c r="UV764" s="3"/>
      <c r="UW764" s="3"/>
      <c r="UX764" s="3"/>
      <c r="UY764" s="3"/>
      <c r="UZ764" s="3"/>
      <c r="VA764" s="3"/>
      <c r="VB764" s="3"/>
      <c r="VC764" s="3"/>
      <c r="VD764" s="3"/>
      <c r="VE764" s="3"/>
      <c r="VF764" s="3"/>
      <c r="VG764" s="3"/>
      <c r="VH764" s="3"/>
      <c r="VI764" s="3"/>
      <c r="VJ764" s="3"/>
      <c r="VK764" s="3"/>
      <c r="VL764" s="3"/>
      <c r="VM764" s="3"/>
      <c r="VN764" s="3"/>
      <c r="VO764" s="3"/>
      <c r="VP764" s="3"/>
      <c r="VQ764" s="3"/>
      <c r="VR764" s="3"/>
      <c r="VS764" s="3"/>
      <c r="VT764" s="3"/>
      <c r="VU764" s="3"/>
      <c r="VV764" s="3"/>
      <c r="VW764" s="3"/>
      <c r="VX764" s="3"/>
      <c r="VY764" s="3"/>
      <c r="VZ764" s="3"/>
      <c r="WA764" s="3"/>
      <c r="WB764" s="3"/>
      <c r="WC764" s="3"/>
    </row>
    <row r="765" spans="1:601" ht="16" x14ac:dyDescent="0.4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/>
      <c r="LP765" s="3"/>
      <c r="LQ765" s="3"/>
      <c r="LR765" s="3"/>
      <c r="LS765" s="3"/>
      <c r="LT765" s="3"/>
      <c r="LU765" s="3"/>
      <c r="LV765" s="3"/>
      <c r="LW765" s="3"/>
      <c r="LX765" s="3"/>
      <c r="LY765" s="3"/>
      <c r="LZ765" s="3"/>
      <c r="MA765" s="3"/>
      <c r="MB765" s="3"/>
      <c r="MC765" s="3"/>
      <c r="MD765" s="3"/>
      <c r="ME765" s="3"/>
      <c r="MF765" s="3"/>
      <c r="MG765" s="3"/>
      <c r="MH765" s="3"/>
      <c r="MI765" s="3"/>
      <c r="MJ765" s="3"/>
      <c r="MK765" s="3"/>
      <c r="ML765" s="3"/>
      <c r="MM765" s="3"/>
      <c r="MN765" s="3"/>
      <c r="MO765" s="3"/>
      <c r="MP765" s="3"/>
      <c r="MQ765" s="3"/>
      <c r="MR765" s="3"/>
      <c r="MS765" s="3"/>
      <c r="MT765" s="3"/>
      <c r="MU765" s="3"/>
      <c r="MV765" s="3"/>
      <c r="MW765" s="3"/>
      <c r="MX765" s="3"/>
      <c r="MY765" s="3"/>
      <c r="MZ765" s="3"/>
      <c r="NA765" s="3"/>
      <c r="NB765" s="3"/>
      <c r="NC765" s="3"/>
      <c r="ND765" s="3"/>
      <c r="NE765" s="3"/>
      <c r="NF765" s="3"/>
      <c r="NG765" s="3"/>
      <c r="NH765" s="3"/>
      <c r="NI765" s="3"/>
      <c r="NJ765" s="3"/>
      <c r="NK765" s="3"/>
      <c r="NL765" s="3"/>
      <c r="NM765" s="3"/>
      <c r="NN765" s="3"/>
      <c r="NO765" s="3"/>
      <c r="NP765" s="3"/>
      <c r="NQ765" s="3"/>
      <c r="NR765" s="3"/>
      <c r="NS765" s="3"/>
      <c r="NT765" s="3"/>
      <c r="NU765" s="3"/>
      <c r="NV765" s="3"/>
      <c r="NW765" s="3"/>
      <c r="NX765" s="3"/>
      <c r="NY765" s="3"/>
      <c r="NZ765" s="3"/>
      <c r="OA765" s="3"/>
      <c r="OB765" s="3"/>
      <c r="OC765" s="3"/>
      <c r="OD765" s="3"/>
      <c r="OE765" s="3"/>
      <c r="OF765" s="3"/>
      <c r="OG765" s="3"/>
      <c r="OH765" s="3"/>
      <c r="OI765" s="3"/>
      <c r="OJ765" s="3"/>
      <c r="OK765" s="3"/>
      <c r="OL765" s="3"/>
      <c r="OM765" s="3"/>
      <c r="ON765" s="3"/>
      <c r="OO765" s="3"/>
      <c r="OP765" s="3"/>
      <c r="OQ765" s="3"/>
      <c r="OR765" s="3"/>
      <c r="OS765" s="3"/>
      <c r="OT765" s="3"/>
      <c r="OU765" s="3"/>
      <c r="OV765" s="3"/>
      <c r="OW765" s="3"/>
      <c r="OX765" s="3"/>
      <c r="OY765" s="3"/>
      <c r="OZ765" s="3"/>
      <c r="PA765" s="3"/>
      <c r="PB765" s="3"/>
      <c r="PC765" s="3"/>
      <c r="PD765" s="3"/>
      <c r="PE765" s="3"/>
      <c r="PF765" s="3"/>
      <c r="PG765" s="3"/>
      <c r="PH765" s="3"/>
      <c r="PI765" s="3"/>
      <c r="PJ765" s="3"/>
      <c r="PK765" s="3"/>
      <c r="PL765" s="3"/>
      <c r="PM765" s="3"/>
      <c r="PN765" s="3"/>
      <c r="PO765" s="3"/>
      <c r="PP765" s="3"/>
      <c r="PQ765" s="3"/>
      <c r="PR765" s="3"/>
      <c r="PS765" s="3"/>
      <c r="PT765" s="3"/>
      <c r="PU765" s="3"/>
      <c r="PV765" s="3"/>
      <c r="PW765" s="3"/>
      <c r="PX765" s="3"/>
      <c r="PY765" s="3"/>
      <c r="PZ765" s="3"/>
      <c r="QA765" s="3"/>
      <c r="QB765" s="3"/>
      <c r="QC765" s="3"/>
      <c r="QD765" s="3"/>
      <c r="QE765" s="3"/>
      <c r="QF765" s="3"/>
      <c r="QG765" s="3"/>
      <c r="QH765" s="3"/>
      <c r="QI765" s="3"/>
      <c r="QJ765" s="3"/>
      <c r="QK765" s="3"/>
      <c r="QL765" s="3"/>
      <c r="QM765" s="3"/>
      <c r="QN765" s="3"/>
      <c r="QO765" s="3"/>
      <c r="QP765" s="3"/>
      <c r="QQ765" s="3"/>
      <c r="QR765" s="3"/>
      <c r="QS765" s="3"/>
      <c r="QT765" s="3"/>
      <c r="QU765" s="3"/>
      <c r="QV765" s="3"/>
      <c r="QW765" s="3"/>
      <c r="QX765" s="3"/>
      <c r="QY765" s="3"/>
      <c r="QZ765" s="3"/>
      <c r="RA765" s="3"/>
      <c r="RB765" s="3"/>
      <c r="RC765" s="3"/>
      <c r="RD765" s="3"/>
      <c r="RE765" s="3"/>
      <c r="RF765" s="3"/>
      <c r="RG765" s="3"/>
      <c r="RH765" s="3"/>
      <c r="RI765" s="3"/>
      <c r="RJ765" s="3"/>
      <c r="RK765" s="3"/>
      <c r="RL765" s="3"/>
      <c r="RM765" s="3"/>
      <c r="RN765" s="3"/>
      <c r="RO765" s="3"/>
      <c r="RP765" s="3"/>
      <c r="RQ765" s="3"/>
      <c r="RR765" s="3"/>
      <c r="RS765" s="3"/>
      <c r="RT765" s="3"/>
      <c r="RU765" s="3"/>
      <c r="RV765" s="3"/>
      <c r="RW765" s="3"/>
      <c r="RX765" s="3"/>
      <c r="RY765" s="3"/>
      <c r="RZ765" s="3"/>
      <c r="SA765" s="3"/>
      <c r="SB765" s="3"/>
      <c r="SC765" s="3"/>
      <c r="SD765" s="3"/>
      <c r="SE765" s="3"/>
      <c r="SF765" s="3"/>
      <c r="SG765" s="3"/>
      <c r="SH765" s="3"/>
      <c r="SI765" s="3"/>
      <c r="SJ765" s="3"/>
      <c r="SK765" s="3"/>
      <c r="SL765" s="3"/>
      <c r="SM765" s="3"/>
      <c r="SN765" s="3"/>
      <c r="SO765" s="3"/>
      <c r="SP765" s="3"/>
      <c r="SQ765" s="3"/>
      <c r="SR765" s="3"/>
      <c r="SS765" s="3"/>
      <c r="ST765" s="3"/>
      <c r="SU765" s="3"/>
      <c r="SV765" s="3"/>
      <c r="SW765" s="3"/>
      <c r="SX765" s="3"/>
      <c r="SY765" s="3"/>
      <c r="SZ765" s="3"/>
      <c r="TA765" s="3"/>
      <c r="TB765" s="3"/>
      <c r="TC765" s="3"/>
      <c r="TD765" s="3"/>
      <c r="TE765" s="3"/>
      <c r="TF765" s="3"/>
      <c r="TG765" s="3"/>
      <c r="TH765" s="3"/>
      <c r="TI765" s="3"/>
      <c r="TJ765" s="3"/>
      <c r="TK765" s="3"/>
      <c r="TL765" s="3"/>
      <c r="TM765" s="3"/>
      <c r="TN765" s="3"/>
      <c r="TO765" s="3"/>
      <c r="TP765" s="3"/>
      <c r="TQ765" s="3"/>
      <c r="TR765" s="3"/>
      <c r="TS765" s="3"/>
      <c r="TT765" s="3"/>
      <c r="TU765" s="3"/>
      <c r="TV765" s="3"/>
      <c r="TW765" s="3"/>
      <c r="TX765" s="3"/>
      <c r="TY765" s="3"/>
      <c r="TZ765" s="3"/>
      <c r="UA765" s="3"/>
      <c r="UB765" s="3"/>
      <c r="UC765" s="3"/>
      <c r="UD765" s="3"/>
      <c r="UE765" s="3"/>
      <c r="UF765" s="3"/>
      <c r="UG765" s="3"/>
      <c r="UH765" s="3"/>
      <c r="UI765" s="3"/>
      <c r="UJ765" s="3"/>
      <c r="UK765" s="3"/>
      <c r="UL765" s="3"/>
      <c r="UM765" s="3"/>
      <c r="UN765" s="3"/>
      <c r="UO765" s="3"/>
      <c r="UP765" s="3"/>
      <c r="UQ765" s="3"/>
      <c r="UR765" s="3"/>
      <c r="US765" s="3"/>
      <c r="UT765" s="3"/>
      <c r="UU765" s="3"/>
      <c r="UV765" s="3"/>
      <c r="UW765" s="3"/>
      <c r="UX765" s="3"/>
      <c r="UY765" s="3"/>
      <c r="UZ765" s="3"/>
      <c r="VA765" s="3"/>
      <c r="VB765" s="3"/>
      <c r="VC765" s="3"/>
      <c r="VD765" s="3"/>
      <c r="VE765" s="3"/>
      <c r="VF765" s="3"/>
      <c r="VG765" s="3"/>
      <c r="VH765" s="3"/>
      <c r="VI765" s="3"/>
      <c r="VJ765" s="3"/>
      <c r="VK765" s="3"/>
      <c r="VL765" s="3"/>
      <c r="VM765" s="3"/>
      <c r="VN765" s="3"/>
      <c r="VO765" s="3"/>
      <c r="VP765" s="3"/>
      <c r="VQ765" s="3"/>
      <c r="VR765" s="3"/>
      <c r="VS765" s="3"/>
      <c r="VT765" s="3"/>
      <c r="VU765" s="3"/>
      <c r="VV765" s="3"/>
      <c r="VW765" s="3"/>
      <c r="VX765" s="3"/>
      <c r="VY765" s="3"/>
      <c r="VZ765" s="3"/>
      <c r="WA765" s="3"/>
      <c r="WB765" s="3"/>
      <c r="WC765" s="3"/>
    </row>
    <row r="766" spans="1:601" ht="16" x14ac:dyDescent="0.4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/>
      <c r="LP766" s="3"/>
      <c r="LQ766" s="3"/>
      <c r="LR766" s="3"/>
      <c r="LS766" s="3"/>
      <c r="LT766" s="3"/>
      <c r="LU766" s="3"/>
      <c r="LV766" s="3"/>
      <c r="LW766" s="3"/>
      <c r="LX766" s="3"/>
      <c r="LY766" s="3"/>
      <c r="LZ766" s="3"/>
      <c r="MA766" s="3"/>
      <c r="MB766" s="3"/>
      <c r="MC766" s="3"/>
      <c r="MD766" s="3"/>
      <c r="ME766" s="3"/>
      <c r="MF766" s="3"/>
      <c r="MG766" s="3"/>
      <c r="MH766" s="3"/>
      <c r="MI766" s="3"/>
      <c r="MJ766" s="3"/>
      <c r="MK766" s="3"/>
      <c r="ML766" s="3"/>
      <c r="MM766" s="3"/>
      <c r="MN766" s="3"/>
      <c r="MO766" s="3"/>
      <c r="MP766" s="3"/>
      <c r="MQ766" s="3"/>
      <c r="MR766" s="3"/>
      <c r="MS766" s="3"/>
      <c r="MT766" s="3"/>
      <c r="MU766" s="3"/>
      <c r="MV766" s="3"/>
      <c r="MW766" s="3"/>
      <c r="MX766" s="3"/>
      <c r="MY766" s="3"/>
      <c r="MZ766" s="3"/>
      <c r="NA766" s="3"/>
      <c r="NB766" s="3"/>
      <c r="NC766" s="3"/>
      <c r="ND766" s="3"/>
      <c r="NE766" s="3"/>
      <c r="NF766" s="3"/>
      <c r="NG766" s="3"/>
      <c r="NH766" s="3"/>
      <c r="NI766" s="3"/>
      <c r="NJ766" s="3"/>
      <c r="NK766" s="3"/>
      <c r="NL766" s="3"/>
      <c r="NM766" s="3"/>
      <c r="NN766" s="3"/>
      <c r="NO766" s="3"/>
      <c r="NP766" s="3"/>
      <c r="NQ766" s="3"/>
      <c r="NR766" s="3"/>
      <c r="NS766" s="3"/>
      <c r="NT766" s="3"/>
      <c r="NU766" s="3"/>
      <c r="NV766" s="3"/>
      <c r="NW766" s="3"/>
      <c r="NX766" s="3"/>
      <c r="NY766" s="3"/>
      <c r="NZ766" s="3"/>
      <c r="OA766" s="3"/>
      <c r="OB766" s="3"/>
      <c r="OC766" s="3"/>
      <c r="OD766" s="3"/>
      <c r="OE766" s="3"/>
      <c r="OF766" s="3"/>
      <c r="OG766" s="3"/>
      <c r="OH766" s="3"/>
      <c r="OI766" s="3"/>
      <c r="OJ766" s="3"/>
      <c r="OK766" s="3"/>
      <c r="OL766" s="3"/>
      <c r="OM766" s="3"/>
      <c r="ON766" s="3"/>
      <c r="OO766" s="3"/>
      <c r="OP766" s="3"/>
      <c r="OQ766" s="3"/>
      <c r="OR766" s="3"/>
      <c r="OS766" s="3"/>
      <c r="OT766" s="3"/>
      <c r="OU766" s="3"/>
      <c r="OV766" s="3"/>
      <c r="OW766" s="3"/>
      <c r="OX766" s="3"/>
      <c r="OY766" s="3"/>
      <c r="OZ766" s="3"/>
      <c r="PA766" s="3"/>
      <c r="PB766" s="3"/>
      <c r="PC766" s="3"/>
      <c r="PD766" s="3"/>
      <c r="PE766" s="3"/>
      <c r="PF766" s="3"/>
      <c r="PG766" s="3"/>
      <c r="PH766" s="3"/>
      <c r="PI766" s="3"/>
      <c r="PJ766" s="3"/>
      <c r="PK766" s="3"/>
      <c r="PL766" s="3"/>
      <c r="PM766" s="3"/>
      <c r="PN766" s="3"/>
      <c r="PO766" s="3"/>
      <c r="PP766" s="3"/>
      <c r="PQ766" s="3"/>
      <c r="PR766" s="3"/>
      <c r="PS766" s="3"/>
      <c r="PT766" s="3"/>
      <c r="PU766" s="3"/>
      <c r="PV766" s="3"/>
      <c r="PW766" s="3"/>
      <c r="PX766" s="3"/>
      <c r="PY766" s="3"/>
      <c r="PZ766" s="3"/>
      <c r="QA766" s="3"/>
      <c r="QB766" s="3"/>
      <c r="QC766" s="3"/>
      <c r="QD766" s="3"/>
      <c r="QE766" s="3"/>
      <c r="QF766" s="3"/>
      <c r="QG766" s="3"/>
      <c r="QH766" s="3"/>
      <c r="QI766" s="3"/>
      <c r="QJ766" s="3"/>
      <c r="QK766" s="3"/>
      <c r="QL766" s="3"/>
      <c r="QM766" s="3"/>
      <c r="QN766" s="3"/>
      <c r="QO766" s="3"/>
      <c r="QP766" s="3"/>
      <c r="QQ766" s="3"/>
      <c r="QR766" s="3"/>
      <c r="QS766" s="3"/>
      <c r="QT766" s="3"/>
      <c r="QU766" s="3"/>
      <c r="QV766" s="3"/>
      <c r="QW766" s="3"/>
      <c r="QX766" s="3"/>
      <c r="QY766" s="3"/>
      <c r="QZ766" s="3"/>
      <c r="RA766" s="3"/>
      <c r="RB766" s="3"/>
      <c r="RC766" s="3"/>
      <c r="RD766" s="3"/>
      <c r="RE766" s="3"/>
      <c r="RF766" s="3"/>
      <c r="RG766" s="3"/>
      <c r="RH766" s="3"/>
      <c r="RI766" s="3"/>
      <c r="RJ766" s="3"/>
      <c r="RK766" s="3"/>
      <c r="RL766" s="3"/>
      <c r="RM766" s="3"/>
      <c r="RN766" s="3"/>
      <c r="RO766" s="3"/>
      <c r="RP766" s="3"/>
      <c r="RQ766" s="3"/>
      <c r="RR766" s="3"/>
      <c r="RS766" s="3"/>
      <c r="RT766" s="3"/>
      <c r="RU766" s="3"/>
      <c r="RV766" s="3"/>
      <c r="RW766" s="3"/>
      <c r="RX766" s="3"/>
      <c r="RY766" s="3"/>
      <c r="RZ766" s="3"/>
      <c r="SA766" s="3"/>
      <c r="SB766" s="3"/>
      <c r="SC766" s="3"/>
      <c r="SD766" s="3"/>
      <c r="SE766" s="3"/>
      <c r="SF766" s="3"/>
      <c r="SG766" s="3"/>
      <c r="SH766" s="3"/>
      <c r="SI766" s="3"/>
      <c r="SJ766" s="3"/>
      <c r="SK766" s="3"/>
      <c r="SL766" s="3"/>
      <c r="SM766" s="3"/>
      <c r="SN766" s="3"/>
      <c r="SO766" s="3"/>
      <c r="SP766" s="3"/>
      <c r="SQ766" s="3"/>
      <c r="SR766" s="3"/>
      <c r="SS766" s="3"/>
      <c r="ST766" s="3"/>
      <c r="SU766" s="3"/>
      <c r="SV766" s="3"/>
      <c r="SW766" s="3"/>
      <c r="SX766" s="3"/>
      <c r="SY766" s="3"/>
      <c r="SZ766" s="3"/>
      <c r="TA766" s="3"/>
      <c r="TB766" s="3"/>
      <c r="TC766" s="3"/>
      <c r="TD766" s="3"/>
      <c r="TE766" s="3"/>
      <c r="TF766" s="3"/>
      <c r="TG766" s="3"/>
      <c r="TH766" s="3"/>
      <c r="TI766" s="3"/>
      <c r="TJ766" s="3"/>
      <c r="TK766" s="3"/>
      <c r="TL766" s="3"/>
      <c r="TM766" s="3"/>
      <c r="TN766" s="3"/>
      <c r="TO766" s="3"/>
      <c r="TP766" s="3"/>
      <c r="TQ766" s="3"/>
      <c r="TR766" s="3"/>
      <c r="TS766" s="3"/>
      <c r="TT766" s="3"/>
      <c r="TU766" s="3"/>
      <c r="TV766" s="3"/>
      <c r="TW766" s="3"/>
      <c r="TX766" s="3"/>
      <c r="TY766" s="3"/>
      <c r="TZ766" s="3"/>
      <c r="UA766" s="3"/>
      <c r="UB766" s="3"/>
      <c r="UC766" s="3"/>
      <c r="UD766" s="3"/>
      <c r="UE766" s="3"/>
      <c r="UF766" s="3"/>
      <c r="UG766" s="3"/>
      <c r="UH766" s="3"/>
      <c r="UI766" s="3"/>
      <c r="UJ766" s="3"/>
      <c r="UK766" s="3"/>
      <c r="UL766" s="3"/>
      <c r="UM766" s="3"/>
      <c r="UN766" s="3"/>
      <c r="UO766" s="3"/>
      <c r="UP766" s="3"/>
      <c r="UQ766" s="3"/>
      <c r="UR766" s="3"/>
      <c r="US766" s="3"/>
      <c r="UT766" s="3"/>
      <c r="UU766" s="3"/>
      <c r="UV766" s="3"/>
      <c r="UW766" s="3"/>
      <c r="UX766" s="3"/>
      <c r="UY766" s="3"/>
      <c r="UZ766" s="3"/>
      <c r="VA766" s="3"/>
      <c r="VB766" s="3"/>
      <c r="VC766" s="3"/>
      <c r="VD766" s="3"/>
      <c r="VE766" s="3"/>
      <c r="VF766" s="3"/>
      <c r="VG766" s="3"/>
      <c r="VH766" s="3"/>
      <c r="VI766" s="3"/>
      <c r="VJ766" s="3"/>
      <c r="VK766" s="3"/>
      <c r="VL766" s="3"/>
      <c r="VM766" s="3"/>
      <c r="VN766" s="3"/>
      <c r="VO766" s="3"/>
      <c r="VP766" s="3"/>
      <c r="VQ766" s="3"/>
      <c r="VR766" s="3"/>
      <c r="VS766" s="3"/>
      <c r="VT766" s="3"/>
      <c r="VU766" s="3"/>
      <c r="VV766" s="3"/>
      <c r="VW766" s="3"/>
      <c r="VX766" s="3"/>
      <c r="VY766" s="3"/>
      <c r="VZ766" s="3"/>
      <c r="WA766" s="3"/>
      <c r="WB766" s="3"/>
      <c r="WC766" s="3"/>
    </row>
    <row r="767" spans="1:601" ht="16" x14ac:dyDescent="0.4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3"/>
      <c r="NJ767" s="3"/>
      <c r="NK767" s="3"/>
      <c r="NL767" s="3"/>
      <c r="NM767" s="3"/>
      <c r="NN767" s="3"/>
      <c r="NO767" s="3"/>
      <c r="NP767" s="3"/>
      <c r="NQ767" s="3"/>
      <c r="NR767" s="3"/>
      <c r="NS767" s="3"/>
      <c r="NT767" s="3"/>
      <c r="NU767" s="3"/>
      <c r="NV767" s="3"/>
      <c r="NW767" s="3"/>
      <c r="NX767" s="3"/>
      <c r="NY767" s="3"/>
      <c r="NZ767" s="3"/>
      <c r="OA767" s="3"/>
      <c r="OB767" s="3"/>
      <c r="OC767" s="3"/>
      <c r="OD767" s="3"/>
      <c r="OE767" s="3"/>
      <c r="OF767" s="3"/>
      <c r="OG767" s="3"/>
      <c r="OH767" s="3"/>
      <c r="OI767" s="3"/>
      <c r="OJ767" s="3"/>
      <c r="OK767" s="3"/>
      <c r="OL767" s="3"/>
      <c r="OM767" s="3"/>
      <c r="ON767" s="3"/>
      <c r="OO767" s="3"/>
      <c r="OP767" s="3"/>
      <c r="OQ767" s="3"/>
      <c r="OR767" s="3"/>
      <c r="OS767" s="3"/>
      <c r="OT767" s="3"/>
      <c r="OU767" s="3"/>
      <c r="OV767" s="3"/>
      <c r="OW767" s="3"/>
      <c r="OX767" s="3"/>
      <c r="OY767" s="3"/>
      <c r="OZ767" s="3"/>
      <c r="PA767" s="3"/>
      <c r="PB767" s="3"/>
      <c r="PC767" s="3"/>
      <c r="PD767" s="3"/>
      <c r="PE767" s="3"/>
      <c r="PF767" s="3"/>
      <c r="PG767" s="3"/>
      <c r="PH767" s="3"/>
      <c r="PI767" s="3"/>
      <c r="PJ767" s="3"/>
      <c r="PK767" s="3"/>
      <c r="PL767" s="3"/>
      <c r="PM767" s="3"/>
      <c r="PN767" s="3"/>
      <c r="PO767" s="3"/>
      <c r="PP767" s="3"/>
      <c r="PQ767" s="3"/>
      <c r="PR767" s="3"/>
      <c r="PS767" s="3"/>
      <c r="PT767" s="3"/>
      <c r="PU767" s="3"/>
      <c r="PV767" s="3"/>
      <c r="PW767" s="3"/>
      <c r="PX767" s="3"/>
      <c r="PY767" s="3"/>
      <c r="PZ767" s="3"/>
      <c r="QA767" s="3"/>
      <c r="QB767" s="3"/>
      <c r="QC767" s="3"/>
      <c r="QD767" s="3"/>
      <c r="QE767" s="3"/>
      <c r="QF767" s="3"/>
      <c r="QG767" s="3"/>
      <c r="QH767" s="3"/>
      <c r="QI767" s="3"/>
      <c r="QJ767" s="3"/>
      <c r="QK767" s="3"/>
      <c r="QL767" s="3"/>
      <c r="QM767" s="3"/>
      <c r="QN767" s="3"/>
      <c r="QO767" s="3"/>
      <c r="QP767" s="3"/>
      <c r="QQ767" s="3"/>
      <c r="QR767" s="3"/>
      <c r="QS767" s="3"/>
      <c r="QT767" s="3"/>
      <c r="QU767" s="3"/>
      <c r="QV767" s="3"/>
      <c r="QW767" s="3"/>
      <c r="QX767" s="3"/>
      <c r="QY767" s="3"/>
      <c r="QZ767" s="3"/>
      <c r="RA767" s="3"/>
      <c r="RB767" s="3"/>
      <c r="RC767" s="3"/>
      <c r="RD767" s="3"/>
      <c r="RE767" s="3"/>
      <c r="RF767" s="3"/>
      <c r="RG767" s="3"/>
      <c r="RH767" s="3"/>
      <c r="RI767" s="3"/>
      <c r="RJ767" s="3"/>
      <c r="RK767" s="3"/>
      <c r="RL767" s="3"/>
      <c r="RM767" s="3"/>
      <c r="RN767" s="3"/>
      <c r="RO767" s="3"/>
      <c r="RP767" s="3"/>
      <c r="RQ767" s="3"/>
      <c r="RR767" s="3"/>
      <c r="RS767" s="3"/>
      <c r="RT767" s="3"/>
      <c r="RU767" s="3"/>
      <c r="RV767" s="3"/>
      <c r="RW767" s="3"/>
      <c r="RX767" s="3"/>
      <c r="RY767" s="3"/>
      <c r="RZ767" s="3"/>
      <c r="SA767" s="3"/>
      <c r="SB767" s="3"/>
      <c r="SC767" s="3"/>
      <c r="SD767" s="3"/>
      <c r="SE767" s="3"/>
      <c r="SF767" s="3"/>
      <c r="SG767" s="3"/>
      <c r="SH767" s="3"/>
      <c r="SI767" s="3"/>
      <c r="SJ767" s="3"/>
      <c r="SK767" s="3"/>
      <c r="SL767" s="3"/>
      <c r="SM767" s="3"/>
      <c r="SN767" s="3"/>
      <c r="SO767" s="3"/>
      <c r="SP767" s="3"/>
      <c r="SQ767" s="3"/>
      <c r="SR767" s="3"/>
      <c r="SS767" s="3"/>
      <c r="ST767" s="3"/>
      <c r="SU767" s="3"/>
      <c r="SV767" s="3"/>
      <c r="SW767" s="3"/>
      <c r="SX767" s="3"/>
      <c r="SY767" s="3"/>
      <c r="SZ767" s="3"/>
      <c r="TA767" s="3"/>
      <c r="TB767" s="3"/>
      <c r="TC767" s="3"/>
      <c r="TD767" s="3"/>
      <c r="TE767" s="3"/>
      <c r="TF767" s="3"/>
      <c r="TG767" s="3"/>
      <c r="TH767" s="3"/>
      <c r="TI767" s="3"/>
      <c r="TJ767" s="3"/>
      <c r="TK767" s="3"/>
      <c r="TL767" s="3"/>
      <c r="TM767" s="3"/>
      <c r="TN767" s="3"/>
      <c r="TO767" s="3"/>
      <c r="TP767" s="3"/>
      <c r="TQ767" s="3"/>
      <c r="TR767" s="3"/>
      <c r="TS767" s="3"/>
      <c r="TT767" s="3"/>
      <c r="TU767" s="3"/>
      <c r="TV767" s="3"/>
      <c r="TW767" s="3"/>
      <c r="TX767" s="3"/>
      <c r="TY767" s="3"/>
      <c r="TZ767" s="3"/>
      <c r="UA767" s="3"/>
      <c r="UB767" s="3"/>
      <c r="UC767" s="3"/>
      <c r="UD767" s="3"/>
      <c r="UE767" s="3"/>
      <c r="UF767" s="3"/>
      <c r="UG767" s="3"/>
      <c r="UH767" s="3"/>
      <c r="UI767" s="3"/>
      <c r="UJ767" s="3"/>
      <c r="UK767" s="3"/>
      <c r="UL767" s="3"/>
      <c r="UM767" s="3"/>
      <c r="UN767" s="3"/>
      <c r="UO767" s="3"/>
      <c r="UP767" s="3"/>
      <c r="UQ767" s="3"/>
      <c r="UR767" s="3"/>
      <c r="US767" s="3"/>
      <c r="UT767" s="3"/>
      <c r="UU767" s="3"/>
      <c r="UV767" s="3"/>
      <c r="UW767" s="3"/>
      <c r="UX767" s="3"/>
      <c r="UY767" s="3"/>
      <c r="UZ767" s="3"/>
      <c r="VA767" s="3"/>
      <c r="VB767" s="3"/>
      <c r="VC767" s="3"/>
      <c r="VD767" s="3"/>
      <c r="VE767" s="3"/>
      <c r="VF767" s="3"/>
      <c r="VG767" s="3"/>
      <c r="VH767" s="3"/>
      <c r="VI767" s="3"/>
      <c r="VJ767" s="3"/>
      <c r="VK767" s="3"/>
      <c r="VL767" s="3"/>
      <c r="VM767" s="3"/>
      <c r="VN767" s="3"/>
      <c r="VO767" s="3"/>
      <c r="VP767" s="3"/>
      <c r="VQ767" s="3"/>
      <c r="VR767" s="3"/>
      <c r="VS767" s="3"/>
      <c r="VT767" s="3"/>
      <c r="VU767" s="3"/>
      <c r="VV767" s="3"/>
      <c r="VW767" s="3"/>
      <c r="VX767" s="3"/>
      <c r="VY767" s="3"/>
      <c r="VZ767" s="3"/>
      <c r="WA767" s="3"/>
      <c r="WB767" s="3"/>
      <c r="WC767" s="3"/>
    </row>
    <row r="768" spans="1:601" ht="16" x14ac:dyDescent="0.4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/>
      <c r="LP768" s="3"/>
      <c r="LQ768" s="3"/>
      <c r="LR768" s="3"/>
      <c r="LS768" s="3"/>
      <c r="LT768" s="3"/>
      <c r="LU768" s="3"/>
      <c r="LV768" s="3"/>
      <c r="LW768" s="3"/>
      <c r="LX768" s="3"/>
      <c r="LY768" s="3"/>
      <c r="LZ768" s="3"/>
      <c r="MA768" s="3"/>
      <c r="MB768" s="3"/>
      <c r="MC768" s="3"/>
      <c r="MD768" s="3"/>
      <c r="ME768" s="3"/>
      <c r="MF768" s="3"/>
      <c r="MG768" s="3"/>
      <c r="MH768" s="3"/>
      <c r="MI768" s="3"/>
      <c r="MJ768" s="3"/>
      <c r="MK768" s="3"/>
      <c r="ML768" s="3"/>
      <c r="MM768" s="3"/>
      <c r="MN768" s="3"/>
      <c r="MO768" s="3"/>
      <c r="MP768" s="3"/>
      <c r="MQ768" s="3"/>
      <c r="MR768" s="3"/>
      <c r="MS768" s="3"/>
      <c r="MT768" s="3"/>
      <c r="MU768" s="3"/>
      <c r="MV768" s="3"/>
      <c r="MW768" s="3"/>
      <c r="MX768" s="3"/>
      <c r="MY768" s="3"/>
      <c r="MZ768" s="3"/>
      <c r="NA768" s="3"/>
      <c r="NB768" s="3"/>
      <c r="NC768" s="3"/>
      <c r="ND768" s="3"/>
      <c r="NE768" s="3"/>
      <c r="NF768" s="3"/>
      <c r="NG768" s="3"/>
      <c r="NH768" s="3"/>
      <c r="NI768" s="3"/>
      <c r="NJ768" s="3"/>
      <c r="NK768" s="3"/>
      <c r="NL768" s="3"/>
      <c r="NM768" s="3"/>
      <c r="NN768" s="3"/>
      <c r="NO768" s="3"/>
      <c r="NP768" s="3"/>
      <c r="NQ768" s="3"/>
      <c r="NR768" s="3"/>
      <c r="NS768" s="3"/>
      <c r="NT768" s="3"/>
      <c r="NU768" s="3"/>
      <c r="NV768" s="3"/>
      <c r="NW768" s="3"/>
      <c r="NX768" s="3"/>
      <c r="NY768" s="3"/>
      <c r="NZ768" s="3"/>
      <c r="OA768" s="3"/>
      <c r="OB768" s="3"/>
      <c r="OC768" s="3"/>
      <c r="OD768" s="3"/>
      <c r="OE768" s="3"/>
      <c r="OF768" s="3"/>
      <c r="OG768" s="3"/>
      <c r="OH768" s="3"/>
      <c r="OI768" s="3"/>
      <c r="OJ768" s="3"/>
      <c r="OK768" s="3"/>
      <c r="OL768" s="3"/>
      <c r="OM768" s="3"/>
      <c r="ON768" s="3"/>
      <c r="OO768" s="3"/>
      <c r="OP768" s="3"/>
      <c r="OQ768" s="3"/>
      <c r="OR768" s="3"/>
      <c r="OS768" s="3"/>
      <c r="OT768" s="3"/>
      <c r="OU768" s="3"/>
      <c r="OV768" s="3"/>
      <c r="OW768" s="3"/>
      <c r="OX768" s="3"/>
      <c r="OY768" s="3"/>
      <c r="OZ768" s="3"/>
      <c r="PA768" s="3"/>
      <c r="PB768" s="3"/>
      <c r="PC768" s="3"/>
      <c r="PD768" s="3"/>
      <c r="PE768" s="3"/>
      <c r="PF768" s="3"/>
      <c r="PG768" s="3"/>
      <c r="PH768" s="3"/>
      <c r="PI768" s="3"/>
      <c r="PJ768" s="3"/>
      <c r="PK768" s="3"/>
      <c r="PL768" s="3"/>
      <c r="PM768" s="3"/>
      <c r="PN768" s="3"/>
      <c r="PO768" s="3"/>
      <c r="PP768" s="3"/>
      <c r="PQ768" s="3"/>
      <c r="PR768" s="3"/>
      <c r="PS768" s="3"/>
      <c r="PT768" s="3"/>
      <c r="PU768" s="3"/>
      <c r="PV768" s="3"/>
      <c r="PW768" s="3"/>
      <c r="PX768" s="3"/>
      <c r="PY768" s="3"/>
      <c r="PZ768" s="3"/>
      <c r="QA768" s="3"/>
      <c r="QB768" s="3"/>
      <c r="QC768" s="3"/>
      <c r="QD768" s="3"/>
      <c r="QE768" s="3"/>
      <c r="QF768" s="3"/>
      <c r="QG768" s="3"/>
      <c r="QH768" s="3"/>
      <c r="QI768" s="3"/>
      <c r="QJ768" s="3"/>
      <c r="QK768" s="3"/>
      <c r="QL768" s="3"/>
      <c r="QM768" s="3"/>
      <c r="QN768" s="3"/>
      <c r="QO768" s="3"/>
      <c r="QP768" s="3"/>
      <c r="QQ768" s="3"/>
      <c r="QR768" s="3"/>
      <c r="QS768" s="3"/>
      <c r="QT768" s="3"/>
      <c r="QU768" s="3"/>
      <c r="QV768" s="3"/>
      <c r="QW768" s="3"/>
      <c r="QX768" s="3"/>
      <c r="QY768" s="3"/>
      <c r="QZ768" s="3"/>
      <c r="RA768" s="3"/>
      <c r="RB768" s="3"/>
      <c r="RC768" s="3"/>
      <c r="RD768" s="3"/>
      <c r="RE768" s="3"/>
      <c r="RF768" s="3"/>
      <c r="RG768" s="3"/>
      <c r="RH768" s="3"/>
      <c r="RI768" s="3"/>
      <c r="RJ768" s="3"/>
      <c r="RK768" s="3"/>
      <c r="RL768" s="3"/>
      <c r="RM768" s="3"/>
      <c r="RN768" s="3"/>
      <c r="RO768" s="3"/>
      <c r="RP768" s="3"/>
      <c r="RQ768" s="3"/>
      <c r="RR768" s="3"/>
      <c r="RS768" s="3"/>
      <c r="RT768" s="3"/>
      <c r="RU768" s="3"/>
      <c r="RV768" s="3"/>
      <c r="RW768" s="3"/>
      <c r="RX768" s="3"/>
      <c r="RY768" s="3"/>
      <c r="RZ768" s="3"/>
      <c r="SA768" s="3"/>
      <c r="SB768" s="3"/>
      <c r="SC768" s="3"/>
      <c r="SD768" s="3"/>
      <c r="SE768" s="3"/>
      <c r="SF768" s="3"/>
      <c r="SG768" s="3"/>
      <c r="SH768" s="3"/>
      <c r="SI768" s="3"/>
      <c r="SJ768" s="3"/>
      <c r="SK768" s="3"/>
      <c r="SL768" s="3"/>
      <c r="SM768" s="3"/>
      <c r="SN768" s="3"/>
      <c r="SO768" s="3"/>
      <c r="SP768" s="3"/>
      <c r="SQ768" s="3"/>
      <c r="SR768" s="3"/>
      <c r="SS768" s="3"/>
      <c r="ST768" s="3"/>
      <c r="SU768" s="3"/>
      <c r="SV768" s="3"/>
      <c r="SW768" s="3"/>
      <c r="SX768" s="3"/>
      <c r="SY768" s="3"/>
      <c r="SZ768" s="3"/>
      <c r="TA768" s="3"/>
      <c r="TB768" s="3"/>
      <c r="TC768" s="3"/>
      <c r="TD768" s="3"/>
      <c r="TE768" s="3"/>
      <c r="TF768" s="3"/>
      <c r="TG768" s="3"/>
      <c r="TH768" s="3"/>
      <c r="TI768" s="3"/>
      <c r="TJ768" s="3"/>
      <c r="TK768" s="3"/>
      <c r="TL768" s="3"/>
      <c r="TM768" s="3"/>
      <c r="TN768" s="3"/>
      <c r="TO768" s="3"/>
      <c r="TP768" s="3"/>
      <c r="TQ768" s="3"/>
      <c r="TR768" s="3"/>
      <c r="TS768" s="3"/>
      <c r="TT768" s="3"/>
      <c r="TU768" s="3"/>
      <c r="TV768" s="3"/>
      <c r="TW768" s="3"/>
      <c r="TX768" s="3"/>
      <c r="TY768" s="3"/>
      <c r="TZ768" s="3"/>
      <c r="UA768" s="3"/>
      <c r="UB768" s="3"/>
      <c r="UC768" s="3"/>
      <c r="UD768" s="3"/>
      <c r="UE768" s="3"/>
      <c r="UF768" s="3"/>
      <c r="UG768" s="3"/>
      <c r="UH768" s="3"/>
      <c r="UI768" s="3"/>
      <c r="UJ768" s="3"/>
      <c r="UK768" s="3"/>
      <c r="UL768" s="3"/>
      <c r="UM768" s="3"/>
      <c r="UN768" s="3"/>
      <c r="UO768" s="3"/>
      <c r="UP768" s="3"/>
      <c r="UQ768" s="3"/>
      <c r="UR768" s="3"/>
      <c r="US768" s="3"/>
      <c r="UT768" s="3"/>
      <c r="UU768" s="3"/>
      <c r="UV768" s="3"/>
      <c r="UW768" s="3"/>
      <c r="UX768" s="3"/>
      <c r="UY768" s="3"/>
      <c r="UZ768" s="3"/>
      <c r="VA768" s="3"/>
      <c r="VB768" s="3"/>
      <c r="VC768" s="3"/>
      <c r="VD768" s="3"/>
      <c r="VE768" s="3"/>
      <c r="VF768" s="3"/>
      <c r="VG768" s="3"/>
      <c r="VH768" s="3"/>
      <c r="VI768" s="3"/>
      <c r="VJ768" s="3"/>
      <c r="VK768" s="3"/>
      <c r="VL768" s="3"/>
      <c r="VM768" s="3"/>
      <c r="VN768" s="3"/>
      <c r="VO768" s="3"/>
      <c r="VP768" s="3"/>
      <c r="VQ768" s="3"/>
      <c r="VR768" s="3"/>
      <c r="VS768" s="3"/>
      <c r="VT768" s="3"/>
      <c r="VU768" s="3"/>
      <c r="VV768" s="3"/>
      <c r="VW768" s="3"/>
      <c r="VX768" s="3"/>
      <c r="VY768" s="3"/>
      <c r="VZ768" s="3"/>
      <c r="WA768" s="3"/>
      <c r="WB768" s="3"/>
      <c r="WC768" s="3"/>
    </row>
    <row r="769" spans="1:601" ht="16" x14ac:dyDescent="0.4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/>
      <c r="LP769" s="3"/>
      <c r="LQ769" s="3"/>
      <c r="LR769" s="3"/>
      <c r="LS769" s="3"/>
      <c r="LT769" s="3"/>
      <c r="LU769" s="3"/>
      <c r="LV769" s="3"/>
      <c r="LW769" s="3"/>
      <c r="LX769" s="3"/>
      <c r="LY769" s="3"/>
      <c r="LZ769" s="3"/>
      <c r="MA769" s="3"/>
      <c r="MB769" s="3"/>
      <c r="MC769" s="3"/>
      <c r="MD769" s="3"/>
      <c r="ME769" s="3"/>
      <c r="MF769" s="3"/>
      <c r="MG769" s="3"/>
      <c r="MH769" s="3"/>
      <c r="MI769" s="3"/>
      <c r="MJ769" s="3"/>
      <c r="MK769" s="3"/>
      <c r="ML769" s="3"/>
      <c r="MM769" s="3"/>
      <c r="MN769" s="3"/>
      <c r="MO769" s="3"/>
      <c r="MP769" s="3"/>
      <c r="MQ769" s="3"/>
      <c r="MR769" s="3"/>
      <c r="MS769" s="3"/>
      <c r="MT769" s="3"/>
      <c r="MU769" s="3"/>
      <c r="MV769" s="3"/>
      <c r="MW769" s="3"/>
      <c r="MX769" s="3"/>
      <c r="MY769" s="3"/>
      <c r="MZ769" s="3"/>
      <c r="NA769" s="3"/>
      <c r="NB769" s="3"/>
      <c r="NC769" s="3"/>
      <c r="ND769" s="3"/>
      <c r="NE769" s="3"/>
      <c r="NF769" s="3"/>
      <c r="NG769" s="3"/>
      <c r="NH769" s="3"/>
      <c r="NI769" s="3"/>
      <c r="NJ769" s="3"/>
      <c r="NK769" s="3"/>
      <c r="NL769" s="3"/>
      <c r="NM769" s="3"/>
      <c r="NN769" s="3"/>
      <c r="NO769" s="3"/>
      <c r="NP769" s="3"/>
      <c r="NQ769" s="3"/>
      <c r="NR769" s="3"/>
      <c r="NS769" s="3"/>
      <c r="NT769" s="3"/>
      <c r="NU769" s="3"/>
      <c r="NV769" s="3"/>
      <c r="NW769" s="3"/>
      <c r="NX769" s="3"/>
      <c r="NY769" s="3"/>
      <c r="NZ769" s="3"/>
      <c r="OA769" s="3"/>
      <c r="OB769" s="3"/>
      <c r="OC769" s="3"/>
      <c r="OD769" s="3"/>
      <c r="OE769" s="3"/>
      <c r="OF769" s="3"/>
      <c r="OG769" s="3"/>
      <c r="OH769" s="3"/>
      <c r="OI769" s="3"/>
      <c r="OJ769" s="3"/>
      <c r="OK769" s="3"/>
      <c r="OL769" s="3"/>
      <c r="OM769" s="3"/>
      <c r="ON769" s="3"/>
      <c r="OO769" s="3"/>
      <c r="OP769" s="3"/>
      <c r="OQ769" s="3"/>
      <c r="OR769" s="3"/>
      <c r="OS769" s="3"/>
      <c r="OT769" s="3"/>
      <c r="OU769" s="3"/>
      <c r="OV769" s="3"/>
      <c r="OW769" s="3"/>
      <c r="OX769" s="3"/>
      <c r="OY769" s="3"/>
      <c r="OZ769" s="3"/>
      <c r="PA769" s="3"/>
      <c r="PB769" s="3"/>
      <c r="PC769" s="3"/>
      <c r="PD769" s="3"/>
      <c r="PE769" s="3"/>
      <c r="PF769" s="3"/>
      <c r="PG769" s="3"/>
      <c r="PH769" s="3"/>
      <c r="PI769" s="3"/>
      <c r="PJ769" s="3"/>
      <c r="PK769" s="3"/>
      <c r="PL769" s="3"/>
      <c r="PM769" s="3"/>
      <c r="PN769" s="3"/>
      <c r="PO769" s="3"/>
      <c r="PP769" s="3"/>
      <c r="PQ769" s="3"/>
      <c r="PR769" s="3"/>
      <c r="PS769" s="3"/>
      <c r="PT769" s="3"/>
      <c r="PU769" s="3"/>
      <c r="PV769" s="3"/>
      <c r="PW769" s="3"/>
      <c r="PX769" s="3"/>
      <c r="PY769" s="3"/>
      <c r="PZ769" s="3"/>
      <c r="QA769" s="3"/>
      <c r="QB769" s="3"/>
      <c r="QC769" s="3"/>
      <c r="QD769" s="3"/>
      <c r="QE769" s="3"/>
      <c r="QF769" s="3"/>
      <c r="QG769" s="3"/>
      <c r="QH769" s="3"/>
      <c r="QI769" s="3"/>
      <c r="QJ769" s="3"/>
      <c r="QK769" s="3"/>
      <c r="QL769" s="3"/>
      <c r="QM769" s="3"/>
      <c r="QN769" s="3"/>
      <c r="QO769" s="3"/>
      <c r="QP769" s="3"/>
      <c r="QQ769" s="3"/>
      <c r="QR769" s="3"/>
      <c r="QS769" s="3"/>
      <c r="QT769" s="3"/>
      <c r="QU769" s="3"/>
      <c r="QV769" s="3"/>
      <c r="QW769" s="3"/>
      <c r="QX769" s="3"/>
      <c r="QY769" s="3"/>
      <c r="QZ769" s="3"/>
      <c r="RA769" s="3"/>
      <c r="RB769" s="3"/>
      <c r="RC769" s="3"/>
      <c r="RD769" s="3"/>
      <c r="RE769" s="3"/>
      <c r="RF769" s="3"/>
      <c r="RG769" s="3"/>
      <c r="RH769" s="3"/>
      <c r="RI769" s="3"/>
      <c r="RJ769" s="3"/>
      <c r="RK769" s="3"/>
      <c r="RL769" s="3"/>
      <c r="RM769" s="3"/>
      <c r="RN769" s="3"/>
      <c r="RO769" s="3"/>
      <c r="RP769" s="3"/>
      <c r="RQ769" s="3"/>
      <c r="RR769" s="3"/>
      <c r="RS769" s="3"/>
      <c r="RT769" s="3"/>
      <c r="RU769" s="3"/>
      <c r="RV769" s="3"/>
      <c r="RW769" s="3"/>
      <c r="RX769" s="3"/>
      <c r="RY769" s="3"/>
      <c r="RZ769" s="3"/>
      <c r="SA769" s="3"/>
      <c r="SB769" s="3"/>
      <c r="SC769" s="3"/>
      <c r="SD769" s="3"/>
      <c r="SE769" s="3"/>
      <c r="SF769" s="3"/>
      <c r="SG769" s="3"/>
      <c r="SH769" s="3"/>
      <c r="SI769" s="3"/>
      <c r="SJ769" s="3"/>
      <c r="SK769" s="3"/>
      <c r="SL769" s="3"/>
      <c r="SM769" s="3"/>
      <c r="SN769" s="3"/>
      <c r="SO769" s="3"/>
      <c r="SP769" s="3"/>
      <c r="SQ769" s="3"/>
      <c r="SR769" s="3"/>
      <c r="SS769" s="3"/>
      <c r="ST769" s="3"/>
      <c r="SU769" s="3"/>
      <c r="SV769" s="3"/>
      <c r="SW769" s="3"/>
      <c r="SX769" s="3"/>
      <c r="SY769" s="3"/>
      <c r="SZ769" s="3"/>
      <c r="TA769" s="3"/>
      <c r="TB769" s="3"/>
      <c r="TC769" s="3"/>
      <c r="TD769" s="3"/>
      <c r="TE769" s="3"/>
      <c r="TF769" s="3"/>
      <c r="TG769" s="3"/>
      <c r="TH769" s="3"/>
      <c r="TI769" s="3"/>
      <c r="TJ769" s="3"/>
      <c r="TK769" s="3"/>
      <c r="TL769" s="3"/>
      <c r="TM769" s="3"/>
      <c r="TN769" s="3"/>
      <c r="TO769" s="3"/>
      <c r="TP769" s="3"/>
      <c r="TQ769" s="3"/>
      <c r="TR769" s="3"/>
      <c r="TS769" s="3"/>
      <c r="TT769" s="3"/>
      <c r="TU769" s="3"/>
      <c r="TV769" s="3"/>
      <c r="TW769" s="3"/>
      <c r="TX769" s="3"/>
      <c r="TY769" s="3"/>
      <c r="TZ769" s="3"/>
      <c r="UA769" s="3"/>
      <c r="UB769" s="3"/>
      <c r="UC769" s="3"/>
      <c r="UD769" s="3"/>
      <c r="UE769" s="3"/>
      <c r="UF769" s="3"/>
      <c r="UG769" s="3"/>
      <c r="UH769" s="3"/>
      <c r="UI769" s="3"/>
      <c r="UJ769" s="3"/>
      <c r="UK769" s="3"/>
      <c r="UL769" s="3"/>
      <c r="UM769" s="3"/>
      <c r="UN769" s="3"/>
      <c r="UO769" s="3"/>
      <c r="UP769" s="3"/>
      <c r="UQ769" s="3"/>
      <c r="UR769" s="3"/>
      <c r="US769" s="3"/>
      <c r="UT769" s="3"/>
      <c r="UU769" s="3"/>
      <c r="UV769" s="3"/>
      <c r="UW769" s="3"/>
      <c r="UX769" s="3"/>
      <c r="UY769" s="3"/>
      <c r="UZ769" s="3"/>
      <c r="VA769" s="3"/>
      <c r="VB769" s="3"/>
      <c r="VC769" s="3"/>
      <c r="VD769" s="3"/>
      <c r="VE769" s="3"/>
      <c r="VF769" s="3"/>
      <c r="VG769" s="3"/>
      <c r="VH769" s="3"/>
      <c r="VI769" s="3"/>
      <c r="VJ769" s="3"/>
      <c r="VK769" s="3"/>
      <c r="VL769" s="3"/>
      <c r="VM769" s="3"/>
      <c r="VN769" s="3"/>
      <c r="VO769" s="3"/>
      <c r="VP769" s="3"/>
      <c r="VQ769" s="3"/>
      <c r="VR769" s="3"/>
      <c r="VS769" s="3"/>
      <c r="VT769" s="3"/>
      <c r="VU769" s="3"/>
      <c r="VV769" s="3"/>
      <c r="VW769" s="3"/>
      <c r="VX769" s="3"/>
      <c r="VY769" s="3"/>
      <c r="VZ769" s="3"/>
      <c r="WA769" s="3"/>
      <c r="WB769" s="3"/>
      <c r="WC769" s="3"/>
    </row>
    <row r="770" spans="1:601" ht="16" x14ac:dyDescent="0.4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  <c r="MC770" s="3"/>
      <c r="MD770" s="3"/>
      <c r="ME770" s="3"/>
      <c r="MF770" s="3"/>
      <c r="MG770" s="3"/>
      <c r="MH770" s="3"/>
      <c r="MI770" s="3"/>
      <c r="MJ770" s="3"/>
      <c r="MK770" s="3"/>
      <c r="ML770" s="3"/>
      <c r="MM770" s="3"/>
      <c r="MN770" s="3"/>
      <c r="MO770" s="3"/>
      <c r="MP770" s="3"/>
      <c r="MQ770" s="3"/>
      <c r="MR770" s="3"/>
      <c r="MS770" s="3"/>
      <c r="MT770" s="3"/>
      <c r="MU770" s="3"/>
      <c r="MV770" s="3"/>
      <c r="MW770" s="3"/>
      <c r="MX770" s="3"/>
      <c r="MY770" s="3"/>
      <c r="MZ770" s="3"/>
      <c r="NA770" s="3"/>
      <c r="NB770" s="3"/>
      <c r="NC770" s="3"/>
      <c r="ND770" s="3"/>
      <c r="NE770" s="3"/>
      <c r="NF770" s="3"/>
      <c r="NG770" s="3"/>
      <c r="NH770" s="3"/>
      <c r="NI770" s="3"/>
      <c r="NJ770" s="3"/>
      <c r="NK770" s="3"/>
      <c r="NL770" s="3"/>
      <c r="NM770" s="3"/>
      <c r="NN770" s="3"/>
      <c r="NO770" s="3"/>
      <c r="NP770" s="3"/>
      <c r="NQ770" s="3"/>
      <c r="NR770" s="3"/>
      <c r="NS770" s="3"/>
      <c r="NT770" s="3"/>
      <c r="NU770" s="3"/>
      <c r="NV770" s="3"/>
      <c r="NW770" s="3"/>
      <c r="NX770" s="3"/>
      <c r="NY770" s="3"/>
      <c r="NZ770" s="3"/>
      <c r="OA770" s="3"/>
      <c r="OB770" s="3"/>
      <c r="OC770" s="3"/>
      <c r="OD770" s="3"/>
      <c r="OE770" s="3"/>
      <c r="OF770" s="3"/>
      <c r="OG770" s="3"/>
      <c r="OH770" s="3"/>
      <c r="OI770" s="3"/>
      <c r="OJ770" s="3"/>
      <c r="OK770" s="3"/>
      <c r="OL770" s="3"/>
      <c r="OM770" s="3"/>
      <c r="ON770" s="3"/>
      <c r="OO770" s="3"/>
      <c r="OP770" s="3"/>
      <c r="OQ770" s="3"/>
      <c r="OR770" s="3"/>
      <c r="OS770" s="3"/>
      <c r="OT770" s="3"/>
      <c r="OU770" s="3"/>
      <c r="OV770" s="3"/>
      <c r="OW770" s="3"/>
      <c r="OX770" s="3"/>
      <c r="OY770" s="3"/>
      <c r="OZ770" s="3"/>
      <c r="PA770" s="3"/>
      <c r="PB770" s="3"/>
      <c r="PC770" s="3"/>
      <c r="PD770" s="3"/>
      <c r="PE770" s="3"/>
      <c r="PF770" s="3"/>
      <c r="PG770" s="3"/>
      <c r="PH770" s="3"/>
      <c r="PI770" s="3"/>
      <c r="PJ770" s="3"/>
      <c r="PK770" s="3"/>
      <c r="PL770" s="3"/>
      <c r="PM770" s="3"/>
      <c r="PN770" s="3"/>
      <c r="PO770" s="3"/>
      <c r="PP770" s="3"/>
      <c r="PQ770" s="3"/>
      <c r="PR770" s="3"/>
      <c r="PS770" s="3"/>
      <c r="PT770" s="3"/>
      <c r="PU770" s="3"/>
      <c r="PV770" s="3"/>
      <c r="PW770" s="3"/>
      <c r="PX770" s="3"/>
      <c r="PY770" s="3"/>
      <c r="PZ770" s="3"/>
      <c r="QA770" s="3"/>
      <c r="QB770" s="3"/>
      <c r="QC770" s="3"/>
      <c r="QD770" s="3"/>
      <c r="QE770" s="3"/>
      <c r="QF770" s="3"/>
      <c r="QG770" s="3"/>
      <c r="QH770" s="3"/>
      <c r="QI770" s="3"/>
      <c r="QJ770" s="3"/>
      <c r="QK770" s="3"/>
      <c r="QL770" s="3"/>
      <c r="QM770" s="3"/>
      <c r="QN770" s="3"/>
      <c r="QO770" s="3"/>
      <c r="QP770" s="3"/>
      <c r="QQ770" s="3"/>
      <c r="QR770" s="3"/>
      <c r="QS770" s="3"/>
      <c r="QT770" s="3"/>
      <c r="QU770" s="3"/>
      <c r="QV770" s="3"/>
      <c r="QW770" s="3"/>
      <c r="QX770" s="3"/>
      <c r="QY770" s="3"/>
      <c r="QZ770" s="3"/>
      <c r="RA770" s="3"/>
      <c r="RB770" s="3"/>
      <c r="RC770" s="3"/>
      <c r="RD770" s="3"/>
      <c r="RE770" s="3"/>
      <c r="RF770" s="3"/>
      <c r="RG770" s="3"/>
      <c r="RH770" s="3"/>
      <c r="RI770" s="3"/>
      <c r="RJ770" s="3"/>
      <c r="RK770" s="3"/>
      <c r="RL770" s="3"/>
      <c r="RM770" s="3"/>
      <c r="RN770" s="3"/>
      <c r="RO770" s="3"/>
      <c r="RP770" s="3"/>
      <c r="RQ770" s="3"/>
      <c r="RR770" s="3"/>
      <c r="RS770" s="3"/>
      <c r="RT770" s="3"/>
      <c r="RU770" s="3"/>
      <c r="RV770" s="3"/>
      <c r="RW770" s="3"/>
      <c r="RX770" s="3"/>
      <c r="RY770" s="3"/>
      <c r="RZ770" s="3"/>
      <c r="SA770" s="3"/>
      <c r="SB770" s="3"/>
      <c r="SC770" s="3"/>
      <c r="SD770" s="3"/>
      <c r="SE770" s="3"/>
      <c r="SF770" s="3"/>
      <c r="SG770" s="3"/>
      <c r="SH770" s="3"/>
      <c r="SI770" s="3"/>
      <c r="SJ770" s="3"/>
      <c r="SK770" s="3"/>
      <c r="SL770" s="3"/>
      <c r="SM770" s="3"/>
      <c r="SN770" s="3"/>
      <c r="SO770" s="3"/>
      <c r="SP770" s="3"/>
      <c r="SQ770" s="3"/>
      <c r="SR770" s="3"/>
      <c r="SS770" s="3"/>
      <c r="ST770" s="3"/>
      <c r="SU770" s="3"/>
      <c r="SV770" s="3"/>
      <c r="SW770" s="3"/>
      <c r="SX770" s="3"/>
      <c r="SY770" s="3"/>
      <c r="SZ770" s="3"/>
      <c r="TA770" s="3"/>
      <c r="TB770" s="3"/>
      <c r="TC770" s="3"/>
      <c r="TD770" s="3"/>
      <c r="TE770" s="3"/>
      <c r="TF770" s="3"/>
      <c r="TG770" s="3"/>
      <c r="TH770" s="3"/>
      <c r="TI770" s="3"/>
      <c r="TJ770" s="3"/>
      <c r="TK770" s="3"/>
      <c r="TL770" s="3"/>
      <c r="TM770" s="3"/>
      <c r="TN770" s="3"/>
      <c r="TO770" s="3"/>
      <c r="TP770" s="3"/>
      <c r="TQ770" s="3"/>
      <c r="TR770" s="3"/>
      <c r="TS770" s="3"/>
      <c r="TT770" s="3"/>
      <c r="TU770" s="3"/>
      <c r="TV770" s="3"/>
      <c r="TW770" s="3"/>
      <c r="TX770" s="3"/>
      <c r="TY770" s="3"/>
      <c r="TZ770" s="3"/>
      <c r="UA770" s="3"/>
      <c r="UB770" s="3"/>
      <c r="UC770" s="3"/>
      <c r="UD770" s="3"/>
      <c r="UE770" s="3"/>
      <c r="UF770" s="3"/>
      <c r="UG770" s="3"/>
      <c r="UH770" s="3"/>
      <c r="UI770" s="3"/>
      <c r="UJ770" s="3"/>
      <c r="UK770" s="3"/>
      <c r="UL770" s="3"/>
      <c r="UM770" s="3"/>
      <c r="UN770" s="3"/>
      <c r="UO770" s="3"/>
      <c r="UP770" s="3"/>
      <c r="UQ770" s="3"/>
      <c r="UR770" s="3"/>
      <c r="US770" s="3"/>
      <c r="UT770" s="3"/>
      <c r="UU770" s="3"/>
      <c r="UV770" s="3"/>
      <c r="UW770" s="3"/>
      <c r="UX770" s="3"/>
      <c r="UY770" s="3"/>
      <c r="UZ770" s="3"/>
      <c r="VA770" s="3"/>
      <c r="VB770" s="3"/>
      <c r="VC770" s="3"/>
      <c r="VD770" s="3"/>
      <c r="VE770" s="3"/>
      <c r="VF770" s="3"/>
      <c r="VG770" s="3"/>
      <c r="VH770" s="3"/>
      <c r="VI770" s="3"/>
      <c r="VJ770" s="3"/>
      <c r="VK770" s="3"/>
      <c r="VL770" s="3"/>
      <c r="VM770" s="3"/>
      <c r="VN770" s="3"/>
      <c r="VO770" s="3"/>
      <c r="VP770" s="3"/>
      <c r="VQ770" s="3"/>
      <c r="VR770" s="3"/>
      <c r="VS770" s="3"/>
      <c r="VT770" s="3"/>
      <c r="VU770" s="3"/>
      <c r="VV770" s="3"/>
      <c r="VW770" s="3"/>
      <c r="VX770" s="3"/>
      <c r="VY770" s="3"/>
      <c r="VZ770" s="3"/>
      <c r="WA770" s="3"/>
      <c r="WB770" s="3"/>
      <c r="WC770" s="3"/>
    </row>
    <row r="771" spans="1:601" ht="16" x14ac:dyDescent="0.4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  <c r="MC771" s="3"/>
      <c r="MD771" s="3"/>
      <c r="ME771" s="3"/>
      <c r="MF771" s="3"/>
      <c r="MG771" s="3"/>
      <c r="MH771" s="3"/>
      <c r="MI771" s="3"/>
      <c r="MJ771" s="3"/>
      <c r="MK771" s="3"/>
      <c r="ML771" s="3"/>
      <c r="MM771" s="3"/>
      <c r="MN771" s="3"/>
      <c r="MO771" s="3"/>
      <c r="MP771" s="3"/>
      <c r="MQ771" s="3"/>
      <c r="MR771" s="3"/>
      <c r="MS771" s="3"/>
      <c r="MT771" s="3"/>
      <c r="MU771" s="3"/>
      <c r="MV771" s="3"/>
      <c r="MW771" s="3"/>
      <c r="MX771" s="3"/>
      <c r="MY771" s="3"/>
      <c r="MZ771" s="3"/>
      <c r="NA771" s="3"/>
      <c r="NB771" s="3"/>
      <c r="NC771" s="3"/>
      <c r="ND771" s="3"/>
      <c r="NE771" s="3"/>
      <c r="NF771" s="3"/>
      <c r="NG771" s="3"/>
      <c r="NH771" s="3"/>
      <c r="NI771" s="3"/>
      <c r="NJ771" s="3"/>
      <c r="NK771" s="3"/>
      <c r="NL771" s="3"/>
      <c r="NM771" s="3"/>
      <c r="NN771" s="3"/>
      <c r="NO771" s="3"/>
      <c r="NP771" s="3"/>
      <c r="NQ771" s="3"/>
      <c r="NR771" s="3"/>
      <c r="NS771" s="3"/>
      <c r="NT771" s="3"/>
      <c r="NU771" s="3"/>
      <c r="NV771" s="3"/>
      <c r="NW771" s="3"/>
      <c r="NX771" s="3"/>
      <c r="NY771" s="3"/>
      <c r="NZ771" s="3"/>
      <c r="OA771" s="3"/>
      <c r="OB771" s="3"/>
      <c r="OC771" s="3"/>
      <c r="OD771" s="3"/>
      <c r="OE771" s="3"/>
      <c r="OF771" s="3"/>
      <c r="OG771" s="3"/>
      <c r="OH771" s="3"/>
      <c r="OI771" s="3"/>
      <c r="OJ771" s="3"/>
      <c r="OK771" s="3"/>
      <c r="OL771" s="3"/>
      <c r="OM771" s="3"/>
      <c r="ON771" s="3"/>
      <c r="OO771" s="3"/>
      <c r="OP771" s="3"/>
      <c r="OQ771" s="3"/>
      <c r="OR771" s="3"/>
      <c r="OS771" s="3"/>
      <c r="OT771" s="3"/>
      <c r="OU771" s="3"/>
      <c r="OV771" s="3"/>
      <c r="OW771" s="3"/>
      <c r="OX771" s="3"/>
      <c r="OY771" s="3"/>
      <c r="OZ771" s="3"/>
      <c r="PA771" s="3"/>
      <c r="PB771" s="3"/>
      <c r="PC771" s="3"/>
      <c r="PD771" s="3"/>
      <c r="PE771" s="3"/>
      <c r="PF771" s="3"/>
      <c r="PG771" s="3"/>
      <c r="PH771" s="3"/>
      <c r="PI771" s="3"/>
      <c r="PJ771" s="3"/>
      <c r="PK771" s="3"/>
      <c r="PL771" s="3"/>
      <c r="PM771" s="3"/>
      <c r="PN771" s="3"/>
      <c r="PO771" s="3"/>
      <c r="PP771" s="3"/>
      <c r="PQ771" s="3"/>
      <c r="PR771" s="3"/>
      <c r="PS771" s="3"/>
      <c r="PT771" s="3"/>
      <c r="PU771" s="3"/>
      <c r="PV771" s="3"/>
      <c r="PW771" s="3"/>
      <c r="PX771" s="3"/>
      <c r="PY771" s="3"/>
      <c r="PZ771" s="3"/>
      <c r="QA771" s="3"/>
      <c r="QB771" s="3"/>
      <c r="QC771" s="3"/>
      <c r="QD771" s="3"/>
      <c r="QE771" s="3"/>
      <c r="QF771" s="3"/>
      <c r="QG771" s="3"/>
      <c r="QH771" s="3"/>
      <c r="QI771" s="3"/>
      <c r="QJ771" s="3"/>
      <c r="QK771" s="3"/>
      <c r="QL771" s="3"/>
      <c r="QM771" s="3"/>
      <c r="QN771" s="3"/>
      <c r="QO771" s="3"/>
      <c r="QP771" s="3"/>
      <c r="QQ771" s="3"/>
      <c r="QR771" s="3"/>
      <c r="QS771" s="3"/>
      <c r="QT771" s="3"/>
      <c r="QU771" s="3"/>
      <c r="QV771" s="3"/>
      <c r="QW771" s="3"/>
      <c r="QX771" s="3"/>
      <c r="QY771" s="3"/>
      <c r="QZ771" s="3"/>
      <c r="RA771" s="3"/>
      <c r="RB771" s="3"/>
      <c r="RC771" s="3"/>
      <c r="RD771" s="3"/>
      <c r="RE771" s="3"/>
      <c r="RF771" s="3"/>
      <c r="RG771" s="3"/>
      <c r="RH771" s="3"/>
      <c r="RI771" s="3"/>
      <c r="RJ771" s="3"/>
      <c r="RK771" s="3"/>
      <c r="RL771" s="3"/>
      <c r="RM771" s="3"/>
      <c r="RN771" s="3"/>
      <c r="RO771" s="3"/>
      <c r="RP771" s="3"/>
      <c r="RQ771" s="3"/>
      <c r="RR771" s="3"/>
      <c r="RS771" s="3"/>
      <c r="RT771" s="3"/>
      <c r="RU771" s="3"/>
      <c r="RV771" s="3"/>
      <c r="RW771" s="3"/>
      <c r="RX771" s="3"/>
      <c r="RY771" s="3"/>
      <c r="RZ771" s="3"/>
      <c r="SA771" s="3"/>
      <c r="SB771" s="3"/>
      <c r="SC771" s="3"/>
      <c r="SD771" s="3"/>
      <c r="SE771" s="3"/>
      <c r="SF771" s="3"/>
      <c r="SG771" s="3"/>
      <c r="SH771" s="3"/>
      <c r="SI771" s="3"/>
      <c r="SJ771" s="3"/>
      <c r="SK771" s="3"/>
      <c r="SL771" s="3"/>
      <c r="SM771" s="3"/>
      <c r="SN771" s="3"/>
      <c r="SO771" s="3"/>
      <c r="SP771" s="3"/>
      <c r="SQ771" s="3"/>
      <c r="SR771" s="3"/>
      <c r="SS771" s="3"/>
      <c r="ST771" s="3"/>
      <c r="SU771" s="3"/>
      <c r="SV771" s="3"/>
      <c r="SW771" s="3"/>
      <c r="SX771" s="3"/>
      <c r="SY771" s="3"/>
      <c r="SZ771" s="3"/>
      <c r="TA771" s="3"/>
      <c r="TB771" s="3"/>
      <c r="TC771" s="3"/>
      <c r="TD771" s="3"/>
      <c r="TE771" s="3"/>
      <c r="TF771" s="3"/>
      <c r="TG771" s="3"/>
      <c r="TH771" s="3"/>
      <c r="TI771" s="3"/>
      <c r="TJ771" s="3"/>
      <c r="TK771" s="3"/>
      <c r="TL771" s="3"/>
      <c r="TM771" s="3"/>
      <c r="TN771" s="3"/>
      <c r="TO771" s="3"/>
      <c r="TP771" s="3"/>
      <c r="TQ771" s="3"/>
      <c r="TR771" s="3"/>
      <c r="TS771" s="3"/>
      <c r="TT771" s="3"/>
      <c r="TU771" s="3"/>
      <c r="TV771" s="3"/>
      <c r="TW771" s="3"/>
      <c r="TX771" s="3"/>
      <c r="TY771" s="3"/>
      <c r="TZ771" s="3"/>
      <c r="UA771" s="3"/>
      <c r="UB771" s="3"/>
      <c r="UC771" s="3"/>
      <c r="UD771" s="3"/>
      <c r="UE771" s="3"/>
      <c r="UF771" s="3"/>
      <c r="UG771" s="3"/>
      <c r="UH771" s="3"/>
      <c r="UI771" s="3"/>
      <c r="UJ771" s="3"/>
      <c r="UK771" s="3"/>
      <c r="UL771" s="3"/>
      <c r="UM771" s="3"/>
      <c r="UN771" s="3"/>
      <c r="UO771" s="3"/>
      <c r="UP771" s="3"/>
      <c r="UQ771" s="3"/>
      <c r="UR771" s="3"/>
      <c r="US771" s="3"/>
      <c r="UT771" s="3"/>
      <c r="UU771" s="3"/>
      <c r="UV771" s="3"/>
      <c r="UW771" s="3"/>
      <c r="UX771" s="3"/>
      <c r="UY771" s="3"/>
      <c r="UZ771" s="3"/>
      <c r="VA771" s="3"/>
      <c r="VB771" s="3"/>
      <c r="VC771" s="3"/>
      <c r="VD771" s="3"/>
      <c r="VE771" s="3"/>
      <c r="VF771" s="3"/>
      <c r="VG771" s="3"/>
      <c r="VH771" s="3"/>
      <c r="VI771" s="3"/>
      <c r="VJ771" s="3"/>
      <c r="VK771" s="3"/>
      <c r="VL771" s="3"/>
      <c r="VM771" s="3"/>
      <c r="VN771" s="3"/>
      <c r="VO771" s="3"/>
      <c r="VP771" s="3"/>
      <c r="VQ771" s="3"/>
      <c r="VR771" s="3"/>
      <c r="VS771" s="3"/>
      <c r="VT771" s="3"/>
      <c r="VU771" s="3"/>
      <c r="VV771" s="3"/>
      <c r="VW771" s="3"/>
      <c r="VX771" s="3"/>
      <c r="VY771" s="3"/>
      <c r="VZ771" s="3"/>
      <c r="WA771" s="3"/>
      <c r="WB771" s="3"/>
      <c r="WC771" s="3"/>
    </row>
    <row r="772" spans="1:601" ht="16" x14ac:dyDescent="0.4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3"/>
      <c r="NJ772" s="3"/>
      <c r="NK772" s="3"/>
      <c r="NL772" s="3"/>
      <c r="NM772" s="3"/>
      <c r="NN772" s="3"/>
      <c r="NO772" s="3"/>
      <c r="NP772" s="3"/>
      <c r="NQ772" s="3"/>
      <c r="NR772" s="3"/>
      <c r="NS772" s="3"/>
      <c r="NT772" s="3"/>
      <c r="NU772" s="3"/>
      <c r="NV772" s="3"/>
      <c r="NW772" s="3"/>
      <c r="NX772" s="3"/>
      <c r="NY772" s="3"/>
      <c r="NZ772" s="3"/>
      <c r="OA772" s="3"/>
      <c r="OB772" s="3"/>
      <c r="OC772" s="3"/>
      <c r="OD772" s="3"/>
      <c r="OE772" s="3"/>
      <c r="OF772" s="3"/>
      <c r="OG772" s="3"/>
      <c r="OH772" s="3"/>
      <c r="OI772" s="3"/>
      <c r="OJ772" s="3"/>
      <c r="OK772" s="3"/>
      <c r="OL772" s="3"/>
      <c r="OM772" s="3"/>
      <c r="ON772" s="3"/>
      <c r="OO772" s="3"/>
      <c r="OP772" s="3"/>
      <c r="OQ772" s="3"/>
      <c r="OR772" s="3"/>
      <c r="OS772" s="3"/>
      <c r="OT772" s="3"/>
      <c r="OU772" s="3"/>
      <c r="OV772" s="3"/>
      <c r="OW772" s="3"/>
      <c r="OX772" s="3"/>
      <c r="OY772" s="3"/>
      <c r="OZ772" s="3"/>
      <c r="PA772" s="3"/>
      <c r="PB772" s="3"/>
      <c r="PC772" s="3"/>
      <c r="PD772" s="3"/>
      <c r="PE772" s="3"/>
      <c r="PF772" s="3"/>
      <c r="PG772" s="3"/>
      <c r="PH772" s="3"/>
      <c r="PI772" s="3"/>
      <c r="PJ772" s="3"/>
      <c r="PK772" s="3"/>
      <c r="PL772" s="3"/>
      <c r="PM772" s="3"/>
      <c r="PN772" s="3"/>
      <c r="PO772" s="3"/>
      <c r="PP772" s="3"/>
      <c r="PQ772" s="3"/>
      <c r="PR772" s="3"/>
      <c r="PS772" s="3"/>
      <c r="PT772" s="3"/>
      <c r="PU772" s="3"/>
      <c r="PV772" s="3"/>
      <c r="PW772" s="3"/>
      <c r="PX772" s="3"/>
      <c r="PY772" s="3"/>
      <c r="PZ772" s="3"/>
      <c r="QA772" s="3"/>
      <c r="QB772" s="3"/>
      <c r="QC772" s="3"/>
      <c r="QD772" s="3"/>
      <c r="QE772" s="3"/>
      <c r="QF772" s="3"/>
      <c r="QG772" s="3"/>
      <c r="QH772" s="3"/>
      <c r="QI772" s="3"/>
      <c r="QJ772" s="3"/>
      <c r="QK772" s="3"/>
      <c r="QL772" s="3"/>
      <c r="QM772" s="3"/>
      <c r="QN772" s="3"/>
      <c r="QO772" s="3"/>
      <c r="QP772" s="3"/>
      <c r="QQ772" s="3"/>
      <c r="QR772" s="3"/>
      <c r="QS772" s="3"/>
      <c r="QT772" s="3"/>
      <c r="QU772" s="3"/>
      <c r="QV772" s="3"/>
      <c r="QW772" s="3"/>
      <c r="QX772" s="3"/>
      <c r="QY772" s="3"/>
      <c r="QZ772" s="3"/>
      <c r="RA772" s="3"/>
      <c r="RB772" s="3"/>
      <c r="RC772" s="3"/>
      <c r="RD772" s="3"/>
      <c r="RE772" s="3"/>
      <c r="RF772" s="3"/>
      <c r="RG772" s="3"/>
      <c r="RH772" s="3"/>
      <c r="RI772" s="3"/>
      <c r="RJ772" s="3"/>
      <c r="RK772" s="3"/>
      <c r="RL772" s="3"/>
      <c r="RM772" s="3"/>
      <c r="RN772" s="3"/>
      <c r="RO772" s="3"/>
      <c r="RP772" s="3"/>
      <c r="RQ772" s="3"/>
      <c r="RR772" s="3"/>
      <c r="RS772" s="3"/>
      <c r="RT772" s="3"/>
      <c r="RU772" s="3"/>
      <c r="RV772" s="3"/>
      <c r="RW772" s="3"/>
      <c r="RX772" s="3"/>
      <c r="RY772" s="3"/>
      <c r="RZ772" s="3"/>
      <c r="SA772" s="3"/>
      <c r="SB772" s="3"/>
      <c r="SC772" s="3"/>
      <c r="SD772" s="3"/>
      <c r="SE772" s="3"/>
      <c r="SF772" s="3"/>
      <c r="SG772" s="3"/>
      <c r="SH772" s="3"/>
      <c r="SI772" s="3"/>
      <c r="SJ772" s="3"/>
      <c r="SK772" s="3"/>
      <c r="SL772" s="3"/>
      <c r="SM772" s="3"/>
      <c r="SN772" s="3"/>
      <c r="SO772" s="3"/>
      <c r="SP772" s="3"/>
      <c r="SQ772" s="3"/>
      <c r="SR772" s="3"/>
      <c r="SS772" s="3"/>
      <c r="ST772" s="3"/>
      <c r="SU772" s="3"/>
      <c r="SV772" s="3"/>
      <c r="SW772" s="3"/>
      <c r="SX772" s="3"/>
      <c r="SY772" s="3"/>
      <c r="SZ772" s="3"/>
      <c r="TA772" s="3"/>
      <c r="TB772" s="3"/>
      <c r="TC772" s="3"/>
      <c r="TD772" s="3"/>
      <c r="TE772" s="3"/>
      <c r="TF772" s="3"/>
      <c r="TG772" s="3"/>
      <c r="TH772" s="3"/>
      <c r="TI772" s="3"/>
      <c r="TJ772" s="3"/>
      <c r="TK772" s="3"/>
      <c r="TL772" s="3"/>
      <c r="TM772" s="3"/>
      <c r="TN772" s="3"/>
      <c r="TO772" s="3"/>
      <c r="TP772" s="3"/>
      <c r="TQ772" s="3"/>
      <c r="TR772" s="3"/>
      <c r="TS772" s="3"/>
      <c r="TT772" s="3"/>
      <c r="TU772" s="3"/>
      <c r="TV772" s="3"/>
      <c r="TW772" s="3"/>
      <c r="TX772" s="3"/>
      <c r="TY772" s="3"/>
      <c r="TZ772" s="3"/>
      <c r="UA772" s="3"/>
      <c r="UB772" s="3"/>
      <c r="UC772" s="3"/>
      <c r="UD772" s="3"/>
      <c r="UE772" s="3"/>
      <c r="UF772" s="3"/>
      <c r="UG772" s="3"/>
      <c r="UH772" s="3"/>
      <c r="UI772" s="3"/>
      <c r="UJ772" s="3"/>
      <c r="UK772" s="3"/>
      <c r="UL772" s="3"/>
      <c r="UM772" s="3"/>
      <c r="UN772" s="3"/>
      <c r="UO772" s="3"/>
      <c r="UP772" s="3"/>
      <c r="UQ772" s="3"/>
      <c r="UR772" s="3"/>
      <c r="US772" s="3"/>
      <c r="UT772" s="3"/>
      <c r="UU772" s="3"/>
      <c r="UV772" s="3"/>
      <c r="UW772" s="3"/>
      <c r="UX772" s="3"/>
      <c r="UY772" s="3"/>
      <c r="UZ772" s="3"/>
      <c r="VA772" s="3"/>
      <c r="VB772" s="3"/>
      <c r="VC772" s="3"/>
      <c r="VD772" s="3"/>
      <c r="VE772" s="3"/>
      <c r="VF772" s="3"/>
      <c r="VG772" s="3"/>
      <c r="VH772" s="3"/>
      <c r="VI772" s="3"/>
      <c r="VJ772" s="3"/>
      <c r="VK772" s="3"/>
      <c r="VL772" s="3"/>
      <c r="VM772" s="3"/>
      <c r="VN772" s="3"/>
      <c r="VO772" s="3"/>
      <c r="VP772" s="3"/>
      <c r="VQ772" s="3"/>
      <c r="VR772" s="3"/>
      <c r="VS772" s="3"/>
      <c r="VT772" s="3"/>
      <c r="VU772" s="3"/>
      <c r="VV772" s="3"/>
      <c r="VW772" s="3"/>
      <c r="VX772" s="3"/>
      <c r="VY772" s="3"/>
      <c r="VZ772" s="3"/>
      <c r="WA772" s="3"/>
      <c r="WB772" s="3"/>
      <c r="WC772" s="3"/>
    </row>
    <row r="773" spans="1:601" ht="16" x14ac:dyDescent="0.4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/>
      <c r="LP773" s="3"/>
      <c r="LQ773" s="3"/>
      <c r="LR773" s="3"/>
      <c r="LS773" s="3"/>
      <c r="LT773" s="3"/>
      <c r="LU773" s="3"/>
      <c r="LV773" s="3"/>
      <c r="LW773" s="3"/>
      <c r="LX773" s="3"/>
      <c r="LY773" s="3"/>
      <c r="LZ773" s="3"/>
      <c r="MA773" s="3"/>
      <c r="MB773" s="3"/>
      <c r="MC773" s="3"/>
      <c r="MD773" s="3"/>
      <c r="ME773" s="3"/>
      <c r="MF773" s="3"/>
      <c r="MG773" s="3"/>
      <c r="MH773" s="3"/>
      <c r="MI773" s="3"/>
      <c r="MJ773" s="3"/>
      <c r="MK773" s="3"/>
      <c r="ML773" s="3"/>
      <c r="MM773" s="3"/>
      <c r="MN773" s="3"/>
      <c r="MO773" s="3"/>
      <c r="MP773" s="3"/>
      <c r="MQ773" s="3"/>
      <c r="MR773" s="3"/>
      <c r="MS773" s="3"/>
      <c r="MT773" s="3"/>
      <c r="MU773" s="3"/>
      <c r="MV773" s="3"/>
      <c r="MW773" s="3"/>
      <c r="MX773" s="3"/>
      <c r="MY773" s="3"/>
      <c r="MZ773" s="3"/>
      <c r="NA773" s="3"/>
      <c r="NB773" s="3"/>
      <c r="NC773" s="3"/>
      <c r="ND773" s="3"/>
      <c r="NE773" s="3"/>
      <c r="NF773" s="3"/>
      <c r="NG773" s="3"/>
      <c r="NH773" s="3"/>
      <c r="NI773" s="3"/>
      <c r="NJ773" s="3"/>
      <c r="NK773" s="3"/>
      <c r="NL773" s="3"/>
      <c r="NM773" s="3"/>
      <c r="NN773" s="3"/>
      <c r="NO773" s="3"/>
      <c r="NP773" s="3"/>
      <c r="NQ773" s="3"/>
      <c r="NR773" s="3"/>
      <c r="NS773" s="3"/>
      <c r="NT773" s="3"/>
      <c r="NU773" s="3"/>
      <c r="NV773" s="3"/>
      <c r="NW773" s="3"/>
      <c r="NX773" s="3"/>
      <c r="NY773" s="3"/>
      <c r="NZ773" s="3"/>
      <c r="OA773" s="3"/>
      <c r="OB773" s="3"/>
      <c r="OC773" s="3"/>
      <c r="OD773" s="3"/>
      <c r="OE773" s="3"/>
      <c r="OF773" s="3"/>
      <c r="OG773" s="3"/>
      <c r="OH773" s="3"/>
      <c r="OI773" s="3"/>
      <c r="OJ773" s="3"/>
      <c r="OK773" s="3"/>
      <c r="OL773" s="3"/>
      <c r="OM773" s="3"/>
      <c r="ON773" s="3"/>
      <c r="OO773" s="3"/>
      <c r="OP773" s="3"/>
      <c r="OQ773" s="3"/>
      <c r="OR773" s="3"/>
      <c r="OS773" s="3"/>
      <c r="OT773" s="3"/>
      <c r="OU773" s="3"/>
      <c r="OV773" s="3"/>
      <c r="OW773" s="3"/>
      <c r="OX773" s="3"/>
      <c r="OY773" s="3"/>
      <c r="OZ773" s="3"/>
      <c r="PA773" s="3"/>
      <c r="PB773" s="3"/>
      <c r="PC773" s="3"/>
      <c r="PD773" s="3"/>
      <c r="PE773" s="3"/>
      <c r="PF773" s="3"/>
      <c r="PG773" s="3"/>
      <c r="PH773" s="3"/>
      <c r="PI773" s="3"/>
      <c r="PJ773" s="3"/>
      <c r="PK773" s="3"/>
      <c r="PL773" s="3"/>
      <c r="PM773" s="3"/>
      <c r="PN773" s="3"/>
      <c r="PO773" s="3"/>
      <c r="PP773" s="3"/>
      <c r="PQ773" s="3"/>
      <c r="PR773" s="3"/>
      <c r="PS773" s="3"/>
      <c r="PT773" s="3"/>
      <c r="PU773" s="3"/>
      <c r="PV773" s="3"/>
      <c r="PW773" s="3"/>
      <c r="PX773" s="3"/>
      <c r="PY773" s="3"/>
      <c r="PZ773" s="3"/>
      <c r="QA773" s="3"/>
      <c r="QB773" s="3"/>
      <c r="QC773" s="3"/>
      <c r="QD773" s="3"/>
      <c r="QE773" s="3"/>
      <c r="QF773" s="3"/>
      <c r="QG773" s="3"/>
      <c r="QH773" s="3"/>
      <c r="QI773" s="3"/>
      <c r="QJ773" s="3"/>
      <c r="QK773" s="3"/>
      <c r="QL773" s="3"/>
      <c r="QM773" s="3"/>
      <c r="QN773" s="3"/>
      <c r="QO773" s="3"/>
      <c r="QP773" s="3"/>
      <c r="QQ773" s="3"/>
      <c r="QR773" s="3"/>
      <c r="QS773" s="3"/>
      <c r="QT773" s="3"/>
      <c r="QU773" s="3"/>
      <c r="QV773" s="3"/>
      <c r="QW773" s="3"/>
      <c r="QX773" s="3"/>
      <c r="QY773" s="3"/>
      <c r="QZ773" s="3"/>
      <c r="RA773" s="3"/>
      <c r="RB773" s="3"/>
      <c r="RC773" s="3"/>
      <c r="RD773" s="3"/>
      <c r="RE773" s="3"/>
      <c r="RF773" s="3"/>
      <c r="RG773" s="3"/>
      <c r="RH773" s="3"/>
      <c r="RI773" s="3"/>
      <c r="RJ773" s="3"/>
      <c r="RK773" s="3"/>
      <c r="RL773" s="3"/>
      <c r="RM773" s="3"/>
      <c r="RN773" s="3"/>
      <c r="RO773" s="3"/>
      <c r="RP773" s="3"/>
      <c r="RQ773" s="3"/>
      <c r="RR773" s="3"/>
      <c r="RS773" s="3"/>
      <c r="RT773" s="3"/>
      <c r="RU773" s="3"/>
      <c r="RV773" s="3"/>
      <c r="RW773" s="3"/>
      <c r="RX773" s="3"/>
      <c r="RY773" s="3"/>
      <c r="RZ773" s="3"/>
      <c r="SA773" s="3"/>
      <c r="SB773" s="3"/>
      <c r="SC773" s="3"/>
      <c r="SD773" s="3"/>
      <c r="SE773" s="3"/>
      <c r="SF773" s="3"/>
      <c r="SG773" s="3"/>
      <c r="SH773" s="3"/>
      <c r="SI773" s="3"/>
      <c r="SJ773" s="3"/>
      <c r="SK773" s="3"/>
      <c r="SL773" s="3"/>
      <c r="SM773" s="3"/>
      <c r="SN773" s="3"/>
      <c r="SO773" s="3"/>
      <c r="SP773" s="3"/>
      <c r="SQ773" s="3"/>
      <c r="SR773" s="3"/>
      <c r="SS773" s="3"/>
      <c r="ST773" s="3"/>
      <c r="SU773" s="3"/>
      <c r="SV773" s="3"/>
      <c r="SW773" s="3"/>
      <c r="SX773" s="3"/>
      <c r="SY773" s="3"/>
      <c r="SZ773" s="3"/>
      <c r="TA773" s="3"/>
      <c r="TB773" s="3"/>
      <c r="TC773" s="3"/>
      <c r="TD773" s="3"/>
      <c r="TE773" s="3"/>
      <c r="TF773" s="3"/>
      <c r="TG773" s="3"/>
      <c r="TH773" s="3"/>
      <c r="TI773" s="3"/>
      <c r="TJ773" s="3"/>
      <c r="TK773" s="3"/>
      <c r="TL773" s="3"/>
      <c r="TM773" s="3"/>
      <c r="TN773" s="3"/>
      <c r="TO773" s="3"/>
      <c r="TP773" s="3"/>
      <c r="TQ773" s="3"/>
      <c r="TR773" s="3"/>
      <c r="TS773" s="3"/>
      <c r="TT773" s="3"/>
      <c r="TU773" s="3"/>
      <c r="TV773" s="3"/>
      <c r="TW773" s="3"/>
      <c r="TX773" s="3"/>
      <c r="TY773" s="3"/>
      <c r="TZ773" s="3"/>
      <c r="UA773" s="3"/>
      <c r="UB773" s="3"/>
      <c r="UC773" s="3"/>
      <c r="UD773" s="3"/>
      <c r="UE773" s="3"/>
      <c r="UF773" s="3"/>
      <c r="UG773" s="3"/>
      <c r="UH773" s="3"/>
      <c r="UI773" s="3"/>
      <c r="UJ773" s="3"/>
      <c r="UK773" s="3"/>
      <c r="UL773" s="3"/>
      <c r="UM773" s="3"/>
      <c r="UN773" s="3"/>
      <c r="UO773" s="3"/>
      <c r="UP773" s="3"/>
      <c r="UQ773" s="3"/>
      <c r="UR773" s="3"/>
      <c r="US773" s="3"/>
      <c r="UT773" s="3"/>
      <c r="UU773" s="3"/>
      <c r="UV773" s="3"/>
      <c r="UW773" s="3"/>
      <c r="UX773" s="3"/>
      <c r="UY773" s="3"/>
      <c r="UZ773" s="3"/>
      <c r="VA773" s="3"/>
      <c r="VB773" s="3"/>
      <c r="VC773" s="3"/>
      <c r="VD773" s="3"/>
      <c r="VE773" s="3"/>
      <c r="VF773" s="3"/>
      <c r="VG773" s="3"/>
      <c r="VH773" s="3"/>
      <c r="VI773" s="3"/>
      <c r="VJ773" s="3"/>
      <c r="VK773" s="3"/>
      <c r="VL773" s="3"/>
      <c r="VM773" s="3"/>
      <c r="VN773" s="3"/>
      <c r="VO773" s="3"/>
      <c r="VP773" s="3"/>
      <c r="VQ773" s="3"/>
      <c r="VR773" s="3"/>
      <c r="VS773" s="3"/>
      <c r="VT773" s="3"/>
      <c r="VU773" s="3"/>
      <c r="VV773" s="3"/>
      <c r="VW773" s="3"/>
      <c r="VX773" s="3"/>
      <c r="VY773" s="3"/>
      <c r="VZ773" s="3"/>
      <c r="WA773" s="3"/>
      <c r="WB773" s="3"/>
      <c r="WC773" s="3"/>
    </row>
    <row r="774" spans="1:601" ht="16" x14ac:dyDescent="0.4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/>
      <c r="LP774" s="3"/>
      <c r="LQ774" s="3"/>
      <c r="LR774" s="3"/>
      <c r="LS774" s="3"/>
      <c r="LT774" s="3"/>
      <c r="LU774" s="3"/>
      <c r="LV774" s="3"/>
      <c r="LW774" s="3"/>
      <c r="LX774" s="3"/>
      <c r="LY774" s="3"/>
      <c r="LZ774" s="3"/>
      <c r="MA774" s="3"/>
      <c r="MB774" s="3"/>
      <c r="MC774" s="3"/>
      <c r="MD774" s="3"/>
      <c r="ME774" s="3"/>
      <c r="MF774" s="3"/>
      <c r="MG774" s="3"/>
      <c r="MH774" s="3"/>
      <c r="MI774" s="3"/>
      <c r="MJ774" s="3"/>
      <c r="MK774" s="3"/>
      <c r="ML774" s="3"/>
      <c r="MM774" s="3"/>
      <c r="MN774" s="3"/>
      <c r="MO774" s="3"/>
      <c r="MP774" s="3"/>
      <c r="MQ774" s="3"/>
      <c r="MR774" s="3"/>
      <c r="MS774" s="3"/>
      <c r="MT774" s="3"/>
      <c r="MU774" s="3"/>
      <c r="MV774" s="3"/>
      <c r="MW774" s="3"/>
      <c r="MX774" s="3"/>
      <c r="MY774" s="3"/>
      <c r="MZ774" s="3"/>
      <c r="NA774" s="3"/>
      <c r="NB774" s="3"/>
      <c r="NC774" s="3"/>
      <c r="ND774" s="3"/>
      <c r="NE774" s="3"/>
      <c r="NF774" s="3"/>
      <c r="NG774" s="3"/>
      <c r="NH774" s="3"/>
      <c r="NI774" s="3"/>
      <c r="NJ774" s="3"/>
      <c r="NK774" s="3"/>
      <c r="NL774" s="3"/>
      <c r="NM774" s="3"/>
      <c r="NN774" s="3"/>
      <c r="NO774" s="3"/>
      <c r="NP774" s="3"/>
      <c r="NQ774" s="3"/>
      <c r="NR774" s="3"/>
      <c r="NS774" s="3"/>
      <c r="NT774" s="3"/>
      <c r="NU774" s="3"/>
      <c r="NV774" s="3"/>
      <c r="NW774" s="3"/>
      <c r="NX774" s="3"/>
      <c r="NY774" s="3"/>
      <c r="NZ774" s="3"/>
      <c r="OA774" s="3"/>
      <c r="OB774" s="3"/>
      <c r="OC774" s="3"/>
      <c r="OD774" s="3"/>
      <c r="OE774" s="3"/>
      <c r="OF774" s="3"/>
      <c r="OG774" s="3"/>
      <c r="OH774" s="3"/>
      <c r="OI774" s="3"/>
      <c r="OJ774" s="3"/>
      <c r="OK774" s="3"/>
      <c r="OL774" s="3"/>
      <c r="OM774" s="3"/>
      <c r="ON774" s="3"/>
      <c r="OO774" s="3"/>
      <c r="OP774" s="3"/>
      <c r="OQ774" s="3"/>
      <c r="OR774" s="3"/>
      <c r="OS774" s="3"/>
      <c r="OT774" s="3"/>
      <c r="OU774" s="3"/>
      <c r="OV774" s="3"/>
      <c r="OW774" s="3"/>
      <c r="OX774" s="3"/>
      <c r="OY774" s="3"/>
      <c r="OZ774" s="3"/>
      <c r="PA774" s="3"/>
      <c r="PB774" s="3"/>
      <c r="PC774" s="3"/>
      <c r="PD774" s="3"/>
      <c r="PE774" s="3"/>
      <c r="PF774" s="3"/>
      <c r="PG774" s="3"/>
      <c r="PH774" s="3"/>
      <c r="PI774" s="3"/>
      <c r="PJ774" s="3"/>
      <c r="PK774" s="3"/>
      <c r="PL774" s="3"/>
      <c r="PM774" s="3"/>
      <c r="PN774" s="3"/>
      <c r="PO774" s="3"/>
      <c r="PP774" s="3"/>
      <c r="PQ774" s="3"/>
      <c r="PR774" s="3"/>
      <c r="PS774" s="3"/>
      <c r="PT774" s="3"/>
      <c r="PU774" s="3"/>
      <c r="PV774" s="3"/>
      <c r="PW774" s="3"/>
      <c r="PX774" s="3"/>
      <c r="PY774" s="3"/>
      <c r="PZ774" s="3"/>
      <c r="QA774" s="3"/>
      <c r="QB774" s="3"/>
      <c r="QC774" s="3"/>
      <c r="QD774" s="3"/>
      <c r="QE774" s="3"/>
      <c r="QF774" s="3"/>
      <c r="QG774" s="3"/>
      <c r="QH774" s="3"/>
      <c r="QI774" s="3"/>
      <c r="QJ774" s="3"/>
      <c r="QK774" s="3"/>
      <c r="QL774" s="3"/>
      <c r="QM774" s="3"/>
      <c r="QN774" s="3"/>
      <c r="QO774" s="3"/>
      <c r="QP774" s="3"/>
      <c r="QQ774" s="3"/>
      <c r="QR774" s="3"/>
      <c r="QS774" s="3"/>
      <c r="QT774" s="3"/>
      <c r="QU774" s="3"/>
      <c r="QV774" s="3"/>
      <c r="QW774" s="3"/>
      <c r="QX774" s="3"/>
      <c r="QY774" s="3"/>
      <c r="QZ774" s="3"/>
      <c r="RA774" s="3"/>
      <c r="RB774" s="3"/>
      <c r="RC774" s="3"/>
      <c r="RD774" s="3"/>
      <c r="RE774" s="3"/>
      <c r="RF774" s="3"/>
      <c r="RG774" s="3"/>
      <c r="RH774" s="3"/>
      <c r="RI774" s="3"/>
      <c r="RJ774" s="3"/>
      <c r="RK774" s="3"/>
      <c r="RL774" s="3"/>
      <c r="RM774" s="3"/>
      <c r="RN774" s="3"/>
      <c r="RO774" s="3"/>
      <c r="RP774" s="3"/>
      <c r="RQ774" s="3"/>
      <c r="RR774" s="3"/>
      <c r="RS774" s="3"/>
      <c r="RT774" s="3"/>
      <c r="RU774" s="3"/>
      <c r="RV774" s="3"/>
      <c r="RW774" s="3"/>
      <c r="RX774" s="3"/>
      <c r="RY774" s="3"/>
      <c r="RZ774" s="3"/>
      <c r="SA774" s="3"/>
      <c r="SB774" s="3"/>
      <c r="SC774" s="3"/>
      <c r="SD774" s="3"/>
      <c r="SE774" s="3"/>
      <c r="SF774" s="3"/>
      <c r="SG774" s="3"/>
      <c r="SH774" s="3"/>
      <c r="SI774" s="3"/>
      <c r="SJ774" s="3"/>
      <c r="SK774" s="3"/>
      <c r="SL774" s="3"/>
      <c r="SM774" s="3"/>
      <c r="SN774" s="3"/>
      <c r="SO774" s="3"/>
      <c r="SP774" s="3"/>
      <c r="SQ774" s="3"/>
      <c r="SR774" s="3"/>
      <c r="SS774" s="3"/>
      <c r="ST774" s="3"/>
      <c r="SU774" s="3"/>
      <c r="SV774" s="3"/>
      <c r="SW774" s="3"/>
      <c r="SX774" s="3"/>
      <c r="SY774" s="3"/>
      <c r="SZ774" s="3"/>
      <c r="TA774" s="3"/>
      <c r="TB774" s="3"/>
      <c r="TC774" s="3"/>
      <c r="TD774" s="3"/>
      <c r="TE774" s="3"/>
      <c r="TF774" s="3"/>
      <c r="TG774" s="3"/>
      <c r="TH774" s="3"/>
      <c r="TI774" s="3"/>
      <c r="TJ774" s="3"/>
      <c r="TK774" s="3"/>
      <c r="TL774" s="3"/>
      <c r="TM774" s="3"/>
      <c r="TN774" s="3"/>
      <c r="TO774" s="3"/>
      <c r="TP774" s="3"/>
      <c r="TQ774" s="3"/>
      <c r="TR774" s="3"/>
      <c r="TS774" s="3"/>
      <c r="TT774" s="3"/>
      <c r="TU774" s="3"/>
      <c r="TV774" s="3"/>
      <c r="TW774" s="3"/>
      <c r="TX774" s="3"/>
      <c r="TY774" s="3"/>
      <c r="TZ774" s="3"/>
      <c r="UA774" s="3"/>
      <c r="UB774" s="3"/>
      <c r="UC774" s="3"/>
      <c r="UD774" s="3"/>
      <c r="UE774" s="3"/>
      <c r="UF774" s="3"/>
      <c r="UG774" s="3"/>
      <c r="UH774" s="3"/>
      <c r="UI774" s="3"/>
      <c r="UJ774" s="3"/>
      <c r="UK774" s="3"/>
      <c r="UL774" s="3"/>
      <c r="UM774" s="3"/>
      <c r="UN774" s="3"/>
      <c r="UO774" s="3"/>
      <c r="UP774" s="3"/>
      <c r="UQ774" s="3"/>
      <c r="UR774" s="3"/>
      <c r="US774" s="3"/>
      <c r="UT774" s="3"/>
      <c r="UU774" s="3"/>
      <c r="UV774" s="3"/>
      <c r="UW774" s="3"/>
      <c r="UX774" s="3"/>
      <c r="UY774" s="3"/>
      <c r="UZ774" s="3"/>
      <c r="VA774" s="3"/>
      <c r="VB774" s="3"/>
      <c r="VC774" s="3"/>
      <c r="VD774" s="3"/>
      <c r="VE774" s="3"/>
      <c r="VF774" s="3"/>
      <c r="VG774" s="3"/>
      <c r="VH774" s="3"/>
      <c r="VI774" s="3"/>
      <c r="VJ774" s="3"/>
      <c r="VK774" s="3"/>
      <c r="VL774" s="3"/>
      <c r="VM774" s="3"/>
      <c r="VN774" s="3"/>
      <c r="VO774" s="3"/>
      <c r="VP774" s="3"/>
      <c r="VQ774" s="3"/>
      <c r="VR774" s="3"/>
      <c r="VS774" s="3"/>
      <c r="VT774" s="3"/>
      <c r="VU774" s="3"/>
      <c r="VV774" s="3"/>
      <c r="VW774" s="3"/>
      <c r="VX774" s="3"/>
      <c r="VY774" s="3"/>
      <c r="VZ774" s="3"/>
      <c r="WA774" s="3"/>
      <c r="WB774" s="3"/>
      <c r="WC774" s="3"/>
    </row>
    <row r="775" spans="1:601" ht="16" x14ac:dyDescent="0.4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/>
      <c r="LP775" s="3"/>
      <c r="LQ775" s="3"/>
      <c r="LR775" s="3"/>
      <c r="LS775" s="3"/>
      <c r="LT775" s="3"/>
      <c r="LU775" s="3"/>
      <c r="LV775" s="3"/>
      <c r="LW775" s="3"/>
      <c r="LX775" s="3"/>
      <c r="LY775" s="3"/>
      <c r="LZ775" s="3"/>
      <c r="MA775" s="3"/>
      <c r="MB775" s="3"/>
      <c r="MC775" s="3"/>
      <c r="MD775" s="3"/>
      <c r="ME775" s="3"/>
      <c r="MF775" s="3"/>
      <c r="MG775" s="3"/>
      <c r="MH775" s="3"/>
      <c r="MI775" s="3"/>
      <c r="MJ775" s="3"/>
      <c r="MK775" s="3"/>
      <c r="ML775" s="3"/>
      <c r="MM775" s="3"/>
      <c r="MN775" s="3"/>
      <c r="MO775" s="3"/>
      <c r="MP775" s="3"/>
      <c r="MQ775" s="3"/>
      <c r="MR775" s="3"/>
      <c r="MS775" s="3"/>
      <c r="MT775" s="3"/>
      <c r="MU775" s="3"/>
      <c r="MV775" s="3"/>
      <c r="MW775" s="3"/>
      <c r="MX775" s="3"/>
      <c r="MY775" s="3"/>
      <c r="MZ775" s="3"/>
      <c r="NA775" s="3"/>
      <c r="NB775" s="3"/>
      <c r="NC775" s="3"/>
      <c r="ND775" s="3"/>
      <c r="NE775" s="3"/>
      <c r="NF775" s="3"/>
      <c r="NG775" s="3"/>
      <c r="NH775" s="3"/>
      <c r="NI775" s="3"/>
      <c r="NJ775" s="3"/>
      <c r="NK775" s="3"/>
      <c r="NL775" s="3"/>
      <c r="NM775" s="3"/>
      <c r="NN775" s="3"/>
      <c r="NO775" s="3"/>
      <c r="NP775" s="3"/>
      <c r="NQ775" s="3"/>
      <c r="NR775" s="3"/>
      <c r="NS775" s="3"/>
      <c r="NT775" s="3"/>
      <c r="NU775" s="3"/>
      <c r="NV775" s="3"/>
      <c r="NW775" s="3"/>
      <c r="NX775" s="3"/>
      <c r="NY775" s="3"/>
      <c r="NZ775" s="3"/>
      <c r="OA775" s="3"/>
      <c r="OB775" s="3"/>
      <c r="OC775" s="3"/>
      <c r="OD775" s="3"/>
      <c r="OE775" s="3"/>
      <c r="OF775" s="3"/>
      <c r="OG775" s="3"/>
      <c r="OH775" s="3"/>
      <c r="OI775" s="3"/>
      <c r="OJ775" s="3"/>
      <c r="OK775" s="3"/>
      <c r="OL775" s="3"/>
      <c r="OM775" s="3"/>
      <c r="ON775" s="3"/>
      <c r="OO775" s="3"/>
      <c r="OP775" s="3"/>
      <c r="OQ775" s="3"/>
      <c r="OR775" s="3"/>
      <c r="OS775" s="3"/>
      <c r="OT775" s="3"/>
      <c r="OU775" s="3"/>
      <c r="OV775" s="3"/>
      <c r="OW775" s="3"/>
      <c r="OX775" s="3"/>
      <c r="OY775" s="3"/>
      <c r="OZ775" s="3"/>
      <c r="PA775" s="3"/>
      <c r="PB775" s="3"/>
      <c r="PC775" s="3"/>
      <c r="PD775" s="3"/>
      <c r="PE775" s="3"/>
      <c r="PF775" s="3"/>
      <c r="PG775" s="3"/>
      <c r="PH775" s="3"/>
      <c r="PI775" s="3"/>
      <c r="PJ775" s="3"/>
      <c r="PK775" s="3"/>
      <c r="PL775" s="3"/>
      <c r="PM775" s="3"/>
      <c r="PN775" s="3"/>
      <c r="PO775" s="3"/>
      <c r="PP775" s="3"/>
      <c r="PQ775" s="3"/>
      <c r="PR775" s="3"/>
      <c r="PS775" s="3"/>
      <c r="PT775" s="3"/>
      <c r="PU775" s="3"/>
      <c r="PV775" s="3"/>
      <c r="PW775" s="3"/>
      <c r="PX775" s="3"/>
      <c r="PY775" s="3"/>
      <c r="PZ775" s="3"/>
      <c r="QA775" s="3"/>
      <c r="QB775" s="3"/>
      <c r="QC775" s="3"/>
      <c r="QD775" s="3"/>
      <c r="QE775" s="3"/>
      <c r="QF775" s="3"/>
      <c r="QG775" s="3"/>
      <c r="QH775" s="3"/>
      <c r="QI775" s="3"/>
      <c r="QJ775" s="3"/>
      <c r="QK775" s="3"/>
      <c r="QL775" s="3"/>
      <c r="QM775" s="3"/>
      <c r="QN775" s="3"/>
      <c r="QO775" s="3"/>
      <c r="QP775" s="3"/>
      <c r="QQ775" s="3"/>
      <c r="QR775" s="3"/>
      <c r="QS775" s="3"/>
      <c r="QT775" s="3"/>
      <c r="QU775" s="3"/>
      <c r="QV775" s="3"/>
      <c r="QW775" s="3"/>
      <c r="QX775" s="3"/>
      <c r="QY775" s="3"/>
      <c r="QZ775" s="3"/>
      <c r="RA775" s="3"/>
      <c r="RB775" s="3"/>
      <c r="RC775" s="3"/>
      <c r="RD775" s="3"/>
      <c r="RE775" s="3"/>
      <c r="RF775" s="3"/>
      <c r="RG775" s="3"/>
      <c r="RH775" s="3"/>
      <c r="RI775" s="3"/>
      <c r="RJ775" s="3"/>
      <c r="RK775" s="3"/>
      <c r="RL775" s="3"/>
      <c r="RM775" s="3"/>
      <c r="RN775" s="3"/>
      <c r="RO775" s="3"/>
      <c r="RP775" s="3"/>
      <c r="RQ775" s="3"/>
      <c r="RR775" s="3"/>
      <c r="RS775" s="3"/>
      <c r="RT775" s="3"/>
      <c r="RU775" s="3"/>
      <c r="RV775" s="3"/>
      <c r="RW775" s="3"/>
      <c r="RX775" s="3"/>
      <c r="RY775" s="3"/>
      <c r="RZ775" s="3"/>
      <c r="SA775" s="3"/>
      <c r="SB775" s="3"/>
      <c r="SC775" s="3"/>
      <c r="SD775" s="3"/>
      <c r="SE775" s="3"/>
      <c r="SF775" s="3"/>
      <c r="SG775" s="3"/>
      <c r="SH775" s="3"/>
      <c r="SI775" s="3"/>
      <c r="SJ775" s="3"/>
      <c r="SK775" s="3"/>
      <c r="SL775" s="3"/>
      <c r="SM775" s="3"/>
      <c r="SN775" s="3"/>
      <c r="SO775" s="3"/>
      <c r="SP775" s="3"/>
      <c r="SQ775" s="3"/>
      <c r="SR775" s="3"/>
      <c r="SS775" s="3"/>
      <c r="ST775" s="3"/>
      <c r="SU775" s="3"/>
      <c r="SV775" s="3"/>
      <c r="SW775" s="3"/>
      <c r="SX775" s="3"/>
      <c r="SY775" s="3"/>
      <c r="SZ775" s="3"/>
      <c r="TA775" s="3"/>
      <c r="TB775" s="3"/>
      <c r="TC775" s="3"/>
      <c r="TD775" s="3"/>
      <c r="TE775" s="3"/>
      <c r="TF775" s="3"/>
      <c r="TG775" s="3"/>
      <c r="TH775" s="3"/>
      <c r="TI775" s="3"/>
      <c r="TJ775" s="3"/>
      <c r="TK775" s="3"/>
      <c r="TL775" s="3"/>
      <c r="TM775" s="3"/>
      <c r="TN775" s="3"/>
      <c r="TO775" s="3"/>
      <c r="TP775" s="3"/>
      <c r="TQ775" s="3"/>
      <c r="TR775" s="3"/>
      <c r="TS775" s="3"/>
      <c r="TT775" s="3"/>
      <c r="TU775" s="3"/>
      <c r="TV775" s="3"/>
      <c r="TW775" s="3"/>
      <c r="TX775" s="3"/>
      <c r="TY775" s="3"/>
      <c r="TZ775" s="3"/>
      <c r="UA775" s="3"/>
      <c r="UB775" s="3"/>
      <c r="UC775" s="3"/>
      <c r="UD775" s="3"/>
      <c r="UE775" s="3"/>
      <c r="UF775" s="3"/>
      <c r="UG775" s="3"/>
      <c r="UH775" s="3"/>
      <c r="UI775" s="3"/>
      <c r="UJ775" s="3"/>
      <c r="UK775" s="3"/>
      <c r="UL775" s="3"/>
      <c r="UM775" s="3"/>
      <c r="UN775" s="3"/>
      <c r="UO775" s="3"/>
      <c r="UP775" s="3"/>
      <c r="UQ775" s="3"/>
      <c r="UR775" s="3"/>
      <c r="US775" s="3"/>
      <c r="UT775" s="3"/>
      <c r="UU775" s="3"/>
      <c r="UV775" s="3"/>
      <c r="UW775" s="3"/>
      <c r="UX775" s="3"/>
      <c r="UY775" s="3"/>
      <c r="UZ775" s="3"/>
      <c r="VA775" s="3"/>
      <c r="VB775" s="3"/>
      <c r="VC775" s="3"/>
      <c r="VD775" s="3"/>
      <c r="VE775" s="3"/>
      <c r="VF775" s="3"/>
      <c r="VG775" s="3"/>
      <c r="VH775" s="3"/>
      <c r="VI775" s="3"/>
      <c r="VJ775" s="3"/>
      <c r="VK775" s="3"/>
      <c r="VL775" s="3"/>
      <c r="VM775" s="3"/>
      <c r="VN775" s="3"/>
      <c r="VO775" s="3"/>
      <c r="VP775" s="3"/>
      <c r="VQ775" s="3"/>
      <c r="VR775" s="3"/>
      <c r="VS775" s="3"/>
      <c r="VT775" s="3"/>
      <c r="VU775" s="3"/>
      <c r="VV775" s="3"/>
      <c r="VW775" s="3"/>
      <c r="VX775" s="3"/>
      <c r="VY775" s="3"/>
      <c r="VZ775" s="3"/>
      <c r="WA775" s="3"/>
      <c r="WB775" s="3"/>
      <c r="WC775" s="3"/>
    </row>
    <row r="776" spans="1:601" ht="16" x14ac:dyDescent="0.4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/>
      <c r="LP776" s="3"/>
      <c r="LQ776" s="3"/>
      <c r="LR776" s="3"/>
      <c r="LS776" s="3"/>
      <c r="LT776" s="3"/>
      <c r="LU776" s="3"/>
      <c r="LV776" s="3"/>
      <c r="LW776" s="3"/>
      <c r="LX776" s="3"/>
      <c r="LY776" s="3"/>
      <c r="LZ776" s="3"/>
      <c r="MA776" s="3"/>
      <c r="MB776" s="3"/>
      <c r="MC776" s="3"/>
      <c r="MD776" s="3"/>
      <c r="ME776" s="3"/>
      <c r="MF776" s="3"/>
      <c r="MG776" s="3"/>
      <c r="MH776" s="3"/>
      <c r="MI776" s="3"/>
      <c r="MJ776" s="3"/>
      <c r="MK776" s="3"/>
      <c r="ML776" s="3"/>
      <c r="MM776" s="3"/>
      <c r="MN776" s="3"/>
      <c r="MO776" s="3"/>
      <c r="MP776" s="3"/>
      <c r="MQ776" s="3"/>
      <c r="MR776" s="3"/>
      <c r="MS776" s="3"/>
      <c r="MT776" s="3"/>
      <c r="MU776" s="3"/>
      <c r="MV776" s="3"/>
      <c r="MW776" s="3"/>
      <c r="MX776" s="3"/>
      <c r="MY776" s="3"/>
      <c r="MZ776" s="3"/>
      <c r="NA776" s="3"/>
      <c r="NB776" s="3"/>
      <c r="NC776" s="3"/>
      <c r="ND776" s="3"/>
      <c r="NE776" s="3"/>
      <c r="NF776" s="3"/>
      <c r="NG776" s="3"/>
      <c r="NH776" s="3"/>
      <c r="NI776" s="3"/>
      <c r="NJ776" s="3"/>
      <c r="NK776" s="3"/>
      <c r="NL776" s="3"/>
      <c r="NM776" s="3"/>
      <c r="NN776" s="3"/>
      <c r="NO776" s="3"/>
      <c r="NP776" s="3"/>
      <c r="NQ776" s="3"/>
      <c r="NR776" s="3"/>
      <c r="NS776" s="3"/>
      <c r="NT776" s="3"/>
      <c r="NU776" s="3"/>
      <c r="NV776" s="3"/>
      <c r="NW776" s="3"/>
      <c r="NX776" s="3"/>
      <c r="NY776" s="3"/>
      <c r="NZ776" s="3"/>
      <c r="OA776" s="3"/>
      <c r="OB776" s="3"/>
      <c r="OC776" s="3"/>
      <c r="OD776" s="3"/>
      <c r="OE776" s="3"/>
      <c r="OF776" s="3"/>
      <c r="OG776" s="3"/>
      <c r="OH776" s="3"/>
      <c r="OI776" s="3"/>
      <c r="OJ776" s="3"/>
      <c r="OK776" s="3"/>
      <c r="OL776" s="3"/>
      <c r="OM776" s="3"/>
      <c r="ON776" s="3"/>
      <c r="OO776" s="3"/>
      <c r="OP776" s="3"/>
      <c r="OQ776" s="3"/>
      <c r="OR776" s="3"/>
      <c r="OS776" s="3"/>
      <c r="OT776" s="3"/>
      <c r="OU776" s="3"/>
      <c r="OV776" s="3"/>
      <c r="OW776" s="3"/>
      <c r="OX776" s="3"/>
      <c r="OY776" s="3"/>
      <c r="OZ776" s="3"/>
      <c r="PA776" s="3"/>
      <c r="PB776" s="3"/>
      <c r="PC776" s="3"/>
      <c r="PD776" s="3"/>
      <c r="PE776" s="3"/>
      <c r="PF776" s="3"/>
      <c r="PG776" s="3"/>
      <c r="PH776" s="3"/>
      <c r="PI776" s="3"/>
      <c r="PJ776" s="3"/>
      <c r="PK776" s="3"/>
      <c r="PL776" s="3"/>
      <c r="PM776" s="3"/>
      <c r="PN776" s="3"/>
      <c r="PO776" s="3"/>
      <c r="PP776" s="3"/>
      <c r="PQ776" s="3"/>
      <c r="PR776" s="3"/>
      <c r="PS776" s="3"/>
      <c r="PT776" s="3"/>
      <c r="PU776" s="3"/>
      <c r="PV776" s="3"/>
      <c r="PW776" s="3"/>
      <c r="PX776" s="3"/>
      <c r="PY776" s="3"/>
      <c r="PZ776" s="3"/>
      <c r="QA776" s="3"/>
      <c r="QB776" s="3"/>
      <c r="QC776" s="3"/>
      <c r="QD776" s="3"/>
      <c r="QE776" s="3"/>
      <c r="QF776" s="3"/>
      <c r="QG776" s="3"/>
      <c r="QH776" s="3"/>
      <c r="QI776" s="3"/>
      <c r="QJ776" s="3"/>
      <c r="QK776" s="3"/>
      <c r="QL776" s="3"/>
      <c r="QM776" s="3"/>
      <c r="QN776" s="3"/>
      <c r="QO776" s="3"/>
      <c r="QP776" s="3"/>
      <c r="QQ776" s="3"/>
      <c r="QR776" s="3"/>
      <c r="QS776" s="3"/>
      <c r="QT776" s="3"/>
      <c r="QU776" s="3"/>
      <c r="QV776" s="3"/>
      <c r="QW776" s="3"/>
      <c r="QX776" s="3"/>
      <c r="QY776" s="3"/>
      <c r="QZ776" s="3"/>
      <c r="RA776" s="3"/>
      <c r="RB776" s="3"/>
      <c r="RC776" s="3"/>
      <c r="RD776" s="3"/>
      <c r="RE776" s="3"/>
      <c r="RF776" s="3"/>
      <c r="RG776" s="3"/>
      <c r="RH776" s="3"/>
      <c r="RI776" s="3"/>
      <c r="RJ776" s="3"/>
      <c r="RK776" s="3"/>
      <c r="RL776" s="3"/>
      <c r="RM776" s="3"/>
      <c r="RN776" s="3"/>
      <c r="RO776" s="3"/>
      <c r="RP776" s="3"/>
      <c r="RQ776" s="3"/>
      <c r="RR776" s="3"/>
      <c r="RS776" s="3"/>
      <c r="RT776" s="3"/>
      <c r="RU776" s="3"/>
      <c r="RV776" s="3"/>
      <c r="RW776" s="3"/>
      <c r="RX776" s="3"/>
      <c r="RY776" s="3"/>
      <c r="RZ776" s="3"/>
      <c r="SA776" s="3"/>
      <c r="SB776" s="3"/>
      <c r="SC776" s="3"/>
      <c r="SD776" s="3"/>
      <c r="SE776" s="3"/>
      <c r="SF776" s="3"/>
      <c r="SG776" s="3"/>
      <c r="SH776" s="3"/>
      <c r="SI776" s="3"/>
      <c r="SJ776" s="3"/>
      <c r="SK776" s="3"/>
      <c r="SL776" s="3"/>
      <c r="SM776" s="3"/>
      <c r="SN776" s="3"/>
      <c r="SO776" s="3"/>
      <c r="SP776" s="3"/>
      <c r="SQ776" s="3"/>
      <c r="SR776" s="3"/>
      <c r="SS776" s="3"/>
      <c r="ST776" s="3"/>
      <c r="SU776" s="3"/>
      <c r="SV776" s="3"/>
      <c r="SW776" s="3"/>
      <c r="SX776" s="3"/>
      <c r="SY776" s="3"/>
      <c r="SZ776" s="3"/>
      <c r="TA776" s="3"/>
      <c r="TB776" s="3"/>
      <c r="TC776" s="3"/>
      <c r="TD776" s="3"/>
      <c r="TE776" s="3"/>
      <c r="TF776" s="3"/>
      <c r="TG776" s="3"/>
      <c r="TH776" s="3"/>
      <c r="TI776" s="3"/>
      <c r="TJ776" s="3"/>
      <c r="TK776" s="3"/>
      <c r="TL776" s="3"/>
      <c r="TM776" s="3"/>
      <c r="TN776" s="3"/>
      <c r="TO776" s="3"/>
      <c r="TP776" s="3"/>
      <c r="TQ776" s="3"/>
      <c r="TR776" s="3"/>
      <c r="TS776" s="3"/>
      <c r="TT776" s="3"/>
      <c r="TU776" s="3"/>
      <c r="TV776" s="3"/>
      <c r="TW776" s="3"/>
      <c r="TX776" s="3"/>
      <c r="TY776" s="3"/>
      <c r="TZ776" s="3"/>
      <c r="UA776" s="3"/>
      <c r="UB776" s="3"/>
      <c r="UC776" s="3"/>
      <c r="UD776" s="3"/>
      <c r="UE776" s="3"/>
      <c r="UF776" s="3"/>
      <c r="UG776" s="3"/>
      <c r="UH776" s="3"/>
      <c r="UI776" s="3"/>
      <c r="UJ776" s="3"/>
      <c r="UK776" s="3"/>
      <c r="UL776" s="3"/>
      <c r="UM776" s="3"/>
      <c r="UN776" s="3"/>
      <c r="UO776" s="3"/>
      <c r="UP776" s="3"/>
      <c r="UQ776" s="3"/>
      <c r="UR776" s="3"/>
      <c r="US776" s="3"/>
      <c r="UT776" s="3"/>
      <c r="UU776" s="3"/>
      <c r="UV776" s="3"/>
      <c r="UW776" s="3"/>
      <c r="UX776" s="3"/>
      <c r="UY776" s="3"/>
      <c r="UZ776" s="3"/>
      <c r="VA776" s="3"/>
      <c r="VB776" s="3"/>
      <c r="VC776" s="3"/>
      <c r="VD776" s="3"/>
      <c r="VE776" s="3"/>
      <c r="VF776" s="3"/>
      <c r="VG776" s="3"/>
      <c r="VH776" s="3"/>
      <c r="VI776" s="3"/>
      <c r="VJ776" s="3"/>
      <c r="VK776" s="3"/>
      <c r="VL776" s="3"/>
      <c r="VM776" s="3"/>
      <c r="VN776" s="3"/>
      <c r="VO776" s="3"/>
      <c r="VP776" s="3"/>
      <c r="VQ776" s="3"/>
      <c r="VR776" s="3"/>
      <c r="VS776" s="3"/>
      <c r="VT776" s="3"/>
      <c r="VU776" s="3"/>
      <c r="VV776" s="3"/>
      <c r="VW776" s="3"/>
      <c r="VX776" s="3"/>
      <c r="VY776" s="3"/>
      <c r="VZ776" s="3"/>
      <c r="WA776" s="3"/>
      <c r="WB776" s="3"/>
      <c r="WC776" s="3"/>
    </row>
    <row r="777" spans="1:601" ht="16" x14ac:dyDescent="0.4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/>
      <c r="LP777" s="3"/>
      <c r="LQ777" s="3"/>
      <c r="LR777" s="3"/>
      <c r="LS777" s="3"/>
      <c r="LT777" s="3"/>
      <c r="LU777" s="3"/>
      <c r="LV777" s="3"/>
      <c r="LW777" s="3"/>
      <c r="LX777" s="3"/>
      <c r="LY777" s="3"/>
      <c r="LZ777" s="3"/>
      <c r="MA777" s="3"/>
      <c r="MB777" s="3"/>
      <c r="MC777" s="3"/>
      <c r="MD777" s="3"/>
      <c r="ME777" s="3"/>
      <c r="MF777" s="3"/>
      <c r="MG777" s="3"/>
      <c r="MH777" s="3"/>
      <c r="MI777" s="3"/>
      <c r="MJ777" s="3"/>
      <c r="MK777" s="3"/>
      <c r="ML777" s="3"/>
      <c r="MM777" s="3"/>
      <c r="MN777" s="3"/>
      <c r="MO777" s="3"/>
      <c r="MP777" s="3"/>
      <c r="MQ777" s="3"/>
      <c r="MR777" s="3"/>
      <c r="MS777" s="3"/>
      <c r="MT777" s="3"/>
      <c r="MU777" s="3"/>
      <c r="MV777" s="3"/>
      <c r="MW777" s="3"/>
      <c r="MX777" s="3"/>
      <c r="MY777" s="3"/>
      <c r="MZ777" s="3"/>
      <c r="NA777" s="3"/>
      <c r="NB777" s="3"/>
      <c r="NC777" s="3"/>
      <c r="ND777" s="3"/>
      <c r="NE777" s="3"/>
      <c r="NF777" s="3"/>
      <c r="NG777" s="3"/>
      <c r="NH777" s="3"/>
      <c r="NI777" s="3"/>
      <c r="NJ777" s="3"/>
      <c r="NK777" s="3"/>
      <c r="NL777" s="3"/>
      <c r="NM777" s="3"/>
      <c r="NN777" s="3"/>
      <c r="NO777" s="3"/>
      <c r="NP777" s="3"/>
      <c r="NQ777" s="3"/>
      <c r="NR777" s="3"/>
      <c r="NS777" s="3"/>
      <c r="NT777" s="3"/>
      <c r="NU777" s="3"/>
      <c r="NV777" s="3"/>
      <c r="NW777" s="3"/>
      <c r="NX777" s="3"/>
      <c r="NY777" s="3"/>
      <c r="NZ777" s="3"/>
      <c r="OA777" s="3"/>
      <c r="OB777" s="3"/>
      <c r="OC777" s="3"/>
      <c r="OD777" s="3"/>
      <c r="OE777" s="3"/>
      <c r="OF777" s="3"/>
      <c r="OG777" s="3"/>
      <c r="OH777" s="3"/>
      <c r="OI777" s="3"/>
      <c r="OJ777" s="3"/>
      <c r="OK777" s="3"/>
      <c r="OL777" s="3"/>
      <c r="OM777" s="3"/>
      <c r="ON777" s="3"/>
      <c r="OO777" s="3"/>
      <c r="OP777" s="3"/>
      <c r="OQ777" s="3"/>
      <c r="OR777" s="3"/>
      <c r="OS777" s="3"/>
      <c r="OT777" s="3"/>
      <c r="OU777" s="3"/>
      <c r="OV777" s="3"/>
      <c r="OW777" s="3"/>
      <c r="OX777" s="3"/>
      <c r="OY777" s="3"/>
      <c r="OZ777" s="3"/>
      <c r="PA777" s="3"/>
      <c r="PB777" s="3"/>
      <c r="PC777" s="3"/>
      <c r="PD777" s="3"/>
      <c r="PE777" s="3"/>
      <c r="PF777" s="3"/>
      <c r="PG777" s="3"/>
      <c r="PH777" s="3"/>
      <c r="PI777" s="3"/>
      <c r="PJ777" s="3"/>
      <c r="PK777" s="3"/>
      <c r="PL777" s="3"/>
      <c r="PM777" s="3"/>
      <c r="PN777" s="3"/>
      <c r="PO777" s="3"/>
      <c r="PP777" s="3"/>
      <c r="PQ777" s="3"/>
      <c r="PR777" s="3"/>
      <c r="PS777" s="3"/>
      <c r="PT777" s="3"/>
      <c r="PU777" s="3"/>
      <c r="PV777" s="3"/>
      <c r="PW777" s="3"/>
      <c r="PX777" s="3"/>
      <c r="PY777" s="3"/>
      <c r="PZ777" s="3"/>
      <c r="QA777" s="3"/>
      <c r="QB777" s="3"/>
      <c r="QC777" s="3"/>
      <c r="QD777" s="3"/>
      <c r="QE777" s="3"/>
      <c r="QF777" s="3"/>
      <c r="QG777" s="3"/>
      <c r="QH777" s="3"/>
      <c r="QI777" s="3"/>
      <c r="QJ777" s="3"/>
      <c r="QK777" s="3"/>
      <c r="QL777" s="3"/>
      <c r="QM777" s="3"/>
      <c r="QN777" s="3"/>
      <c r="QO777" s="3"/>
      <c r="QP777" s="3"/>
      <c r="QQ777" s="3"/>
      <c r="QR777" s="3"/>
      <c r="QS777" s="3"/>
      <c r="QT777" s="3"/>
      <c r="QU777" s="3"/>
      <c r="QV777" s="3"/>
      <c r="QW777" s="3"/>
      <c r="QX777" s="3"/>
      <c r="QY777" s="3"/>
      <c r="QZ777" s="3"/>
      <c r="RA777" s="3"/>
      <c r="RB777" s="3"/>
      <c r="RC777" s="3"/>
      <c r="RD777" s="3"/>
      <c r="RE777" s="3"/>
      <c r="RF777" s="3"/>
      <c r="RG777" s="3"/>
      <c r="RH777" s="3"/>
      <c r="RI777" s="3"/>
      <c r="RJ777" s="3"/>
      <c r="RK777" s="3"/>
      <c r="RL777" s="3"/>
      <c r="RM777" s="3"/>
      <c r="RN777" s="3"/>
      <c r="RO777" s="3"/>
      <c r="RP777" s="3"/>
      <c r="RQ777" s="3"/>
      <c r="RR777" s="3"/>
      <c r="RS777" s="3"/>
      <c r="RT777" s="3"/>
      <c r="RU777" s="3"/>
      <c r="RV777" s="3"/>
      <c r="RW777" s="3"/>
      <c r="RX777" s="3"/>
      <c r="RY777" s="3"/>
      <c r="RZ777" s="3"/>
      <c r="SA777" s="3"/>
      <c r="SB777" s="3"/>
      <c r="SC777" s="3"/>
      <c r="SD777" s="3"/>
      <c r="SE777" s="3"/>
      <c r="SF777" s="3"/>
      <c r="SG777" s="3"/>
      <c r="SH777" s="3"/>
      <c r="SI777" s="3"/>
      <c r="SJ777" s="3"/>
      <c r="SK777" s="3"/>
      <c r="SL777" s="3"/>
      <c r="SM777" s="3"/>
      <c r="SN777" s="3"/>
      <c r="SO777" s="3"/>
      <c r="SP777" s="3"/>
      <c r="SQ777" s="3"/>
      <c r="SR777" s="3"/>
      <c r="SS777" s="3"/>
      <c r="ST777" s="3"/>
      <c r="SU777" s="3"/>
      <c r="SV777" s="3"/>
      <c r="SW777" s="3"/>
      <c r="SX777" s="3"/>
      <c r="SY777" s="3"/>
      <c r="SZ777" s="3"/>
      <c r="TA777" s="3"/>
      <c r="TB777" s="3"/>
      <c r="TC777" s="3"/>
      <c r="TD777" s="3"/>
      <c r="TE777" s="3"/>
      <c r="TF777" s="3"/>
      <c r="TG777" s="3"/>
      <c r="TH777" s="3"/>
      <c r="TI777" s="3"/>
      <c r="TJ777" s="3"/>
      <c r="TK777" s="3"/>
      <c r="TL777" s="3"/>
      <c r="TM777" s="3"/>
      <c r="TN777" s="3"/>
      <c r="TO777" s="3"/>
      <c r="TP777" s="3"/>
      <c r="TQ777" s="3"/>
      <c r="TR777" s="3"/>
      <c r="TS777" s="3"/>
      <c r="TT777" s="3"/>
      <c r="TU777" s="3"/>
      <c r="TV777" s="3"/>
      <c r="TW777" s="3"/>
      <c r="TX777" s="3"/>
      <c r="TY777" s="3"/>
      <c r="TZ777" s="3"/>
      <c r="UA777" s="3"/>
      <c r="UB777" s="3"/>
      <c r="UC777" s="3"/>
      <c r="UD777" s="3"/>
      <c r="UE777" s="3"/>
      <c r="UF777" s="3"/>
      <c r="UG777" s="3"/>
      <c r="UH777" s="3"/>
      <c r="UI777" s="3"/>
      <c r="UJ777" s="3"/>
      <c r="UK777" s="3"/>
      <c r="UL777" s="3"/>
      <c r="UM777" s="3"/>
      <c r="UN777" s="3"/>
      <c r="UO777" s="3"/>
      <c r="UP777" s="3"/>
      <c r="UQ777" s="3"/>
      <c r="UR777" s="3"/>
      <c r="US777" s="3"/>
      <c r="UT777" s="3"/>
      <c r="UU777" s="3"/>
      <c r="UV777" s="3"/>
      <c r="UW777" s="3"/>
      <c r="UX777" s="3"/>
      <c r="UY777" s="3"/>
      <c r="UZ777" s="3"/>
      <c r="VA777" s="3"/>
      <c r="VB777" s="3"/>
      <c r="VC777" s="3"/>
      <c r="VD777" s="3"/>
      <c r="VE777" s="3"/>
      <c r="VF777" s="3"/>
      <c r="VG777" s="3"/>
      <c r="VH777" s="3"/>
      <c r="VI777" s="3"/>
      <c r="VJ777" s="3"/>
      <c r="VK777" s="3"/>
      <c r="VL777" s="3"/>
      <c r="VM777" s="3"/>
      <c r="VN777" s="3"/>
      <c r="VO777" s="3"/>
      <c r="VP777" s="3"/>
      <c r="VQ777" s="3"/>
      <c r="VR777" s="3"/>
      <c r="VS777" s="3"/>
      <c r="VT777" s="3"/>
      <c r="VU777" s="3"/>
      <c r="VV777" s="3"/>
      <c r="VW777" s="3"/>
      <c r="VX777" s="3"/>
      <c r="VY777" s="3"/>
      <c r="VZ777" s="3"/>
      <c r="WA777" s="3"/>
      <c r="WB777" s="3"/>
      <c r="WC777" s="3"/>
    </row>
    <row r="778" spans="1:601" ht="16" x14ac:dyDescent="0.4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/>
      <c r="LP778" s="3"/>
      <c r="LQ778" s="3"/>
      <c r="LR778" s="3"/>
      <c r="LS778" s="3"/>
      <c r="LT778" s="3"/>
      <c r="LU778" s="3"/>
      <c r="LV778" s="3"/>
      <c r="LW778" s="3"/>
      <c r="LX778" s="3"/>
      <c r="LY778" s="3"/>
      <c r="LZ778" s="3"/>
      <c r="MA778" s="3"/>
      <c r="MB778" s="3"/>
      <c r="MC778" s="3"/>
      <c r="MD778" s="3"/>
      <c r="ME778" s="3"/>
      <c r="MF778" s="3"/>
      <c r="MG778" s="3"/>
      <c r="MH778" s="3"/>
      <c r="MI778" s="3"/>
      <c r="MJ778" s="3"/>
      <c r="MK778" s="3"/>
      <c r="ML778" s="3"/>
      <c r="MM778" s="3"/>
      <c r="MN778" s="3"/>
      <c r="MO778" s="3"/>
      <c r="MP778" s="3"/>
      <c r="MQ778" s="3"/>
      <c r="MR778" s="3"/>
      <c r="MS778" s="3"/>
      <c r="MT778" s="3"/>
      <c r="MU778" s="3"/>
      <c r="MV778" s="3"/>
      <c r="MW778" s="3"/>
      <c r="MX778" s="3"/>
      <c r="MY778" s="3"/>
      <c r="MZ778" s="3"/>
      <c r="NA778" s="3"/>
      <c r="NB778" s="3"/>
      <c r="NC778" s="3"/>
      <c r="ND778" s="3"/>
      <c r="NE778" s="3"/>
      <c r="NF778" s="3"/>
      <c r="NG778" s="3"/>
      <c r="NH778" s="3"/>
      <c r="NI778" s="3"/>
      <c r="NJ778" s="3"/>
      <c r="NK778" s="3"/>
      <c r="NL778" s="3"/>
      <c r="NM778" s="3"/>
      <c r="NN778" s="3"/>
      <c r="NO778" s="3"/>
      <c r="NP778" s="3"/>
      <c r="NQ778" s="3"/>
      <c r="NR778" s="3"/>
      <c r="NS778" s="3"/>
      <c r="NT778" s="3"/>
      <c r="NU778" s="3"/>
      <c r="NV778" s="3"/>
      <c r="NW778" s="3"/>
      <c r="NX778" s="3"/>
      <c r="NY778" s="3"/>
      <c r="NZ778" s="3"/>
      <c r="OA778" s="3"/>
      <c r="OB778" s="3"/>
      <c r="OC778" s="3"/>
      <c r="OD778" s="3"/>
      <c r="OE778" s="3"/>
      <c r="OF778" s="3"/>
      <c r="OG778" s="3"/>
      <c r="OH778" s="3"/>
      <c r="OI778" s="3"/>
      <c r="OJ778" s="3"/>
      <c r="OK778" s="3"/>
      <c r="OL778" s="3"/>
      <c r="OM778" s="3"/>
      <c r="ON778" s="3"/>
      <c r="OO778" s="3"/>
      <c r="OP778" s="3"/>
      <c r="OQ778" s="3"/>
      <c r="OR778" s="3"/>
      <c r="OS778" s="3"/>
      <c r="OT778" s="3"/>
      <c r="OU778" s="3"/>
      <c r="OV778" s="3"/>
      <c r="OW778" s="3"/>
      <c r="OX778" s="3"/>
      <c r="OY778" s="3"/>
      <c r="OZ778" s="3"/>
      <c r="PA778" s="3"/>
      <c r="PB778" s="3"/>
      <c r="PC778" s="3"/>
      <c r="PD778" s="3"/>
      <c r="PE778" s="3"/>
      <c r="PF778" s="3"/>
      <c r="PG778" s="3"/>
      <c r="PH778" s="3"/>
      <c r="PI778" s="3"/>
      <c r="PJ778" s="3"/>
      <c r="PK778" s="3"/>
      <c r="PL778" s="3"/>
      <c r="PM778" s="3"/>
      <c r="PN778" s="3"/>
      <c r="PO778" s="3"/>
      <c r="PP778" s="3"/>
      <c r="PQ778" s="3"/>
      <c r="PR778" s="3"/>
      <c r="PS778" s="3"/>
      <c r="PT778" s="3"/>
      <c r="PU778" s="3"/>
      <c r="PV778" s="3"/>
      <c r="PW778" s="3"/>
      <c r="PX778" s="3"/>
      <c r="PY778" s="3"/>
      <c r="PZ778" s="3"/>
      <c r="QA778" s="3"/>
      <c r="QB778" s="3"/>
      <c r="QC778" s="3"/>
      <c r="QD778" s="3"/>
      <c r="QE778" s="3"/>
      <c r="QF778" s="3"/>
      <c r="QG778" s="3"/>
      <c r="QH778" s="3"/>
      <c r="QI778" s="3"/>
      <c r="QJ778" s="3"/>
      <c r="QK778" s="3"/>
      <c r="QL778" s="3"/>
      <c r="QM778" s="3"/>
      <c r="QN778" s="3"/>
      <c r="QO778" s="3"/>
      <c r="QP778" s="3"/>
      <c r="QQ778" s="3"/>
      <c r="QR778" s="3"/>
      <c r="QS778" s="3"/>
      <c r="QT778" s="3"/>
      <c r="QU778" s="3"/>
      <c r="QV778" s="3"/>
      <c r="QW778" s="3"/>
      <c r="QX778" s="3"/>
      <c r="QY778" s="3"/>
      <c r="QZ778" s="3"/>
      <c r="RA778" s="3"/>
      <c r="RB778" s="3"/>
      <c r="RC778" s="3"/>
      <c r="RD778" s="3"/>
      <c r="RE778" s="3"/>
      <c r="RF778" s="3"/>
      <c r="RG778" s="3"/>
      <c r="RH778" s="3"/>
      <c r="RI778" s="3"/>
      <c r="RJ778" s="3"/>
      <c r="RK778" s="3"/>
      <c r="RL778" s="3"/>
      <c r="RM778" s="3"/>
      <c r="RN778" s="3"/>
      <c r="RO778" s="3"/>
      <c r="RP778" s="3"/>
      <c r="RQ778" s="3"/>
      <c r="RR778" s="3"/>
      <c r="RS778" s="3"/>
      <c r="RT778" s="3"/>
      <c r="RU778" s="3"/>
      <c r="RV778" s="3"/>
      <c r="RW778" s="3"/>
      <c r="RX778" s="3"/>
      <c r="RY778" s="3"/>
      <c r="RZ778" s="3"/>
      <c r="SA778" s="3"/>
      <c r="SB778" s="3"/>
      <c r="SC778" s="3"/>
      <c r="SD778" s="3"/>
      <c r="SE778" s="3"/>
      <c r="SF778" s="3"/>
      <c r="SG778" s="3"/>
      <c r="SH778" s="3"/>
      <c r="SI778" s="3"/>
      <c r="SJ778" s="3"/>
      <c r="SK778" s="3"/>
      <c r="SL778" s="3"/>
      <c r="SM778" s="3"/>
      <c r="SN778" s="3"/>
      <c r="SO778" s="3"/>
      <c r="SP778" s="3"/>
      <c r="SQ778" s="3"/>
      <c r="SR778" s="3"/>
      <c r="SS778" s="3"/>
      <c r="ST778" s="3"/>
      <c r="SU778" s="3"/>
      <c r="SV778" s="3"/>
      <c r="SW778" s="3"/>
      <c r="SX778" s="3"/>
      <c r="SY778" s="3"/>
      <c r="SZ778" s="3"/>
      <c r="TA778" s="3"/>
      <c r="TB778" s="3"/>
      <c r="TC778" s="3"/>
      <c r="TD778" s="3"/>
      <c r="TE778" s="3"/>
      <c r="TF778" s="3"/>
      <c r="TG778" s="3"/>
      <c r="TH778" s="3"/>
      <c r="TI778" s="3"/>
      <c r="TJ778" s="3"/>
      <c r="TK778" s="3"/>
      <c r="TL778" s="3"/>
      <c r="TM778" s="3"/>
      <c r="TN778" s="3"/>
      <c r="TO778" s="3"/>
      <c r="TP778" s="3"/>
      <c r="TQ778" s="3"/>
      <c r="TR778" s="3"/>
      <c r="TS778" s="3"/>
      <c r="TT778" s="3"/>
      <c r="TU778" s="3"/>
      <c r="TV778" s="3"/>
      <c r="TW778" s="3"/>
      <c r="TX778" s="3"/>
      <c r="TY778" s="3"/>
      <c r="TZ778" s="3"/>
      <c r="UA778" s="3"/>
      <c r="UB778" s="3"/>
      <c r="UC778" s="3"/>
      <c r="UD778" s="3"/>
      <c r="UE778" s="3"/>
      <c r="UF778" s="3"/>
      <c r="UG778" s="3"/>
      <c r="UH778" s="3"/>
      <c r="UI778" s="3"/>
      <c r="UJ778" s="3"/>
      <c r="UK778" s="3"/>
      <c r="UL778" s="3"/>
      <c r="UM778" s="3"/>
      <c r="UN778" s="3"/>
      <c r="UO778" s="3"/>
      <c r="UP778" s="3"/>
      <c r="UQ778" s="3"/>
      <c r="UR778" s="3"/>
      <c r="US778" s="3"/>
      <c r="UT778" s="3"/>
      <c r="UU778" s="3"/>
      <c r="UV778" s="3"/>
      <c r="UW778" s="3"/>
      <c r="UX778" s="3"/>
      <c r="UY778" s="3"/>
      <c r="UZ778" s="3"/>
      <c r="VA778" s="3"/>
      <c r="VB778" s="3"/>
      <c r="VC778" s="3"/>
      <c r="VD778" s="3"/>
      <c r="VE778" s="3"/>
      <c r="VF778" s="3"/>
      <c r="VG778" s="3"/>
      <c r="VH778" s="3"/>
      <c r="VI778" s="3"/>
      <c r="VJ778" s="3"/>
      <c r="VK778" s="3"/>
      <c r="VL778" s="3"/>
      <c r="VM778" s="3"/>
      <c r="VN778" s="3"/>
      <c r="VO778" s="3"/>
      <c r="VP778" s="3"/>
      <c r="VQ778" s="3"/>
      <c r="VR778" s="3"/>
      <c r="VS778" s="3"/>
      <c r="VT778" s="3"/>
      <c r="VU778" s="3"/>
      <c r="VV778" s="3"/>
      <c r="VW778" s="3"/>
      <c r="VX778" s="3"/>
      <c r="VY778" s="3"/>
      <c r="VZ778" s="3"/>
      <c r="WA778" s="3"/>
      <c r="WB778" s="3"/>
      <c r="WC778" s="3"/>
    </row>
    <row r="779" spans="1:601" ht="16" x14ac:dyDescent="0.4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/>
      <c r="LP779" s="3"/>
      <c r="LQ779" s="3"/>
      <c r="LR779" s="3"/>
      <c r="LS779" s="3"/>
      <c r="LT779" s="3"/>
      <c r="LU779" s="3"/>
      <c r="LV779" s="3"/>
      <c r="LW779" s="3"/>
      <c r="LX779" s="3"/>
      <c r="LY779" s="3"/>
      <c r="LZ779" s="3"/>
      <c r="MA779" s="3"/>
      <c r="MB779" s="3"/>
      <c r="MC779" s="3"/>
      <c r="MD779" s="3"/>
      <c r="ME779" s="3"/>
      <c r="MF779" s="3"/>
      <c r="MG779" s="3"/>
      <c r="MH779" s="3"/>
      <c r="MI779" s="3"/>
      <c r="MJ779" s="3"/>
      <c r="MK779" s="3"/>
      <c r="ML779" s="3"/>
      <c r="MM779" s="3"/>
      <c r="MN779" s="3"/>
      <c r="MO779" s="3"/>
      <c r="MP779" s="3"/>
      <c r="MQ779" s="3"/>
      <c r="MR779" s="3"/>
      <c r="MS779" s="3"/>
      <c r="MT779" s="3"/>
      <c r="MU779" s="3"/>
      <c r="MV779" s="3"/>
      <c r="MW779" s="3"/>
      <c r="MX779" s="3"/>
      <c r="MY779" s="3"/>
      <c r="MZ779" s="3"/>
      <c r="NA779" s="3"/>
      <c r="NB779" s="3"/>
      <c r="NC779" s="3"/>
      <c r="ND779" s="3"/>
      <c r="NE779" s="3"/>
      <c r="NF779" s="3"/>
      <c r="NG779" s="3"/>
      <c r="NH779" s="3"/>
      <c r="NI779" s="3"/>
      <c r="NJ779" s="3"/>
      <c r="NK779" s="3"/>
      <c r="NL779" s="3"/>
      <c r="NM779" s="3"/>
      <c r="NN779" s="3"/>
      <c r="NO779" s="3"/>
      <c r="NP779" s="3"/>
      <c r="NQ779" s="3"/>
      <c r="NR779" s="3"/>
      <c r="NS779" s="3"/>
      <c r="NT779" s="3"/>
      <c r="NU779" s="3"/>
      <c r="NV779" s="3"/>
      <c r="NW779" s="3"/>
      <c r="NX779" s="3"/>
      <c r="NY779" s="3"/>
      <c r="NZ779" s="3"/>
      <c r="OA779" s="3"/>
      <c r="OB779" s="3"/>
      <c r="OC779" s="3"/>
      <c r="OD779" s="3"/>
      <c r="OE779" s="3"/>
      <c r="OF779" s="3"/>
      <c r="OG779" s="3"/>
      <c r="OH779" s="3"/>
      <c r="OI779" s="3"/>
      <c r="OJ779" s="3"/>
      <c r="OK779" s="3"/>
      <c r="OL779" s="3"/>
      <c r="OM779" s="3"/>
      <c r="ON779" s="3"/>
      <c r="OO779" s="3"/>
      <c r="OP779" s="3"/>
      <c r="OQ779" s="3"/>
      <c r="OR779" s="3"/>
      <c r="OS779" s="3"/>
      <c r="OT779" s="3"/>
      <c r="OU779" s="3"/>
      <c r="OV779" s="3"/>
      <c r="OW779" s="3"/>
      <c r="OX779" s="3"/>
      <c r="OY779" s="3"/>
      <c r="OZ779" s="3"/>
      <c r="PA779" s="3"/>
      <c r="PB779" s="3"/>
      <c r="PC779" s="3"/>
      <c r="PD779" s="3"/>
      <c r="PE779" s="3"/>
      <c r="PF779" s="3"/>
      <c r="PG779" s="3"/>
      <c r="PH779" s="3"/>
      <c r="PI779" s="3"/>
      <c r="PJ779" s="3"/>
      <c r="PK779" s="3"/>
      <c r="PL779" s="3"/>
      <c r="PM779" s="3"/>
      <c r="PN779" s="3"/>
      <c r="PO779" s="3"/>
      <c r="PP779" s="3"/>
      <c r="PQ779" s="3"/>
      <c r="PR779" s="3"/>
      <c r="PS779" s="3"/>
      <c r="PT779" s="3"/>
      <c r="PU779" s="3"/>
      <c r="PV779" s="3"/>
      <c r="PW779" s="3"/>
      <c r="PX779" s="3"/>
      <c r="PY779" s="3"/>
      <c r="PZ779" s="3"/>
      <c r="QA779" s="3"/>
      <c r="QB779" s="3"/>
      <c r="QC779" s="3"/>
      <c r="QD779" s="3"/>
      <c r="QE779" s="3"/>
      <c r="QF779" s="3"/>
      <c r="QG779" s="3"/>
      <c r="QH779" s="3"/>
      <c r="QI779" s="3"/>
      <c r="QJ779" s="3"/>
      <c r="QK779" s="3"/>
      <c r="QL779" s="3"/>
      <c r="QM779" s="3"/>
      <c r="QN779" s="3"/>
      <c r="QO779" s="3"/>
      <c r="QP779" s="3"/>
      <c r="QQ779" s="3"/>
      <c r="QR779" s="3"/>
      <c r="QS779" s="3"/>
      <c r="QT779" s="3"/>
      <c r="QU779" s="3"/>
      <c r="QV779" s="3"/>
      <c r="QW779" s="3"/>
      <c r="QX779" s="3"/>
      <c r="QY779" s="3"/>
      <c r="QZ779" s="3"/>
      <c r="RA779" s="3"/>
      <c r="RB779" s="3"/>
      <c r="RC779" s="3"/>
      <c r="RD779" s="3"/>
      <c r="RE779" s="3"/>
      <c r="RF779" s="3"/>
      <c r="RG779" s="3"/>
      <c r="RH779" s="3"/>
      <c r="RI779" s="3"/>
      <c r="RJ779" s="3"/>
      <c r="RK779" s="3"/>
      <c r="RL779" s="3"/>
      <c r="RM779" s="3"/>
      <c r="RN779" s="3"/>
      <c r="RO779" s="3"/>
      <c r="RP779" s="3"/>
      <c r="RQ779" s="3"/>
      <c r="RR779" s="3"/>
      <c r="RS779" s="3"/>
      <c r="RT779" s="3"/>
      <c r="RU779" s="3"/>
      <c r="RV779" s="3"/>
      <c r="RW779" s="3"/>
      <c r="RX779" s="3"/>
      <c r="RY779" s="3"/>
      <c r="RZ779" s="3"/>
      <c r="SA779" s="3"/>
      <c r="SB779" s="3"/>
      <c r="SC779" s="3"/>
      <c r="SD779" s="3"/>
      <c r="SE779" s="3"/>
      <c r="SF779" s="3"/>
      <c r="SG779" s="3"/>
      <c r="SH779" s="3"/>
      <c r="SI779" s="3"/>
      <c r="SJ779" s="3"/>
      <c r="SK779" s="3"/>
      <c r="SL779" s="3"/>
      <c r="SM779" s="3"/>
      <c r="SN779" s="3"/>
      <c r="SO779" s="3"/>
      <c r="SP779" s="3"/>
      <c r="SQ779" s="3"/>
      <c r="SR779" s="3"/>
      <c r="SS779" s="3"/>
      <c r="ST779" s="3"/>
      <c r="SU779" s="3"/>
      <c r="SV779" s="3"/>
      <c r="SW779" s="3"/>
      <c r="SX779" s="3"/>
      <c r="SY779" s="3"/>
      <c r="SZ779" s="3"/>
      <c r="TA779" s="3"/>
      <c r="TB779" s="3"/>
      <c r="TC779" s="3"/>
      <c r="TD779" s="3"/>
      <c r="TE779" s="3"/>
      <c r="TF779" s="3"/>
      <c r="TG779" s="3"/>
      <c r="TH779" s="3"/>
      <c r="TI779" s="3"/>
      <c r="TJ779" s="3"/>
      <c r="TK779" s="3"/>
      <c r="TL779" s="3"/>
      <c r="TM779" s="3"/>
      <c r="TN779" s="3"/>
      <c r="TO779" s="3"/>
      <c r="TP779" s="3"/>
      <c r="TQ779" s="3"/>
      <c r="TR779" s="3"/>
      <c r="TS779" s="3"/>
      <c r="TT779" s="3"/>
      <c r="TU779" s="3"/>
      <c r="TV779" s="3"/>
      <c r="TW779" s="3"/>
      <c r="TX779" s="3"/>
      <c r="TY779" s="3"/>
      <c r="TZ779" s="3"/>
      <c r="UA779" s="3"/>
      <c r="UB779" s="3"/>
      <c r="UC779" s="3"/>
      <c r="UD779" s="3"/>
      <c r="UE779" s="3"/>
      <c r="UF779" s="3"/>
      <c r="UG779" s="3"/>
      <c r="UH779" s="3"/>
      <c r="UI779" s="3"/>
      <c r="UJ779" s="3"/>
      <c r="UK779" s="3"/>
      <c r="UL779" s="3"/>
      <c r="UM779" s="3"/>
      <c r="UN779" s="3"/>
      <c r="UO779" s="3"/>
      <c r="UP779" s="3"/>
      <c r="UQ779" s="3"/>
      <c r="UR779" s="3"/>
      <c r="US779" s="3"/>
      <c r="UT779" s="3"/>
      <c r="UU779" s="3"/>
      <c r="UV779" s="3"/>
      <c r="UW779" s="3"/>
      <c r="UX779" s="3"/>
      <c r="UY779" s="3"/>
      <c r="UZ779" s="3"/>
      <c r="VA779" s="3"/>
      <c r="VB779" s="3"/>
      <c r="VC779" s="3"/>
      <c r="VD779" s="3"/>
      <c r="VE779" s="3"/>
      <c r="VF779" s="3"/>
      <c r="VG779" s="3"/>
      <c r="VH779" s="3"/>
      <c r="VI779" s="3"/>
      <c r="VJ779" s="3"/>
      <c r="VK779" s="3"/>
      <c r="VL779" s="3"/>
      <c r="VM779" s="3"/>
      <c r="VN779" s="3"/>
      <c r="VO779" s="3"/>
      <c r="VP779" s="3"/>
      <c r="VQ779" s="3"/>
      <c r="VR779" s="3"/>
      <c r="VS779" s="3"/>
      <c r="VT779" s="3"/>
      <c r="VU779" s="3"/>
      <c r="VV779" s="3"/>
      <c r="VW779" s="3"/>
      <c r="VX779" s="3"/>
      <c r="VY779" s="3"/>
      <c r="VZ779" s="3"/>
      <c r="WA779" s="3"/>
      <c r="WB779" s="3"/>
      <c r="WC779" s="3"/>
    </row>
    <row r="780" spans="1:601" ht="16" x14ac:dyDescent="0.4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/>
      <c r="LP780" s="3"/>
      <c r="LQ780" s="3"/>
      <c r="LR780" s="3"/>
      <c r="LS780" s="3"/>
      <c r="LT780" s="3"/>
      <c r="LU780" s="3"/>
      <c r="LV780" s="3"/>
      <c r="LW780" s="3"/>
      <c r="LX780" s="3"/>
      <c r="LY780" s="3"/>
      <c r="LZ780" s="3"/>
      <c r="MA780" s="3"/>
      <c r="MB780" s="3"/>
      <c r="MC780" s="3"/>
      <c r="MD780" s="3"/>
      <c r="ME780" s="3"/>
      <c r="MF780" s="3"/>
      <c r="MG780" s="3"/>
      <c r="MH780" s="3"/>
      <c r="MI780" s="3"/>
      <c r="MJ780" s="3"/>
      <c r="MK780" s="3"/>
      <c r="ML780" s="3"/>
      <c r="MM780" s="3"/>
      <c r="MN780" s="3"/>
      <c r="MO780" s="3"/>
      <c r="MP780" s="3"/>
      <c r="MQ780" s="3"/>
      <c r="MR780" s="3"/>
      <c r="MS780" s="3"/>
      <c r="MT780" s="3"/>
      <c r="MU780" s="3"/>
      <c r="MV780" s="3"/>
      <c r="MW780" s="3"/>
      <c r="MX780" s="3"/>
      <c r="MY780" s="3"/>
      <c r="MZ780" s="3"/>
      <c r="NA780" s="3"/>
      <c r="NB780" s="3"/>
      <c r="NC780" s="3"/>
      <c r="ND780" s="3"/>
      <c r="NE780" s="3"/>
      <c r="NF780" s="3"/>
      <c r="NG780" s="3"/>
      <c r="NH780" s="3"/>
      <c r="NI780" s="3"/>
      <c r="NJ780" s="3"/>
      <c r="NK780" s="3"/>
      <c r="NL780" s="3"/>
      <c r="NM780" s="3"/>
      <c r="NN780" s="3"/>
      <c r="NO780" s="3"/>
      <c r="NP780" s="3"/>
      <c r="NQ780" s="3"/>
      <c r="NR780" s="3"/>
      <c r="NS780" s="3"/>
      <c r="NT780" s="3"/>
      <c r="NU780" s="3"/>
      <c r="NV780" s="3"/>
      <c r="NW780" s="3"/>
      <c r="NX780" s="3"/>
      <c r="NY780" s="3"/>
      <c r="NZ780" s="3"/>
      <c r="OA780" s="3"/>
      <c r="OB780" s="3"/>
      <c r="OC780" s="3"/>
      <c r="OD780" s="3"/>
      <c r="OE780" s="3"/>
      <c r="OF780" s="3"/>
      <c r="OG780" s="3"/>
      <c r="OH780" s="3"/>
      <c r="OI780" s="3"/>
      <c r="OJ780" s="3"/>
      <c r="OK780" s="3"/>
      <c r="OL780" s="3"/>
      <c r="OM780" s="3"/>
      <c r="ON780" s="3"/>
      <c r="OO780" s="3"/>
      <c r="OP780" s="3"/>
      <c r="OQ780" s="3"/>
      <c r="OR780" s="3"/>
      <c r="OS780" s="3"/>
      <c r="OT780" s="3"/>
      <c r="OU780" s="3"/>
      <c r="OV780" s="3"/>
      <c r="OW780" s="3"/>
      <c r="OX780" s="3"/>
      <c r="OY780" s="3"/>
      <c r="OZ780" s="3"/>
      <c r="PA780" s="3"/>
      <c r="PB780" s="3"/>
      <c r="PC780" s="3"/>
      <c r="PD780" s="3"/>
      <c r="PE780" s="3"/>
      <c r="PF780" s="3"/>
      <c r="PG780" s="3"/>
      <c r="PH780" s="3"/>
      <c r="PI780" s="3"/>
      <c r="PJ780" s="3"/>
      <c r="PK780" s="3"/>
      <c r="PL780" s="3"/>
      <c r="PM780" s="3"/>
      <c r="PN780" s="3"/>
      <c r="PO780" s="3"/>
      <c r="PP780" s="3"/>
      <c r="PQ780" s="3"/>
      <c r="PR780" s="3"/>
      <c r="PS780" s="3"/>
      <c r="PT780" s="3"/>
      <c r="PU780" s="3"/>
      <c r="PV780" s="3"/>
      <c r="PW780" s="3"/>
      <c r="PX780" s="3"/>
      <c r="PY780" s="3"/>
      <c r="PZ780" s="3"/>
      <c r="QA780" s="3"/>
      <c r="QB780" s="3"/>
      <c r="QC780" s="3"/>
      <c r="QD780" s="3"/>
      <c r="QE780" s="3"/>
      <c r="QF780" s="3"/>
      <c r="QG780" s="3"/>
      <c r="QH780" s="3"/>
      <c r="QI780" s="3"/>
      <c r="QJ780" s="3"/>
      <c r="QK780" s="3"/>
      <c r="QL780" s="3"/>
      <c r="QM780" s="3"/>
      <c r="QN780" s="3"/>
      <c r="QO780" s="3"/>
      <c r="QP780" s="3"/>
      <c r="QQ780" s="3"/>
      <c r="QR780" s="3"/>
      <c r="QS780" s="3"/>
      <c r="QT780" s="3"/>
      <c r="QU780" s="3"/>
      <c r="QV780" s="3"/>
      <c r="QW780" s="3"/>
      <c r="QX780" s="3"/>
      <c r="QY780" s="3"/>
      <c r="QZ780" s="3"/>
      <c r="RA780" s="3"/>
      <c r="RB780" s="3"/>
      <c r="RC780" s="3"/>
      <c r="RD780" s="3"/>
      <c r="RE780" s="3"/>
      <c r="RF780" s="3"/>
      <c r="RG780" s="3"/>
      <c r="RH780" s="3"/>
      <c r="RI780" s="3"/>
      <c r="RJ780" s="3"/>
      <c r="RK780" s="3"/>
      <c r="RL780" s="3"/>
      <c r="RM780" s="3"/>
      <c r="RN780" s="3"/>
      <c r="RO780" s="3"/>
      <c r="RP780" s="3"/>
      <c r="RQ780" s="3"/>
      <c r="RR780" s="3"/>
      <c r="RS780" s="3"/>
      <c r="RT780" s="3"/>
      <c r="RU780" s="3"/>
      <c r="RV780" s="3"/>
      <c r="RW780" s="3"/>
      <c r="RX780" s="3"/>
      <c r="RY780" s="3"/>
      <c r="RZ780" s="3"/>
      <c r="SA780" s="3"/>
      <c r="SB780" s="3"/>
      <c r="SC780" s="3"/>
      <c r="SD780" s="3"/>
      <c r="SE780" s="3"/>
      <c r="SF780" s="3"/>
      <c r="SG780" s="3"/>
      <c r="SH780" s="3"/>
      <c r="SI780" s="3"/>
      <c r="SJ780" s="3"/>
      <c r="SK780" s="3"/>
      <c r="SL780" s="3"/>
      <c r="SM780" s="3"/>
      <c r="SN780" s="3"/>
      <c r="SO780" s="3"/>
      <c r="SP780" s="3"/>
      <c r="SQ780" s="3"/>
      <c r="SR780" s="3"/>
      <c r="SS780" s="3"/>
      <c r="ST780" s="3"/>
      <c r="SU780" s="3"/>
      <c r="SV780" s="3"/>
      <c r="SW780" s="3"/>
      <c r="SX780" s="3"/>
      <c r="SY780" s="3"/>
      <c r="SZ780" s="3"/>
      <c r="TA780" s="3"/>
      <c r="TB780" s="3"/>
      <c r="TC780" s="3"/>
      <c r="TD780" s="3"/>
      <c r="TE780" s="3"/>
      <c r="TF780" s="3"/>
      <c r="TG780" s="3"/>
      <c r="TH780" s="3"/>
      <c r="TI780" s="3"/>
      <c r="TJ780" s="3"/>
      <c r="TK780" s="3"/>
      <c r="TL780" s="3"/>
      <c r="TM780" s="3"/>
      <c r="TN780" s="3"/>
      <c r="TO780" s="3"/>
      <c r="TP780" s="3"/>
      <c r="TQ780" s="3"/>
      <c r="TR780" s="3"/>
      <c r="TS780" s="3"/>
      <c r="TT780" s="3"/>
      <c r="TU780" s="3"/>
      <c r="TV780" s="3"/>
      <c r="TW780" s="3"/>
      <c r="TX780" s="3"/>
      <c r="TY780" s="3"/>
      <c r="TZ780" s="3"/>
      <c r="UA780" s="3"/>
      <c r="UB780" s="3"/>
      <c r="UC780" s="3"/>
      <c r="UD780" s="3"/>
      <c r="UE780" s="3"/>
      <c r="UF780" s="3"/>
      <c r="UG780" s="3"/>
      <c r="UH780" s="3"/>
      <c r="UI780" s="3"/>
      <c r="UJ780" s="3"/>
      <c r="UK780" s="3"/>
      <c r="UL780" s="3"/>
      <c r="UM780" s="3"/>
      <c r="UN780" s="3"/>
      <c r="UO780" s="3"/>
      <c r="UP780" s="3"/>
      <c r="UQ780" s="3"/>
      <c r="UR780" s="3"/>
      <c r="US780" s="3"/>
      <c r="UT780" s="3"/>
      <c r="UU780" s="3"/>
      <c r="UV780" s="3"/>
      <c r="UW780" s="3"/>
      <c r="UX780" s="3"/>
      <c r="UY780" s="3"/>
      <c r="UZ780" s="3"/>
      <c r="VA780" s="3"/>
      <c r="VB780" s="3"/>
      <c r="VC780" s="3"/>
      <c r="VD780" s="3"/>
      <c r="VE780" s="3"/>
      <c r="VF780" s="3"/>
      <c r="VG780" s="3"/>
      <c r="VH780" s="3"/>
      <c r="VI780" s="3"/>
      <c r="VJ780" s="3"/>
      <c r="VK780" s="3"/>
      <c r="VL780" s="3"/>
      <c r="VM780" s="3"/>
      <c r="VN780" s="3"/>
      <c r="VO780" s="3"/>
      <c r="VP780" s="3"/>
      <c r="VQ780" s="3"/>
      <c r="VR780" s="3"/>
      <c r="VS780" s="3"/>
      <c r="VT780" s="3"/>
      <c r="VU780" s="3"/>
      <c r="VV780" s="3"/>
      <c r="VW780" s="3"/>
      <c r="VX780" s="3"/>
      <c r="VY780" s="3"/>
      <c r="VZ780" s="3"/>
      <c r="WA780" s="3"/>
      <c r="WB780" s="3"/>
      <c r="WC780" s="3"/>
    </row>
    <row r="781" spans="1:601" ht="16" x14ac:dyDescent="0.4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/>
      <c r="LP781" s="3"/>
      <c r="LQ781" s="3"/>
      <c r="LR781" s="3"/>
      <c r="LS781" s="3"/>
      <c r="LT781" s="3"/>
      <c r="LU781" s="3"/>
      <c r="LV781" s="3"/>
      <c r="LW781" s="3"/>
      <c r="LX781" s="3"/>
      <c r="LY781" s="3"/>
      <c r="LZ781" s="3"/>
      <c r="MA781" s="3"/>
      <c r="MB781" s="3"/>
      <c r="MC781" s="3"/>
      <c r="MD781" s="3"/>
      <c r="ME781" s="3"/>
      <c r="MF781" s="3"/>
      <c r="MG781" s="3"/>
      <c r="MH781" s="3"/>
      <c r="MI781" s="3"/>
      <c r="MJ781" s="3"/>
      <c r="MK781" s="3"/>
      <c r="ML781" s="3"/>
      <c r="MM781" s="3"/>
      <c r="MN781" s="3"/>
      <c r="MO781" s="3"/>
      <c r="MP781" s="3"/>
      <c r="MQ781" s="3"/>
      <c r="MR781" s="3"/>
      <c r="MS781" s="3"/>
      <c r="MT781" s="3"/>
      <c r="MU781" s="3"/>
      <c r="MV781" s="3"/>
      <c r="MW781" s="3"/>
      <c r="MX781" s="3"/>
      <c r="MY781" s="3"/>
      <c r="MZ781" s="3"/>
      <c r="NA781" s="3"/>
      <c r="NB781" s="3"/>
      <c r="NC781" s="3"/>
      <c r="ND781" s="3"/>
      <c r="NE781" s="3"/>
      <c r="NF781" s="3"/>
      <c r="NG781" s="3"/>
      <c r="NH781" s="3"/>
      <c r="NI781" s="3"/>
      <c r="NJ781" s="3"/>
      <c r="NK781" s="3"/>
      <c r="NL781" s="3"/>
      <c r="NM781" s="3"/>
      <c r="NN781" s="3"/>
      <c r="NO781" s="3"/>
      <c r="NP781" s="3"/>
      <c r="NQ781" s="3"/>
      <c r="NR781" s="3"/>
      <c r="NS781" s="3"/>
      <c r="NT781" s="3"/>
      <c r="NU781" s="3"/>
      <c r="NV781" s="3"/>
      <c r="NW781" s="3"/>
      <c r="NX781" s="3"/>
      <c r="NY781" s="3"/>
      <c r="NZ781" s="3"/>
      <c r="OA781" s="3"/>
      <c r="OB781" s="3"/>
      <c r="OC781" s="3"/>
      <c r="OD781" s="3"/>
      <c r="OE781" s="3"/>
      <c r="OF781" s="3"/>
      <c r="OG781" s="3"/>
      <c r="OH781" s="3"/>
      <c r="OI781" s="3"/>
      <c r="OJ781" s="3"/>
      <c r="OK781" s="3"/>
      <c r="OL781" s="3"/>
      <c r="OM781" s="3"/>
      <c r="ON781" s="3"/>
      <c r="OO781" s="3"/>
      <c r="OP781" s="3"/>
      <c r="OQ781" s="3"/>
      <c r="OR781" s="3"/>
      <c r="OS781" s="3"/>
      <c r="OT781" s="3"/>
      <c r="OU781" s="3"/>
      <c r="OV781" s="3"/>
      <c r="OW781" s="3"/>
      <c r="OX781" s="3"/>
      <c r="OY781" s="3"/>
      <c r="OZ781" s="3"/>
      <c r="PA781" s="3"/>
      <c r="PB781" s="3"/>
      <c r="PC781" s="3"/>
      <c r="PD781" s="3"/>
      <c r="PE781" s="3"/>
      <c r="PF781" s="3"/>
      <c r="PG781" s="3"/>
      <c r="PH781" s="3"/>
      <c r="PI781" s="3"/>
      <c r="PJ781" s="3"/>
      <c r="PK781" s="3"/>
      <c r="PL781" s="3"/>
      <c r="PM781" s="3"/>
      <c r="PN781" s="3"/>
      <c r="PO781" s="3"/>
      <c r="PP781" s="3"/>
      <c r="PQ781" s="3"/>
      <c r="PR781" s="3"/>
      <c r="PS781" s="3"/>
      <c r="PT781" s="3"/>
      <c r="PU781" s="3"/>
      <c r="PV781" s="3"/>
      <c r="PW781" s="3"/>
      <c r="PX781" s="3"/>
      <c r="PY781" s="3"/>
      <c r="PZ781" s="3"/>
      <c r="QA781" s="3"/>
      <c r="QB781" s="3"/>
      <c r="QC781" s="3"/>
      <c r="QD781" s="3"/>
      <c r="QE781" s="3"/>
      <c r="QF781" s="3"/>
      <c r="QG781" s="3"/>
      <c r="QH781" s="3"/>
      <c r="QI781" s="3"/>
      <c r="QJ781" s="3"/>
      <c r="QK781" s="3"/>
      <c r="QL781" s="3"/>
      <c r="QM781" s="3"/>
      <c r="QN781" s="3"/>
      <c r="QO781" s="3"/>
      <c r="QP781" s="3"/>
      <c r="QQ781" s="3"/>
      <c r="QR781" s="3"/>
      <c r="QS781" s="3"/>
      <c r="QT781" s="3"/>
      <c r="QU781" s="3"/>
      <c r="QV781" s="3"/>
      <c r="QW781" s="3"/>
      <c r="QX781" s="3"/>
      <c r="QY781" s="3"/>
      <c r="QZ781" s="3"/>
      <c r="RA781" s="3"/>
      <c r="RB781" s="3"/>
      <c r="RC781" s="3"/>
      <c r="RD781" s="3"/>
      <c r="RE781" s="3"/>
      <c r="RF781" s="3"/>
      <c r="RG781" s="3"/>
      <c r="RH781" s="3"/>
      <c r="RI781" s="3"/>
      <c r="RJ781" s="3"/>
      <c r="RK781" s="3"/>
      <c r="RL781" s="3"/>
      <c r="RM781" s="3"/>
      <c r="RN781" s="3"/>
      <c r="RO781" s="3"/>
      <c r="RP781" s="3"/>
      <c r="RQ781" s="3"/>
      <c r="RR781" s="3"/>
      <c r="RS781" s="3"/>
      <c r="RT781" s="3"/>
      <c r="RU781" s="3"/>
      <c r="RV781" s="3"/>
      <c r="RW781" s="3"/>
      <c r="RX781" s="3"/>
      <c r="RY781" s="3"/>
      <c r="RZ781" s="3"/>
      <c r="SA781" s="3"/>
      <c r="SB781" s="3"/>
      <c r="SC781" s="3"/>
      <c r="SD781" s="3"/>
      <c r="SE781" s="3"/>
      <c r="SF781" s="3"/>
      <c r="SG781" s="3"/>
      <c r="SH781" s="3"/>
      <c r="SI781" s="3"/>
      <c r="SJ781" s="3"/>
      <c r="SK781" s="3"/>
      <c r="SL781" s="3"/>
      <c r="SM781" s="3"/>
      <c r="SN781" s="3"/>
      <c r="SO781" s="3"/>
      <c r="SP781" s="3"/>
      <c r="SQ781" s="3"/>
      <c r="SR781" s="3"/>
      <c r="SS781" s="3"/>
      <c r="ST781" s="3"/>
      <c r="SU781" s="3"/>
      <c r="SV781" s="3"/>
      <c r="SW781" s="3"/>
      <c r="SX781" s="3"/>
      <c r="SY781" s="3"/>
      <c r="SZ781" s="3"/>
      <c r="TA781" s="3"/>
      <c r="TB781" s="3"/>
      <c r="TC781" s="3"/>
      <c r="TD781" s="3"/>
      <c r="TE781" s="3"/>
      <c r="TF781" s="3"/>
      <c r="TG781" s="3"/>
      <c r="TH781" s="3"/>
      <c r="TI781" s="3"/>
      <c r="TJ781" s="3"/>
      <c r="TK781" s="3"/>
      <c r="TL781" s="3"/>
      <c r="TM781" s="3"/>
      <c r="TN781" s="3"/>
      <c r="TO781" s="3"/>
      <c r="TP781" s="3"/>
      <c r="TQ781" s="3"/>
      <c r="TR781" s="3"/>
      <c r="TS781" s="3"/>
      <c r="TT781" s="3"/>
      <c r="TU781" s="3"/>
      <c r="TV781" s="3"/>
      <c r="TW781" s="3"/>
      <c r="TX781" s="3"/>
      <c r="TY781" s="3"/>
      <c r="TZ781" s="3"/>
      <c r="UA781" s="3"/>
      <c r="UB781" s="3"/>
      <c r="UC781" s="3"/>
      <c r="UD781" s="3"/>
      <c r="UE781" s="3"/>
      <c r="UF781" s="3"/>
      <c r="UG781" s="3"/>
      <c r="UH781" s="3"/>
      <c r="UI781" s="3"/>
      <c r="UJ781" s="3"/>
      <c r="UK781" s="3"/>
      <c r="UL781" s="3"/>
      <c r="UM781" s="3"/>
      <c r="UN781" s="3"/>
      <c r="UO781" s="3"/>
      <c r="UP781" s="3"/>
      <c r="UQ781" s="3"/>
      <c r="UR781" s="3"/>
      <c r="US781" s="3"/>
      <c r="UT781" s="3"/>
      <c r="UU781" s="3"/>
      <c r="UV781" s="3"/>
      <c r="UW781" s="3"/>
      <c r="UX781" s="3"/>
      <c r="UY781" s="3"/>
      <c r="UZ781" s="3"/>
      <c r="VA781" s="3"/>
      <c r="VB781" s="3"/>
      <c r="VC781" s="3"/>
      <c r="VD781" s="3"/>
      <c r="VE781" s="3"/>
      <c r="VF781" s="3"/>
      <c r="VG781" s="3"/>
      <c r="VH781" s="3"/>
      <c r="VI781" s="3"/>
      <c r="VJ781" s="3"/>
      <c r="VK781" s="3"/>
      <c r="VL781" s="3"/>
      <c r="VM781" s="3"/>
      <c r="VN781" s="3"/>
      <c r="VO781" s="3"/>
      <c r="VP781" s="3"/>
      <c r="VQ781" s="3"/>
      <c r="VR781" s="3"/>
      <c r="VS781" s="3"/>
      <c r="VT781" s="3"/>
      <c r="VU781" s="3"/>
      <c r="VV781" s="3"/>
      <c r="VW781" s="3"/>
      <c r="VX781" s="3"/>
      <c r="VY781" s="3"/>
      <c r="VZ781" s="3"/>
      <c r="WA781" s="3"/>
      <c r="WB781" s="3"/>
      <c r="WC781" s="3"/>
    </row>
    <row r="782" spans="1:601" ht="16" x14ac:dyDescent="0.4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  <c r="MC782" s="3"/>
      <c r="MD782" s="3"/>
      <c r="ME782" s="3"/>
      <c r="MF782" s="3"/>
      <c r="MG782" s="3"/>
      <c r="MH782" s="3"/>
      <c r="MI782" s="3"/>
      <c r="MJ782" s="3"/>
      <c r="MK782" s="3"/>
      <c r="ML782" s="3"/>
      <c r="MM782" s="3"/>
      <c r="MN782" s="3"/>
      <c r="MO782" s="3"/>
      <c r="MP782" s="3"/>
      <c r="MQ782" s="3"/>
      <c r="MR782" s="3"/>
      <c r="MS782" s="3"/>
      <c r="MT782" s="3"/>
      <c r="MU782" s="3"/>
      <c r="MV782" s="3"/>
      <c r="MW782" s="3"/>
      <c r="MX782" s="3"/>
      <c r="MY782" s="3"/>
      <c r="MZ782" s="3"/>
      <c r="NA782" s="3"/>
      <c r="NB782" s="3"/>
      <c r="NC782" s="3"/>
      <c r="ND782" s="3"/>
      <c r="NE782" s="3"/>
      <c r="NF782" s="3"/>
      <c r="NG782" s="3"/>
      <c r="NH782" s="3"/>
      <c r="NI782" s="3"/>
      <c r="NJ782" s="3"/>
      <c r="NK782" s="3"/>
      <c r="NL782" s="3"/>
      <c r="NM782" s="3"/>
      <c r="NN782" s="3"/>
      <c r="NO782" s="3"/>
      <c r="NP782" s="3"/>
      <c r="NQ782" s="3"/>
      <c r="NR782" s="3"/>
      <c r="NS782" s="3"/>
      <c r="NT782" s="3"/>
      <c r="NU782" s="3"/>
      <c r="NV782" s="3"/>
      <c r="NW782" s="3"/>
      <c r="NX782" s="3"/>
      <c r="NY782" s="3"/>
      <c r="NZ782" s="3"/>
      <c r="OA782" s="3"/>
      <c r="OB782" s="3"/>
      <c r="OC782" s="3"/>
      <c r="OD782" s="3"/>
      <c r="OE782" s="3"/>
      <c r="OF782" s="3"/>
      <c r="OG782" s="3"/>
      <c r="OH782" s="3"/>
      <c r="OI782" s="3"/>
      <c r="OJ782" s="3"/>
      <c r="OK782" s="3"/>
      <c r="OL782" s="3"/>
      <c r="OM782" s="3"/>
      <c r="ON782" s="3"/>
      <c r="OO782" s="3"/>
      <c r="OP782" s="3"/>
      <c r="OQ782" s="3"/>
      <c r="OR782" s="3"/>
      <c r="OS782" s="3"/>
      <c r="OT782" s="3"/>
      <c r="OU782" s="3"/>
      <c r="OV782" s="3"/>
      <c r="OW782" s="3"/>
      <c r="OX782" s="3"/>
      <c r="OY782" s="3"/>
      <c r="OZ782" s="3"/>
      <c r="PA782" s="3"/>
      <c r="PB782" s="3"/>
      <c r="PC782" s="3"/>
      <c r="PD782" s="3"/>
      <c r="PE782" s="3"/>
      <c r="PF782" s="3"/>
      <c r="PG782" s="3"/>
      <c r="PH782" s="3"/>
      <c r="PI782" s="3"/>
      <c r="PJ782" s="3"/>
      <c r="PK782" s="3"/>
      <c r="PL782" s="3"/>
      <c r="PM782" s="3"/>
      <c r="PN782" s="3"/>
      <c r="PO782" s="3"/>
      <c r="PP782" s="3"/>
      <c r="PQ782" s="3"/>
      <c r="PR782" s="3"/>
      <c r="PS782" s="3"/>
      <c r="PT782" s="3"/>
      <c r="PU782" s="3"/>
      <c r="PV782" s="3"/>
      <c r="PW782" s="3"/>
      <c r="PX782" s="3"/>
      <c r="PY782" s="3"/>
      <c r="PZ782" s="3"/>
      <c r="QA782" s="3"/>
      <c r="QB782" s="3"/>
      <c r="QC782" s="3"/>
      <c r="QD782" s="3"/>
      <c r="QE782" s="3"/>
      <c r="QF782" s="3"/>
      <c r="QG782" s="3"/>
      <c r="QH782" s="3"/>
      <c r="QI782" s="3"/>
      <c r="QJ782" s="3"/>
      <c r="QK782" s="3"/>
      <c r="QL782" s="3"/>
      <c r="QM782" s="3"/>
      <c r="QN782" s="3"/>
      <c r="QO782" s="3"/>
      <c r="QP782" s="3"/>
      <c r="QQ782" s="3"/>
      <c r="QR782" s="3"/>
      <c r="QS782" s="3"/>
      <c r="QT782" s="3"/>
      <c r="QU782" s="3"/>
      <c r="QV782" s="3"/>
      <c r="QW782" s="3"/>
      <c r="QX782" s="3"/>
      <c r="QY782" s="3"/>
      <c r="QZ782" s="3"/>
      <c r="RA782" s="3"/>
      <c r="RB782" s="3"/>
      <c r="RC782" s="3"/>
      <c r="RD782" s="3"/>
      <c r="RE782" s="3"/>
      <c r="RF782" s="3"/>
      <c r="RG782" s="3"/>
      <c r="RH782" s="3"/>
      <c r="RI782" s="3"/>
      <c r="RJ782" s="3"/>
      <c r="RK782" s="3"/>
      <c r="RL782" s="3"/>
      <c r="RM782" s="3"/>
      <c r="RN782" s="3"/>
      <c r="RO782" s="3"/>
      <c r="RP782" s="3"/>
      <c r="RQ782" s="3"/>
      <c r="RR782" s="3"/>
      <c r="RS782" s="3"/>
      <c r="RT782" s="3"/>
      <c r="RU782" s="3"/>
      <c r="RV782" s="3"/>
      <c r="RW782" s="3"/>
      <c r="RX782" s="3"/>
      <c r="RY782" s="3"/>
      <c r="RZ782" s="3"/>
      <c r="SA782" s="3"/>
      <c r="SB782" s="3"/>
      <c r="SC782" s="3"/>
      <c r="SD782" s="3"/>
      <c r="SE782" s="3"/>
      <c r="SF782" s="3"/>
      <c r="SG782" s="3"/>
      <c r="SH782" s="3"/>
      <c r="SI782" s="3"/>
      <c r="SJ782" s="3"/>
      <c r="SK782" s="3"/>
      <c r="SL782" s="3"/>
      <c r="SM782" s="3"/>
      <c r="SN782" s="3"/>
      <c r="SO782" s="3"/>
      <c r="SP782" s="3"/>
      <c r="SQ782" s="3"/>
      <c r="SR782" s="3"/>
      <c r="SS782" s="3"/>
      <c r="ST782" s="3"/>
      <c r="SU782" s="3"/>
      <c r="SV782" s="3"/>
      <c r="SW782" s="3"/>
      <c r="SX782" s="3"/>
      <c r="SY782" s="3"/>
      <c r="SZ782" s="3"/>
      <c r="TA782" s="3"/>
      <c r="TB782" s="3"/>
      <c r="TC782" s="3"/>
      <c r="TD782" s="3"/>
      <c r="TE782" s="3"/>
      <c r="TF782" s="3"/>
      <c r="TG782" s="3"/>
      <c r="TH782" s="3"/>
      <c r="TI782" s="3"/>
      <c r="TJ782" s="3"/>
      <c r="TK782" s="3"/>
      <c r="TL782" s="3"/>
      <c r="TM782" s="3"/>
      <c r="TN782" s="3"/>
      <c r="TO782" s="3"/>
      <c r="TP782" s="3"/>
      <c r="TQ782" s="3"/>
      <c r="TR782" s="3"/>
      <c r="TS782" s="3"/>
      <c r="TT782" s="3"/>
      <c r="TU782" s="3"/>
      <c r="TV782" s="3"/>
      <c r="TW782" s="3"/>
      <c r="TX782" s="3"/>
      <c r="TY782" s="3"/>
      <c r="TZ782" s="3"/>
      <c r="UA782" s="3"/>
      <c r="UB782" s="3"/>
      <c r="UC782" s="3"/>
      <c r="UD782" s="3"/>
      <c r="UE782" s="3"/>
      <c r="UF782" s="3"/>
      <c r="UG782" s="3"/>
      <c r="UH782" s="3"/>
      <c r="UI782" s="3"/>
      <c r="UJ782" s="3"/>
      <c r="UK782" s="3"/>
      <c r="UL782" s="3"/>
      <c r="UM782" s="3"/>
      <c r="UN782" s="3"/>
      <c r="UO782" s="3"/>
      <c r="UP782" s="3"/>
      <c r="UQ782" s="3"/>
      <c r="UR782" s="3"/>
      <c r="US782" s="3"/>
      <c r="UT782" s="3"/>
      <c r="UU782" s="3"/>
      <c r="UV782" s="3"/>
      <c r="UW782" s="3"/>
      <c r="UX782" s="3"/>
      <c r="UY782" s="3"/>
      <c r="UZ782" s="3"/>
      <c r="VA782" s="3"/>
      <c r="VB782" s="3"/>
      <c r="VC782" s="3"/>
      <c r="VD782" s="3"/>
      <c r="VE782" s="3"/>
      <c r="VF782" s="3"/>
      <c r="VG782" s="3"/>
      <c r="VH782" s="3"/>
      <c r="VI782" s="3"/>
      <c r="VJ782" s="3"/>
      <c r="VK782" s="3"/>
      <c r="VL782" s="3"/>
      <c r="VM782" s="3"/>
      <c r="VN782" s="3"/>
      <c r="VO782" s="3"/>
      <c r="VP782" s="3"/>
      <c r="VQ782" s="3"/>
      <c r="VR782" s="3"/>
      <c r="VS782" s="3"/>
      <c r="VT782" s="3"/>
      <c r="VU782" s="3"/>
      <c r="VV782" s="3"/>
      <c r="VW782" s="3"/>
      <c r="VX782" s="3"/>
      <c r="VY782" s="3"/>
      <c r="VZ782" s="3"/>
      <c r="WA782" s="3"/>
      <c r="WB782" s="3"/>
      <c r="WC782" s="3"/>
    </row>
    <row r="783" spans="1:601" ht="16" x14ac:dyDescent="0.4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/>
      <c r="LP783" s="3"/>
      <c r="LQ783" s="3"/>
      <c r="LR783" s="3"/>
      <c r="LS783" s="3"/>
      <c r="LT783" s="3"/>
      <c r="LU783" s="3"/>
      <c r="LV783" s="3"/>
      <c r="LW783" s="3"/>
      <c r="LX783" s="3"/>
      <c r="LY783" s="3"/>
      <c r="LZ783" s="3"/>
      <c r="MA783" s="3"/>
      <c r="MB783" s="3"/>
      <c r="MC783" s="3"/>
      <c r="MD783" s="3"/>
      <c r="ME783" s="3"/>
      <c r="MF783" s="3"/>
      <c r="MG783" s="3"/>
      <c r="MH783" s="3"/>
      <c r="MI783" s="3"/>
      <c r="MJ783" s="3"/>
      <c r="MK783" s="3"/>
      <c r="ML783" s="3"/>
      <c r="MM783" s="3"/>
      <c r="MN783" s="3"/>
      <c r="MO783" s="3"/>
      <c r="MP783" s="3"/>
      <c r="MQ783" s="3"/>
      <c r="MR783" s="3"/>
      <c r="MS783" s="3"/>
      <c r="MT783" s="3"/>
      <c r="MU783" s="3"/>
      <c r="MV783" s="3"/>
      <c r="MW783" s="3"/>
      <c r="MX783" s="3"/>
      <c r="MY783" s="3"/>
      <c r="MZ783" s="3"/>
      <c r="NA783" s="3"/>
      <c r="NB783" s="3"/>
      <c r="NC783" s="3"/>
      <c r="ND783" s="3"/>
      <c r="NE783" s="3"/>
      <c r="NF783" s="3"/>
      <c r="NG783" s="3"/>
      <c r="NH783" s="3"/>
      <c r="NI783" s="3"/>
      <c r="NJ783" s="3"/>
      <c r="NK783" s="3"/>
      <c r="NL783" s="3"/>
      <c r="NM783" s="3"/>
      <c r="NN783" s="3"/>
      <c r="NO783" s="3"/>
      <c r="NP783" s="3"/>
      <c r="NQ783" s="3"/>
      <c r="NR783" s="3"/>
      <c r="NS783" s="3"/>
      <c r="NT783" s="3"/>
      <c r="NU783" s="3"/>
      <c r="NV783" s="3"/>
      <c r="NW783" s="3"/>
      <c r="NX783" s="3"/>
      <c r="NY783" s="3"/>
      <c r="NZ783" s="3"/>
      <c r="OA783" s="3"/>
      <c r="OB783" s="3"/>
      <c r="OC783" s="3"/>
      <c r="OD783" s="3"/>
      <c r="OE783" s="3"/>
      <c r="OF783" s="3"/>
      <c r="OG783" s="3"/>
      <c r="OH783" s="3"/>
      <c r="OI783" s="3"/>
      <c r="OJ783" s="3"/>
      <c r="OK783" s="3"/>
      <c r="OL783" s="3"/>
      <c r="OM783" s="3"/>
      <c r="ON783" s="3"/>
      <c r="OO783" s="3"/>
      <c r="OP783" s="3"/>
      <c r="OQ783" s="3"/>
      <c r="OR783" s="3"/>
      <c r="OS783" s="3"/>
      <c r="OT783" s="3"/>
      <c r="OU783" s="3"/>
      <c r="OV783" s="3"/>
      <c r="OW783" s="3"/>
      <c r="OX783" s="3"/>
      <c r="OY783" s="3"/>
      <c r="OZ783" s="3"/>
      <c r="PA783" s="3"/>
      <c r="PB783" s="3"/>
      <c r="PC783" s="3"/>
      <c r="PD783" s="3"/>
      <c r="PE783" s="3"/>
      <c r="PF783" s="3"/>
      <c r="PG783" s="3"/>
      <c r="PH783" s="3"/>
      <c r="PI783" s="3"/>
      <c r="PJ783" s="3"/>
      <c r="PK783" s="3"/>
      <c r="PL783" s="3"/>
      <c r="PM783" s="3"/>
      <c r="PN783" s="3"/>
      <c r="PO783" s="3"/>
      <c r="PP783" s="3"/>
      <c r="PQ783" s="3"/>
      <c r="PR783" s="3"/>
      <c r="PS783" s="3"/>
      <c r="PT783" s="3"/>
      <c r="PU783" s="3"/>
      <c r="PV783" s="3"/>
      <c r="PW783" s="3"/>
      <c r="PX783" s="3"/>
      <c r="PY783" s="3"/>
      <c r="PZ783" s="3"/>
      <c r="QA783" s="3"/>
      <c r="QB783" s="3"/>
      <c r="QC783" s="3"/>
      <c r="QD783" s="3"/>
      <c r="QE783" s="3"/>
      <c r="QF783" s="3"/>
      <c r="QG783" s="3"/>
      <c r="QH783" s="3"/>
      <c r="QI783" s="3"/>
      <c r="QJ783" s="3"/>
      <c r="QK783" s="3"/>
      <c r="QL783" s="3"/>
      <c r="QM783" s="3"/>
      <c r="QN783" s="3"/>
      <c r="QO783" s="3"/>
      <c r="QP783" s="3"/>
      <c r="QQ783" s="3"/>
      <c r="QR783" s="3"/>
      <c r="QS783" s="3"/>
      <c r="QT783" s="3"/>
      <c r="QU783" s="3"/>
      <c r="QV783" s="3"/>
      <c r="QW783" s="3"/>
      <c r="QX783" s="3"/>
      <c r="QY783" s="3"/>
      <c r="QZ783" s="3"/>
      <c r="RA783" s="3"/>
      <c r="RB783" s="3"/>
      <c r="RC783" s="3"/>
      <c r="RD783" s="3"/>
      <c r="RE783" s="3"/>
      <c r="RF783" s="3"/>
      <c r="RG783" s="3"/>
      <c r="RH783" s="3"/>
      <c r="RI783" s="3"/>
      <c r="RJ783" s="3"/>
      <c r="RK783" s="3"/>
      <c r="RL783" s="3"/>
      <c r="RM783" s="3"/>
      <c r="RN783" s="3"/>
      <c r="RO783" s="3"/>
      <c r="RP783" s="3"/>
      <c r="RQ783" s="3"/>
      <c r="RR783" s="3"/>
      <c r="RS783" s="3"/>
      <c r="RT783" s="3"/>
      <c r="RU783" s="3"/>
      <c r="RV783" s="3"/>
      <c r="RW783" s="3"/>
      <c r="RX783" s="3"/>
      <c r="RY783" s="3"/>
      <c r="RZ783" s="3"/>
      <c r="SA783" s="3"/>
      <c r="SB783" s="3"/>
      <c r="SC783" s="3"/>
      <c r="SD783" s="3"/>
      <c r="SE783" s="3"/>
      <c r="SF783" s="3"/>
      <c r="SG783" s="3"/>
      <c r="SH783" s="3"/>
      <c r="SI783" s="3"/>
      <c r="SJ783" s="3"/>
      <c r="SK783" s="3"/>
      <c r="SL783" s="3"/>
      <c r="SM783" s="3"/>
      <c r="SN783" s="3"/>
      <c r="SO783" s="3"/>
      <c r="SP783" s="3"/>
      <c r="SQ783" s="3"/>
      <c r="SR783" s="3"/>
      <c r="SS783" s="3"/>
      <c r="ST783" s="3"/>
      <c r="SU783" s="3"/>
      <c r="SV783" s="3"/>
      <c r="SW783" s="3"/>
      <c r="SX783" s="3"/>
      <c r="SY783" s="3"/>
      <c r="SZ783" s="3"/>
      <c r="TA783" s="3"/>
      <c r="TB783" s="3"/>
      <c r="TC783" s="3"/>
      <c r="TD783" s="3"/>
      <c r="TE783" s="3"/>
      <c r="TF783" s="3"/>
      <c r="TG783" s="3"/>
      <c r="TH783" s="3"/>
      <c r="TI783" s="3"/>
      <c r="TJ783" s="3"/>
      <c r="TK783" s="3"/>
      <c r="TL783" s="3"/>
      <c r="TM783" s="3"/>
      <c r="TN783" s="3"/>
      <c r="TO783" s="3"/>
      <c r="TP783" s="3"/>
      <c r="TQ783" s="3"/>
      <c r="TR783" s="3"/>
      <c r="TS783" s="3"/>
      <c r="TT783" s="3"/>
      <c r="TU783" s="3"/>
      <c r="TV783" s="3"/>
      <c r="TW783" s="3"/>
      <c r="TX783" s="3"/>
      <c r="TY783" s="3"/>
      <c r="TZ783" s="3"/>
      <c r="UA783" s="3"/>
      <c r="UB783" s="3"/>
      <c r="UC783" s="3"/>
      <c r="UD783" s="3"/>
      <c r="UE783" s="3"/>
      <c r="UF783" s="3"/>
      <c r="UG783" s="3"/>
      <c r="UH783" s="3"/>
      <c r="UI783" s="3"/>
      <c r="UJ783" s="3"/>
      <c r="UK783" s="3"/>
      <c r="UL783" s="3"/>
      <c r="UM783" s="3"/>
      <c r="UN783" s="3"/>
      <c r="UO783" s="3"/>
      <c r="UP783" s="3"/>
      <c r="UQ783" s="3"/>
      <c r="UR783" s="3"/>
      <c r="US783" s="3"/>
      <c r="UT783" s="3"/>
      <c r="UU783" s="3"/>
      <c r="UV783" s="3"/>
      <c r="UW783" s="3"/>
      <c r="UX783" s="3"/>
      <c r="UY783" s="3"/>
      <c r="UZ783" s="3"/>
      <c r="VA783" s="3"/>
      <c r="VB783" s="3"/>
      <c r="VC783" s="3"/>
      <c r="VD783" s="3"/>
      <c r="VE783" s="3"/>
      <c r="VF783" s="3"/>
      <c r="VG783" s="3"/>
      <c r="VH783" s="3"/>
      <c r="VI783" s="3"/>
      <c r="VJ783" s="3"/>
      <c r="VK783" s="3"/>
      <c r="VL783" s="3"/>
      <c r="VM783" s="3"/>
      <c r="VN783" s="3"/>
      <c r="VO783" s="3"/>
      <c r="VP783" s="3"/>
      <c r="VQ783" s="3"/>
      <c r="VR783" s="3"/>
      <c r="VS783" s="3"/>
      <c r="VT783" s="3"/>
      <c r="VU783" s="3"/>
      <c r="VV783" s="3"/>
      <c r="VW783" s="3"/>
      <c r="VX783" s="3"/>
      <c r="VY783" s="3"/>
      <c r="VZ783" s="3"/>
      <c r="WA783" s="3"/>
      <c r="WB783" s="3"/>
      <c r="WC783" s="3"/>
    </row>
    <row r="784" spans="1:601" ht="16" x14ac:dyDescent="0.4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/>
      <c r="LP784" s="3"/>
      <c r="LQ784" s="3"/>
      <c r="LR784" s="3"/>
      <c r="LS784" s="3"/>
      <c r="LT784" s="3"/>
      <c r="LU784" s="3"/>
      <c r="LV784" s="3"/>
      <c r="LW784" s="3"/>
      <c r="LX784" s="3"/>
      <c r="LY784" s="3"/>
      <c r="LZ784" s="3"/>
      <c r="MA784" s="3"/>
      <c r="MB784" s="3"/>
      <c r="MC784" s="3"/>
      <c r="MD784" s="3"/>
      <c r="ME784" s="3"/>
      <c r="MF784" s="3"/>
      <c r="MG784" s="3"/>
      <c r="MH784" s="3"/>
      <c r="MI784" s="3"/>
      <c r="MJ784" s="3"/>
      <c r="MK784" s="3"/>
      <c r="ML784" s="3"/>
      <c r="MM784" s="3"/>
      <c r="MN784" s="3"/>
      <c r="MO784" s="3"/>
      <c r="MP784" s="3"/>
      <c r="MQ784" s="3"/>
      <c r="MR784" s="3"/>
      <c r="MS784" s="3"/>
      <c r="MT784" s="3"/>
      <c r="MU784" s="3"/>
      <c r="MV784" s="3"/>
      <c r="MW784" s="3"/>
      <c r="MX784" s="3"/>
      <c r="MY784" s="3"/>
      <c r="MZ784" s="3"/>
      <c r="NA784" s="3"/>
      <c r="NB784" s="3"/>
      <c r="NC784" s="3"/>
      <c r="ND784" s="3"/>
      <c r="NE784" s="3"/>
      <c r="NF784" s="3"/>
      <c r="NG784" s="3"/>
      <c r="NH784" s="3"/>
      <c r="NI784" s="3"/>
      <c r="NJ784" s="3"/>
      <c r="NK784" s="3"/>
      <c r="NL784" s="3"/>
      <c r="NM784" s="3"/>
      <c r="NN784" s="3"/>
      <c r="NO784" s="3"/>
      <c r="NP784" s="3"/>
      <c r="NQ784" s="3"/>
      <c r="NR784" s="3"/>
      <c r="NS784" s="3"/>
      <c r="NT784" s="3"/>
      <c r="NU784" s="3"/>
      <c r="NV784" s="3"/>
      <c r="NW784" s="3"/>
      <c r="NX784" s="3"/>
      <c r="NY784" s="3"/>
      <c r="NZ784" s="3"/>
      <c r="OA784" s="3"/>
      <c r="OB784" s="3"/>
      <c r="OC784" s="3"/>
      <c r="OD784" s="3"/>
      <c r="OE784" s="3"/>
      <c r="OF784" s="3"/>
      <c r="OG784" s="3"/>
      <c r="OH784" s="3"/>
      <c r="OI784" s="3"/>
      <c r="OJ784" s="3"/>
      <c r="OK784" s="3"/>
      <c r="OL784" s="3"/>
      <c r="OM784" s="3"/>
      <c r="ON784" s="3"/>
      <c r="OO784" s="3"/>
      <c r="OP784" s="3"/>
      <c r="OQ784" s="3"/>
      <c r="OR784" s="3"/>
      <c r="OS784" s="3"/>
      <c r="OT784" s="3"/>
      <c r="OU784" s="3"/>
      <c r="OV784" s="3"/>
      <c r="OW784" s="3"/>
      <c r="OX784" s="3"/>
      <c r="OY784" s="3"/>
      <c r="OZ784" s="3"/>
      <c r="PA784" s="3"/>
      <c r="PB784" s="3"/>
      <c r="PC784" s="3"/>
      <c r="PD784" s="3"/>
      <c r="PE784" s="3"/>
      <c r="PF784" s="3"/>
      <c r="PG784" s="3"/>
      <c r="PH784" s="3"/>
      <c r="PI784" s="3"/>
      <c r="PJ784" s="3"/>
      <c r="PK784" s="3"/>
      <c r="PL784" s="3"/>
      <c r="PM784" s="3"/>
      <c r="PN784" s="3"/>
      <c r="PO784" s="3"/>
      <c r="PP784" s="3"/>
      <c r="PQ784" s="3"/>
      <c r="PR784" s="3"/>
      <c r="PS784" s="3"/>
      <c r="PT784" s="3"/>
      <c r="PU784" s="3"/>
      <c r="PV784" s="3"/>
      <c r="PW784" s="3"/>
      <c r="PX784" s="3"/>
      <c r="PY784" s="3"/>
      <c r="PZ784" s="3"/>
      <c r="QA784" s="3"/>
      <c r="QB784" s="3"/>
      <c r="QC784" s="3"/>
      <c r="QD784" s="3"/>
      <c r="QE784" s="3"/>
      <c r="QF784" s="3"/>
      <c r="QG784" s="3"/>
      <c r="QH784" s="3"/>
      <c r="QI784" s="3"/>
      <c r="QJ784" s="3"/>
      <c r="QK784" s="3"/>
      <c r="QL784" s="3"/>
      <c r="QM784" s="3"/>
      <c r="QN784" s="3"/>
      <c r="QO784" s="3"/>
      <c r="QP784" s="3"/>
      <c r="QQ784" s="3"/>
      <c r="QR784" s="3"/>
      <c r="QS784" s="3"/>
      <c r="QT784" s="3"/>
      <c r="QU784" s="3"/>
      <c r="QV784" s="3"/>
      <c r="QW784" s="3"/>
      <c r="QX784" s="3"/>
      <c r="QY784" s="3"/>
      <c r="QZ784" s="3"/>
      <c r="RA784" s="3"/>
      <c r="RB784" s="3"/>
      <c r="RC784" s="3"/>
      <c r="RD784" s="3"/>
      <c r="RE784" s="3"/>
      <c r="RF784" s="3"/>
      <c r="RG784" s="3"/>
      <c r="RH784" s="3"/>
      <c r="RI784" s="3"/>
      <c r="RJ784" s="3"/>
      <c r="RK784" s="3"/>
      <c r="RL784" s="3"/>
      <c r="RM784" s="3"/>
      <c r="RN784" s="3"/>
      <c r="RO784" s="3"/>
      <c r="RP784" s="3"/>
      <c r="RQ784" s="3"/>
      <c r="RR784" s="3"/>
      <c r="RS784" s="3"/>
      <c r="RT784" s="3"/>
      <c r="RU784" s="3"/>
      <c r="RV784" s="3"/>
      <c r="RW784" s="3"/>
      <c r="RX784" s="3"/>
      <c r="RY784" s="3"/>
      <c r="RZ784" s="3"/>
      <c r="SA784" s="3"/>
      <c r="SB784" s="3"/>
      <c r="SC784" s="3"/>
      <c r="SD784" s="3"/>
      <c r="SE784" s="3"/>
      <c r="SF784" s="3"/>
      <c r="SG784" s="3"/>
      <c r="SH784" s="3"/>
      <c r="SI784" s="3"/>
      <c r="SJ784" s="3"/>
      <c r="SK784" s="3"/>
      <c r="SL784" s="3"/>
      <c r="SM784" s="3"/>
      <c r="SN784" s="3"/>
      <c r="SO784" s="3"/>
      <c r="SP784" s="3"/>
      <c r="SQ784" s="3"/>
      <c r="SR784" s="3"/>
      <c r="SS784" s="3"/>
      <c r="ST784" s="3"/>
      <c r="SU784" s="3"/>
      <c r="SV784" s="3"/>
      <c r="SW784" s="3"/>
      <c r="SX784" s="3"/>
      <c r="SY784" s="3"/>
      <c r="SZ784" s="3"/>
      <c r="TA784" s="3"/>
      <c r="TB784" s="3"/>
      <c r="TC784" s="3"/>
      <c r="TD784" s="3"/>
      <c r="TE784" s="3"/>
      <c r="TF784" s="3"/>
      <c r="TG784" s="3"/>
      <c r="TH784" s="3"/>
      <c r="TI784" s="3"/>
      <c r="TJ784" s="3"/>
      <c r="TK784" s="3"/>
      <c r="TL784" s="3"/>
      <c r="TM784" s="3"/>
      <c r="TN784" s="3"/>
      <c r="TO784" s="3"/>
      <c r="TP784" s="3"/>
      <c r="TQ784" s="3"/>
      <c r="TR784" s="3"/>
      <c r="TS784" s="3"/>
      <c r="TT784" s="3"/>
      <c r="TU784" s="3"/>
      <c r="TV784" s="3"/>
      <c r="TW784" s="3"/>
      <c r="TX784" s="3"/>
      <c r="TY784" s="3"/>
      <c r="TZ784" s="3"/>
      <c r="UA784" s="3"/>
      <c r="UB784" s="3"/>
      <c r="UC784" s="3"/>
      <c r="UD784" s="3"/>
      <c r="UE784" s="3"/>
      <c r="UF784" s="3"/>
      <c r="UG784" s="3"/>
      <c r="UH784" s="3"/>
      <c r="UI784" s="3"/>
      <c r="UJ784" s="3"/>
      <c r="UK784" s="3"/>
      <c r="UL784" s="3"/>
      <c r="UM784" s="3"/>
      <c r="UN784" s="3"/>
      <c r="UO784" s="3"/>
      <c r="UP784" s="3"/>
      <c r="UQ784" s="3"/>
      <c r="UR784" s="3"/>
      <c r="US784" s="3"/>
      <c r="UT784" s="3"/>
      <c r="UU784" s="3"/>
      <c r="UV784" s="3"/>
      <c r="UW784" s="3"/>
      <c r="UX784" s="3"/>
      <c r="UY784" s="3"/>
      <c r="UZ784" s="3"/>
      <c r="VA784" s="3"/>
      <c r="VB784" s="3"/>
      <c r="VC784" s="3"/>
      <c r="VD784" s="3"/>
      <c r="VE784" s="3"/>
      <c r="VF784" s="3"/>
      <c r="VG784" s="3"/>
      <c r="VH784" s="3"/>
      <c r="VI784" s="3"/>
      <c r="VJ784" s="3"/>
      <c r="VK784" s="3"/>
      <c r="VL784" s="3"/>
      <c r="VM784" s="3"/>
      <c r="VN784" s="3"/>
      <c r="VO784" s="3"/>
      <c r="VP784" s="3"/>
      <c r="VQ784" s="3"/>
      <c r="VR784" s="3"/>
      <c r="VS784" s="3"/>
      <c r="VT784" s="3"/>
      <c r="VU784" s="3"/>
      <c r="VV784" s="3"/>
      <c r="VW784" s="3"/>
      <c r="VX784" s="3"/>
      <c r="VY784" s="3"/>
      <c r="VZ784" s="3"/>
      <c r="WA784" s="3"/>
      <c r="WB784" s="3"/>
      <c r="WC784" s="3"/>
    </row>
    <row r="785" spans="1:601" ht="16" x14ac:dyDescent="0.4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/>
      <c r="LP785" s="3"/>
      <c r="LQ785" s="3"/>
      <c r="LR785" s="3"/>
      <c r="LS785" s="3"/>
      <c r="LT785" s="3"/>
      <c r="LU785" s="3"/>
      <c r="LV785" s="3"/>
      <c r="LW785" s="3"/>
      <c r="LX785" s="3"/>
      <c r="LY785" s="3"/>
      <c r="LZ785" s="3"/>
      <c r="MA785" s="3"/>
      <c r="MB785" s="3"/>
      <c r="MC785" s="3"/>
      <c r="MD785" s="3"/>
      <c r="ME785" s="3"/>
      <c r="MF785" s="3"/>
      <c r="MG785" s="3"/>
      <c r="MH785" s="3"/>
      <c r="MI785" s="3"/>
      <c r="MJ785" s="3"/>
      <c r="MK785" s="3"/>
      <c r="ML785" s="3"/>
      <c r="MM785" s="3"/>
      <c r="MN785" s="3"/>
      <c r="MO785" s="3"/>
      <c r="MP785" s="3"/>
      <c r="MQ785" s="3"/>
      <c r="MR785" s="3"/>
      <c r="MS785" s="3"/>
      <c r="MT785" s="3"/>
      <c r="MU785" s="3"/>
      <c r="MV785" s="3"/>
      <c r="MW785" s="3"/>
      <c r="MX785" s="3"/>
      <c r="MY785" s="3"/>
      <c r="MZ785" s="3"/>
      <c r="NA785" s="3"/>
      <c r="NB785" s="3"/>
      <c r="NC785" s="3"/>
      <c r="ND785" s="3"/>
      <c r="NE785" s="3"/>
      <c r="NF785" s="3"/>
      <c r="NG785" s="3"/>
      <c r="NH785" s="3"/>
      <c r="NI785" s="3"/>
      <c r="NJ785" s="3"/>
      <c r="NK785" s="3"/>
      <c r="NL785" s="3"/>
      <c r="NM785" s="3"/>
      <c r="NN785" s="3"/>
      <c r="NO785" s="3"/>
      <c r="NP785" s="3"/>
      <c r="NQ785" s="3"/>
      <c r="NR785" s="3"/>
      <c r="NS785" s="3"/>
      <c r="NT785" s="3"/>
      <c r="NU785" s="3"/>
      <c r="NV785" s="3"/>
      <c r="NW785" s="3"/>
      <c r="NX785" s="3"/>
      <c r="NY785" s="3"/>
      <c r="NZ785" s="3"/>
      <c r="OA785" s="3"/>
      <c r="OB785" s="3"/>
      <c r="OC785" s="3"/>
      <c r="OD785" s="3"/>
      <c r="OE785" s="3"/>
      <c r="OF785" s="3"/>
      <c r="OG785" s="3"/>
      <c r="OH785" s="3"/>
      <c r="OI785" s="3"/>
      <c r="OJ785" s="3"/>
      <c r="OK785" s="3"/>
      <c r="OL785" s="3"/>
      <c r="OM785" s="3"/>
      <c r="ON785" s="3"/>
      <c r="OO785" s="3"/>
      <c r="OP785" s="3"/>
      <c r="OQ785" s="3"/>
      <c r="OR785" s="3"/>
      <c r="OS785" s="3"/>
      <c r="OT785" s="3"/>
      <c r="OU785" s="3"/>
      <c r="OV785" s="3"/>
      <c r="OW785" s="3"/>
      <c r="OX785" s="3"/>
      <c r="OY785" s="3"/>
      <c r="OZ785" s="3"/>
      <c r="PA785" s="3"/>
      <c r="PB785" s="3"/>
      <c r="PC785" s="3"/>
      <c r="PD785" s="3"/>
      <c r="PE785" s="3"/>
      <c r="PF785" s="3"/>
      <c r="PG785" s="3"/>
      <c r="PH785" s="3"/>
      <c r="PI785" s="3"/>
      <c r="PJ785" s="3"/>
      <c r="PK785" s="3"/>
      <c r="PL785" s="3"/>
      <c r="PM785" s="3"/>
      <c r="PN785" s="3"/>
      <c r="PO785" s="3"/>
      <c r="PP785" s="3"/>
      <c r="PQ785" s="3"/>
      <c r="PR785" s="3"/>
      <c r="PS785" s="3"/>
      <c r="PT785" s="3"/>
      <c r="PU785" s="3"/>
      <c r="PV785" s="3"/>
      <c r="PW785" s="3"/>
      <c r="PX785" s="3"/>
      <c r="PY785" s="3"/>
      <c r="PZ785" s="3"/>
      <c r="QA785" s="3"/>
      <c r="QB785" s="3"/>
      <c r="QC785" s="3"/>
      <c r="QD785" s="3"/>
      <c r="QE785" s="3"/>
      <c r="QF785" s="3"/>
      <c r="QG785" s="3"/>
      <c r="QH785" s="3"/>
      <c r="QI785" s="3"/>
      <c r="QJ785" s="3"/>
      <c r="QK785" s="3"/>
      <c r="QL785" s="3"/>
      <c r="QM785" s="3"/>
      <c r="QN785" s="3"/>
      <c r="QO785" s="3"/>
      <c r="QP785" s="3"/>
      <c r="QQ785" s="3"/>
      <c r="QR785" s="3"/>
      <c r="QS785" s="3"/>
      <c r="QT785" s="3"/>
      <c r="QU785" s="3"/>
      <c r="QV785" s="3"/>
      <c r="QW785" s="3"/>
      <c r="QX785" s="3"/>
      <c r="QY785" s="3"/>
      <c r="QZ785" s="3"/>
      <c r="RA785" s="3"/>
      <c r="RB785" s="3"/>
      <c r="RC785" s="3"/>
      <c r="RD785" s="3"/>
      <c r="RE785" s="3"/>
      <c r="RF785" s="3"/>
      <c r="RG785" s="3"/>
      <c r="RH785" s="3"/>
      <c r="RI785" s="3"/>
      <c r="RJ785" s="3"/>
      <c r="RK785" s="3"/>
      <c r="RL785" s="3"/>
      <c r="RM785" s="3"/>
      <c r="RN785" s="3"/>
      <c r="RO785" s="3"/>
      <c r="RP785" s="3"/>
      <c r="RQ785" s="3"/>
      <c r="RR785" s="3"/>
      <c r="RS785" s="3"/>
      <c r="RT785" s="3"/>
      <c r="RU785" s="3"/>
      <c r="RV785" s="3"/>
      <c r="RW785" s="3"/>
      <c r="RX785" s="3"/>
      <c r="RY785" s="3"/>
      <c r="RZ785" s="3"/>
      <c r="SA785" s="3"/>
      <c r="SB785" s="3"/>
      <c r="SC785" s="3"/>
      <c r="SD785" s="3"/>
      <c r="SE785" s="3"/>
      <c r="SF785" s="3"/>
      <c r="SG785" s="3"/>
      <c r="SH785" s="3"/>
      <c r="SI785" s="3"/>
      <c r="SJ785" s="3"/>
      <c r="SK785" s="3"/>
      <c r="SL785" s="3"/>
      <c r="SM785" s="3"/>
      <c r="SN785" s="3"/>
      <c r="SO785" s="3"/>
      <c r="SP785" s="3"/>
      <c r="SQ785" s="3"/>
      <c r="SR785" s="3"/>
      <c r="SS785" s="3"/>
      <c r="ST785" s="3"/>
      <c r="SU785" s="3"/>
      <c r="SV785" s="3"/>
      <c r="SW785" s="3"/>
      <c r="SX785" s="3"/>
      <c r="SY785" s="3"/>
      <c r="SZ785" s="3"/>
      <c r="TA785" s="3"/>
      <c r="TB785" s="3"/>
      <c r="TC785" s="3"/>
      <c r="TD785" s="3"/>
      <c r="TE785" s="3"/>
      <c r="TF785" s="3"/>
      <c r="TG785" s="3"/>
      <c r="TH785" s="3"/>
      <c r="TI785" s="3"/>
      <c r="TJ785" s="3"/>
      <c r="TK785" s="3"/>
      <c r="TL785" s="3"/>
      <c r="TM785" s="3"/>
      <c r="TN785" s="3"/>
      <c r="TO785" s="3"/>
      <c r="TP785" s="3"/>
      <c r="TQ785" s="3"/>
      <c r="TR785" s="3"/>
      <c r="TS785" s="3"/>
      <c r="TT785" s="3"/>
      <c r="TU785" s="3"/>
      <c r="TV785" s="3"/>
      <c r="TW785" s="3"/>
      <c r="TX785" s="3"/>
      <c r="TY785" s="3"/>
      <c r="TZ785" s="3"/>
      <c r="UA785" s="3"/>
      <c r="UB785" s="3"/>
      <c r="UC785" s="3"/>
      <c r="UD785" s="3"/>
      <c r="UE785" s="3"/>
      <c r="UF785" s="3"/>
      <c r="UG785" s="3"/>
      <c r="UH785" s="3"/>
      <c r="UI785" s="3"/>
      <c r="UJ785" s="3"/>
      <c r="UK785" s="3"/>
      <c r="UL785" s="3"/>
      <c r="UM785" s="3"/>
      <c r="UN785" s="3"/>
      <c r="UO785" s="3"/>
      <c r="UP785" s="3"/>
      <c r="UQ785" s="3"/>
      <c r="UR785" s="3"/>
      <c r="US785" s="3"/>
      <c r="UT785" s="3"/>
      <c r="UU785" s="3"/>
      <c r="UV785" s="3"/>
      <c r="UW785" s="3"/>
      <c r="UX785" s="3"/>
      <c r="UY785" s="3"/>
      <c r="UZ785" s="3"/>
      <c r="VA785" s="3"/>
      <c r="VB785" s="3"/>
      <c r="VC785" s="3"/>
      <c r="VD785" s="3"/>
      <c r="VE785" s="3"/>
      <c r="VF785" s="3"/>
      <c r="VG785" s="3"/>
      <c r="VH785" s="3"/>
      <c r="VI785" s="3"/>
      <c r="VJ785" s="3"/>
      <c r="VK785" s="3"/>
      <c r="VL785" s="3"/>
      <c r="VM785" s="3"/>
      <c r="VN785" s="3"/>
      <c r="VO785" s="3"/>
      <c r="VP785" s="3"/>
      <c r="VQ785" s="3"/>
      <c r="VR785" s="3"/>
      <c r="VS785" s="3"/>
      <c r="VT785" s="3"/>
      <c r="VU785" s="3"/>
      <c r="VV785" s="3"/>
      <c r="VW785" s="3"/>
      <c r="VX785" s="3"/>
      <c r="VY785" s="3"/>
      <c r="VZ785" s="3"/>
      <c r="WA785" s="3"/>
      <c r="WB785" s="3"/>
      <c r="WC785" s="3"/>
    </row>
    <row r="786" spans="1:601" ht="16" x14ac:dyDescent="0.4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3"/>
      <c r="NJ786" s="3"/>
      <c r="NK786" s="3"/>
      <c r="NL786" s="3"/>
      <c r="NM786" s="3"/>
      <c r="NN786" s="3"/>
      <c r="NO786" s="3"/>
      <c r="NP786" s="3"/>
      <c r="NQ786" s="3"/>
      <c r="NR786" s="3"/>
      <c r="NS786" s="3"/>
      <c r="NT786" s="3"/>
      <c r="NU786" s="3"/>
      <c r="NV786" s="3"/>
      <c r="NW786" s="3"/>
      <c r="NX786" s="3"/>
      <c r="NY786" s="3"/>
      <c r="NZ786" s="3"/>
      <c r="OA786" s="3"/>
      <c r="OB786" s="3"/>
      <c r="OC786" s="3"/>
      <c r="OD786" s="3"/>
      <c r="OE786" s="3"/>
      <c r="OF786" s="3"/>
      <c r="OG786" s="3"/>
      <c r="OH786" s="3"/>
      <c r="OI786" s="3"/>
      <c r="OJ786" s="3"/>
      <c r="OK786" s="3"/>
      <c r="OL786" s="3"/>
      <c r="OM786" s="3"/>
      <c r="ON786" s="3"/>
      <c r="OO786" s="3"/>
      <c r="OP786" s="3"/>
      <c r="OQ786" s="3"/>
      <c r="OR786" s="3"/>
      <c r="OS786" s="3"/>
      <c r="OT786" s="3"/>
      <c r="OU786" s="3"/>
      <c r="OV786" s="3"/>
      <c r="OW786" s="3"/>
      <c r="OX786" s="3"/>
      <c r="OY786" s="3"/>
      <c r="OZ786" s="3"/>
      <c r="PA786" s="3"/>
      <c r="PB786" s="3"/>
      <c r="PC786" s="3"/>
      <c r="PD786" s="3"/>
      <c r="PE786" s="3"/>
      <c r="PF786" s="3"/>
      <c r="PG786" s="3"/>
      <c r="PH786" s="3"/>
      <c r="PI786" s="3"/>
      <c r="PJ786" s="3"/>
      <c r="PK786" s="3"/>
      <c r="PL786" s="3"/>
      <c r="PM786" s="3"/>
      <c r="PN786" s="3"/>
      <c r="PO786" s="3"/>
      <c r="PP786" s="3"/>
      <c r="PQ786" s="3"/>
      <c r="PR786" s="3"/>
      <c r="PS786" s="3"/>
      <c r="PT786" s="3"/>
      <c r="PU786" s="3"/>
      <c r="PV786" s="3"/>
      <c r="PW786" s="3"/>
      <c r="PX786" s="3"/>
      <c r="PY786" s="3"/>
      <c r="PZ786" s="3"/>
      <c r="QA786" s="3"/>
      <c r="QB786" s="3"/>
      <c r="QC786" s="3"/>
      <c r="QD786" s="3"/>
      <c r="QE786" s="3"/>
      <c r="QF786" s="3"/>
      <c r="QG786" s="3"/>
      <c r="QH786" s="3"/>
      <c r="QI786" s="3"/>
      <c r="QJ786" s="3"/>
      <c r="QK786" s="3"/>
      <c r="QL786" s="3"/>
      <c r="QM786" s="3"/>
      <c r="QN786" s="3"/>
      <c r="QO786" s="3"/>
      <c r="QP786" s="3"/>
      <c r="QQ786" s="3"/>
      <c r="QR786" s="3"/>
      <c r="QS786" s="3"/>
      <c r="QT786" s="3"/>
      <c r="QU786" s="3"/>
      <c r="QV786" s="3"/>
      <c r="QW786" s="3"/>
      <c r="QX786" s="3"/>
      <c r="QY786" s="3"/>
      <c r="QZ786" s="3"/>
      <c r="RA786" s="3"/>
      <c r="RB786" s="3"/>
      <c r="RC786" s="3"/>
      <c r="RD786" s="3"/>
      <c r="RE786" s="3"/>
      <c r="RF786" s="3"/>
      <c r="RG786" s="3"/>
      <c r="RH786" s="3"/>
      <c r="RI786" s="3"/>
      <c r="RJ786" s="3"/>
      <c r="RK786" s="3"/>
      <c r="RL786" s="3"/>
      <c r="RM786" s="3"/>
      <c r="RN786" s="3"/>
      <c r="RO786" s="3"/>
      <c r="RP786" s="3"/>
      <c r="RQ786" s="3"/>
      <c r="RR786" s="3"/>
      <c r="RS786" s="3"/>
      <c r="RT786" s="3"/>
      <c r="RU786" s="3"/>
      <c r="RV786" s="3"/>
      <c r="RW786" s="3"/>
      <c r="RX786" s="3"/>
      <c r="RY786" s="3"/>
      <c r="RZ786" s="3"/>
      <c r="SA786" s="3"/>
      <c r="SB786" s="3"/>
      <c r="SC786" s="3"/>
      <c r="SD786" s="3"/>
      <c r="SE786" s="3"/>
      <c r="SF786" s="3"/>
      <c r="SG786" s="3"/>
      <c r="SH786" s="3"/>
      <c r="SI786" s="3"/>
      <c r="SJ786" s="3"/>
      <c r="SK786" s="3"/>
      <c r="SL786" s="3"/>
      <c r="SM786" s="3"/>
      <c r="SN786" s="3"/>
      <c r="SO786" s="3"/>
      <c r="SP786" s="3"/>
      <c r="SQ786" s="3"/>
      <c r="SR786" s="3"/>
      <c r="SS786" s="3"/>
      <c r="ST786" s="3"/>
      <c r="SU786" s="3"/>
      <c r="SV786" s="3"/>
      <c r="SW786" s="3"/>
      <c r="SX786" s="3"/>
      <c r="SY786" s="3"/>
      <c r="SZ786" s="3"/>
      <c r="TA786" s="3"/>
      <c r="TB786" s="3"/>
      <c r="TC786" s="3"/>
      <c r="TD786" s="3"/>
      <c r="TE786" s="3"/>
      <c r="TF786" s="3"/>
      <c r="TG786" s="3"/>
      <c r="TH786" s="3"/>
      <c r="TI786" s="3"/>
      <c r="TJ786" s="3"/>
      <c r="TK786" s="3"/>
      <c r="TL786" s="3"/>
      <c r="TM786" s="3"/>
      <c r="TN786" s="3"/>
      <c r="TO786" s="3"/>
      <c r="TP786" s="3"/>
      <c r="TQ786" s="3"/>
      <c r="TR786" s="3"/>
      <c r="TS786" s="3"/>
      <c r="TT786" s="3"/>
      <c r="TU786" s="3"/>
      <c r="TV786" s="3"/>
      <c r="TW786" s="3"/>
      <c r="TX786" s="3"/>
      <c r="TY786" s="3"/>
      <c r="TZ786" s="3"/>
      <c r="UA786" s="3"/>
      <c r="UB786" s="3"/>
      <c r="UC786" s="3"/>
      <c r="UD786" s="3"/>
      <c r="UE786" s="3"/>
      <c r="UF786" s="3"/>
      <c r="UG786" s="3"/>
      <c r="UH786" s="3"/>
      <c r="UI786" s="3"/>
      <c r="UJ786" s="3"/>
      <c r="UK786" s="3"/>
      <c r="UL786" s="3"/>
      <c r="UM786" s="3"/>
      <c r="UN786" s="3"/>
      <c r="UO786" s="3"/>
      <c r="UP786" s="3"/>
      <c r="UQ786" s="3"/>
      <c r="UR786" s="3"/>
      <c r="US786" s="3"/>
      <c r="UT786" s="3"/>
      <c r="UU786" s="3"/>
      <c r="UV786" s="3"/>
      <c r="UW786" s="3"/>
      <c r="UX786" s="3"/>
      <c r="UY786" s="3"/>
      <c r="UZ786" s="3"/>
      <c r="VA786" s="3"/>
      <c r="VB786" s="3"/>
      <c r="VC786" s="3"/>
      <c r="VD786" s="3"/>
      <c r="VE786" s="3"/>
      <c r="VF786" s="3"/>
      <c r="VG786" s="3"/>
      <c r="VH786" s="3"/>
      <c r="VI786" s="3"/>
      <c r="VJ786" s="3"/>
      <c r="VK786" s="3"/>
      <c r="VL786" s="3"/>
      <c r="VM786" s="3"/>
      <c r="VN786" s="3"/>
      <c r="VO786" s="3"/>
      <c r="VP786" s="3"/>
      <c r="VQ786" s="3"/>
      <c r="VR786" s="3"/>
      <c r="VS786" s="3"/>
      <c r="VT786" s="3"/>
      <c r="VU786" s="3"/>
      <c r="VV786" s="3"/>
      <c r="VW786" s="3"/>
      <c r="VX786" s="3"/>
      <c r="VY786" s="3"/>
      <c r="VZ786" s="3"/>
      <c r="WA786" s="3"/>
      <c r="WB786" s="3"/>
      <c r="WC786" s="3"/>
    </row>
    <row r="787" spans="1:601" ht="16" x14ac:dyDescent="0.4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/>
      <c r="LP787" s="3"/>
      <c r="LQ787" s="3"/>
      <c r="LR787" s="3"/>
      <c r="LS787" s="3"/>
      <c r="LT787" s="3"/>
      <c r="LU787" s="3"/>
      <c r="LV787" s="3"/>
      <c r="LW787" s="3"/>
      <c r="LX787" s="3"/>
      <c r="LY787" s="3"/>
      <c r="LZ787" s="3"/>
      <c r="MA787" s="3"/>
      <c r="MB787" s="3"/>
      <c r="MC787" s="3"/>
      <c r="MD787" s="3"/>
      <c r="ME787" s="3"/>
      <c r="MF787" s="3"/>
      <c r="MG787" s="3"/>
      <c r="MH787" s="3"/>
      <c r="MI787" s="3"/>
      <c r="MJ787" s="3"/>
      <c r="MK787" s="3"/>
      <c r="ML787" s="3"/>
      <c r="MM787" s="3"/>
      <c r="MN787" s="3"/>
      <c r="MO787" s="3"/>
      <c r="MP787" s="3"/>
      <c r="MQ787" s="3"/>
      <c r="MR787" s="3"/>
      <c r="MS787" s="3"/>
      <c r="MT787" s="3"/>
      <c r="MU787" s="3"/>
      <c r="MV787" s="3"/>
      <c r="MW787" s="3"/>
      <c r="MX787" s="3"/>
      <c r="MY787" s="3"/>
      <c r="MZ787" s="3"/>
      <c r="NA787" s="3"/>
      <c r="NB787" s="3"/>
      <c r="NC787" s="3"/>
      <c r="ND787" s="3"/>
      <c r="NE787" s="3"/>
      <c r="NF787" s="3"/>
      <c r="NG787" s="3"/>
      <c r="NH787" s="3"/>
      <c r="NI787" s="3"/>
      <c r="NJ787" s="3"/>
      <c r="NK787" s="3"/>
      <c r="NL787" s="3"/>
      <c r="NM787" s="3"/>
      <c r="NN787" s="3"/>
      <c r="NO787" s="3"/>
      <c r="NP787" s="3"/>
      <c r="NQ787" s="3"/>
      <c r="NR787" s="3"/>
      <c r="NS787" s="3"/>
      <c r="NT787" s="3"/>
      <c r="NU787" s="3"/>
      <c r="NV787" s="3"/>
      <c r="NW787" s="3"/>
      <c r="NX787" s="3"/>
      <c r="NY787" s="3"/>
      <c r="NZ787" s="3"/>
      <c r="OA787" s="3"/>
      <c r="OB787" s="3"/>
      <c r="OC787" s="3"/>
      <c r="OD787" s="3"/>
      <c r="OE787" s="3"/>
      <c r="OF787" s="3"/>
      <c r="OG787" s="3"/>
      <c r="OH787" s="3"/>
      <c r="OI787" s="3"/>
      <c r="OJ787" s="3"/>
      <c r="OK787" s="3"/>
      <c r="OL787" s="3"/>
      <c r="OM787" s="3"/>
      <c r="ON787" s="3"/>
      <c r="OO787" s="3"/>
      <c r="OP787" s="3"/>
      <c r="OQ787" s="3"/>
      <c r="OR787" s="3"/>
      <c r="OS787" s="3"/>
      <c r="OT787" s="3"/>
      <c r="OU787" s="3"/>
      <c r="OV787" s="3"/>
      <c r="OW787" s="3"/>
      <c r="OX787" s="3"/>
      <c r="OY787" s="3"/>
      <c r="OZ787" s="3"/>
      <c r="PA787" s="3"/>
      <c r="PB787" s="3"/>
      <c r="PC787" s="3"/>
      <c r="PD787" s="3"/>
      <c r="PE787" s="3"/>
      <c r="PF787" s="3"/>
      <c r="PG787" s="3"/>
      <c r="PH787" s="3"/>
      <c r="PI787" s="3"/>
      <c r="PJ787" s="3"/>
      <c r="PK787" s="3"/>
      <c r="PL787" s="3"/>
      <c r="PM787" s="3"/>
      <c r="PN787" s="3"/>
      <c r="PO787" s="3"/>
      <c r="PP787" s="3"/>
      <c r="PQ787" s="3"/>
      <c r="PR787" s="3"/>
      <c r="PS787" s="3"/>
      <c r="PT787" s="3"/>
      <c r="PU787" s="3"/>
      <c r="PV787" s="3"/>
      <c r="PW787" s="3"/>
      <c r="PX787" s="3"/>
      <c r="PY787" s="3"/>
      <c r="PZ787" s="3"/>
      <c r="QA787" s="3"/>
      <c r="QB787" s="3"/>
      <c r="QC787" s="3"/>
      <c r="QD787" s="3"/>
      <c r="QE787" s="3"/>
      <c r="QF787" s="3"/>
      <c r="QG787" s="3"/>
      <c r="QH787" s="3"/>
      <c r="QI787" s="3"/>
      <c r="QJ787" s="3"/>
      <c r="QK787" s="3"/>
      <c r="QL787" s="3"/>
      <c r="QM787" s="3"/>
      <c r="QN787" s="3"/>
      <c r="QO787" s="3"/>
      <c r="QP787" s="3"/>
      <c r="QQ787" s="3"/>
      <c r="QR787" s="3"/>
      <c r="QS787" s="3"/>
      <c r="QT787" s="3"/>
      <c r="QU787" s="3"/>
      <c r="QV787" s="3"/>
      <c r="QW787" s="3"/>
      <c r="QX787" s="3"/>
      <c r="QY787" s="3"/>
      <c r="QZ787" s="3"/>
      <c r="RA787" s="3"/>
      <c r="RB787" s="3"/>
      <c r="RC787" s="3"/>
      <c r="RD787" s="3"/>
      <c r="RE787" s="3"/>
      <c r="RF787" s="3"/>
      <c r="RG787" s="3"/>
      <c r="RH787" s="3"/>
      <c r="RI787" s="3"/>
      <c r="RJ787" s="3"/>
      <c r="RK787" s="3"/>
      <c r="RL787" s="3"/>
      <c r="RM787" s="3"/>
      <c r="RN787" s="3"/>
      <c r="RO787" s="3"/>
      <c r="RP787" s="3"/>
      <c r="RQ787" s="3"/>
      <c r="RR787" s="3"/>
      <c r="RS787" s="3"/>
      <c r="RT787" s="3"/>
      <c r="RU787" s="3"/>
      <c r="RV787" s="3"/>
      <c r="RW787" s="3"/>
      <c r="RX787" s="3"/>
      <c r="RY787" s="3"/>
      <c r="RZ787" s="3"/>
      <c r="SA787" s="3"/>
      <c r="SB787" s="3"/>
      <c r="SC787" s="3"/>
      <c r="SD787" s="3"/>
      <c r="SE787" s="3"/>
      <c r="SF787" s="3"/>
      <c r="SG787" s="3"/>
      <c r="SH787" s="3"/>
      <c r="SI787" s="3"/>
      <c r="SJ787" s="3"/>
      <c r="SK787" s="3"/>
      <c r="SL787" s="3"/>
      <c r="SM787" s="3"/>
      <c r="SN787" s="3"/>
      <c r="SO787" s="3"/>
      <c r="SP787" s="3"/>
      <c r="SQ787" s="3"/>
      <c r="SR787" s="3"/>
      <c r="SS787" s="3"/>
      <c r="ST787" s="3"/>
      <c r="SU787" s="3"/>
      <c r="SV787" s="3"/>
      <c r="SW787" s="3"/>
      <c r="SX787" s="3"/>
      <c r="SY787" s="3"/>
      <c r="SZ787" s="3"/>
      <c r="TA787" s="3"/>
      <c r="TB787" s="3"/>
      <c r="TC787" s="3"/>
      <c r="TD787" s="3"/>
      <c r="TE787" s="3"/>
      <c r="TF787" s="3"/>
      <c r="TG787" s="3"/>
      <c r="TH787" s="3"/>
      <c r="TI787" s="3"/>
      <c r="TJ787" s="3"/>
      <c r="TK787" s="3"/>
      <c r="TL787" s="3"/>
      <c r="TM787" s="3"/>
      <c r="TN787" s="3"/>
      <c r="TO787" s="3"/>
      <c r="TP787" s="3"/>
      <c r="TQ787" s="3"/>
      <c r="TR787" s="3"/>
      <c r="TS787" s="3"/>
      <c r="TT787" s="3"/>
      <c r="TU787" s="3"/>
      <c r="TV787" s="3"/>
      <c r="TW787" s="3"/>
      <c r="TX787" s="3"/>
      <c r="TY787" s="3"/>
      <c r="TZ787" s="3"/>
      <c r="UA787" s="3"/>
      <c r="UB787" s="3"/>
      <c r="UC787" s="3"/>
      <c r="UD787" s="3"/>
      <c r="UE787" s="3"/>
      <c r="UF787" s="3"/>
      <c r="UG787" s="3"/>
      <c r="UH787" s="3"/>
      <c r="UI787" s="3"/>
      <c r="UJ787" s="3"/>
      <c r="UK787" s="3"/>
      <c r="UL787" s="3"/>
      <c r="UM787" s="3"/>
      <c r="UN787" s="3"/>
      <c r="UO787" s="3"/>
      <c r="UP787" s="3"/>
      <c r="UQ787" s="3"/>
      <c r="UR787" s="3"/>
      <c r="US787" s="3"/>
      <c r="UT787" s="3"/>
      <c r="UU787" s="3"/>
      <c r="UV787" s="3"/>
      <c r="UW787" s="3"/>
      <c r="UX787" s="3"/>
      <c r="UY787" s="3"/>
      <c r="UZ787" s="3"/>
      <c r="VA787" s="3"/>
      <c r="VB787" s="3"/>
      <c r="VC787" s="3"/>
      <c r="VD787" s="3"/>
      <c r="VE787" s="3"/>
      <c r="VF787" s="3"/>
      <c r="VG787" s="3"/>
      <c r="VH787" s="3"/>
      <c r="VI787" s="3"/>
      <c r="VJ787" s="3"/>
      <c r="VK787" s="3"/>
      <c r="VL787" s="3"/>
      <c r="VM787" s="3"/>
      <c r="VN787" s="3"/>
      <c r="VO787" s="3"/>
      <c r="VP787" s="3"/>
      <c r="VQ787" s="3"/>
      <c r="VR787" s="3"/>
      <c r="VS787" s="3"/>
      <c r="VT787" s="3"/>
      <c r="VU787" s="3"/>
      <c r="VV787" s="3"/>
      <c r="VW787" s="3"/>
      <c r="VX787" s="3"/>
      <c r="VY787" s="3"/>
      <c r="VZ787" s="3"/>
      <c r="WA787" s="3"/>
      <c r="WB787" s="3"/>
      <c r="WC787" s="3"/>
    </row>
    <row r="788" spans="1:601" ht="16" x14ac:dyDescent="0.4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/>
      <c r="LP788" s="3"/>
      <c r="LQ788" s="3"/>
      <c r="LR788" s="3"/>
      <c r="LS788" s="3"/>
      <c r="LT788" s="3"/>
      <c r="LU788" s="3"/>
      <c r="LV788" s="3"/>
      <c r="LW788" s="3"/>
      <c r="LX788" s="3"/>
      <c r="LY788" s="3"/>
      <c r="LZ788" s="3"/>
      <c r="MA788" s="3"/>
      <c r="MB788" s="3"/>
      <c r="MC788" s="3"/>
      <c r="MD788" s="3"/>
      <c r="ME788" s="3"/>
      <c r="MF788" s="3"/>
      <c r="MG788" s="3"/>
      <c r="MH788" s="3"/>
      <c r="MI788" s="3"/>
      <c r="MJ788" s="3"/>
      <c r="MK788" s="3"/>
      <c r="ML788" s="3"/>
      <c r="MM788" s="3"/>
      <c r="MN788" s="3"/>
      <c r="MO788" s="3"/>
      <c r="MP788" s="3"/>
      <c r="MQ788" s="3"/>
      <c r="MR788" s="3"/>
      <c r="MS788" s="3"/>
      <c r="MT788" s="3"/>
      <c r="MU788" s="3"/>
      <c r="MV788" s="3"/>
      <c r="MW788" s="3"/>
      <c r="MX788" s="3"/>
      <c r="MY788" s="3"/>
      <c r="MZ788" s="3"/>
      <c r="NA788" s="3"/>
      <c r="NB788" s="3"/>
      <c r="NC788" s="3"/>
      <c r="ND788" s="3"/>
      <c r="NE788" s="3"/>
      <c r="NF788" s="3"/>
      <c r="NG788" s="3"/>
      <c r="NH788" s="3"/>
      <c r="NI788" s="3"/>
      <c r="NJ788" s="3"/>
      <c r="NK788" s="3"/>
      <c r="NL788" s="3"/>
      <c r="NM788" s="3"/>
      <c r="NN788" s="3"/>
      <c r="NO788" s="3"/>
      <c r="NP788" s="3"/>
      <c r="NQ788" s="3"/>
      <c r="NR788" s="3"/>
      <c r="NS788" s="3"/>
      <c r="NT788" s="3"/>
      <c r="NU788" s="3"/>
      <c r="NV788" s="3"/>
      <c r="NW788" s="3"/>
      <c r="NX788" s="3"/>
      <c r="NY788" s="3"/>
      <c r="NZ788" s="3"/>
      <c r="OA788" s="3"/>
      <c r="OB788" s="3"/>
      <c r="OC788" s="3"/>
      <c r="OD788" s="3"/>
      <c r="OE788" s="3"/>
      <c r="OF788" s="3"/>
      <c r="OG788" s="3"/>
      <c r="OH788" s="3"/>
      <c r="OI788" s="3"/>
      <c r="OJ788" s="3"/>
      <c r="OK788" s="3"/>
      <c r="OL788" s="3"/>
      <c r="OM788" s="3"/>
      <c r="ON788" s="3"/>
      <c r="OO788" s="3"/>
      <c r="OP788" s="3"/>
      <c r="OQ788" s="3"/>
      <c r="OR788" s="3"/>
      <c r="OS788" s="3"/>
      <c r="OT788" s="3"/>
      <c r="OU788" s="3"/>
      <c r="OV788" s="3"/>
      <c r="OW788" s="3"/>
      <c r="OX788" s="3"/>
      <c r="OY788" s="3"/>
      <c r="OZ788" s="3"/>
      <c r="PA788" s="3"/>
      <c r="PB788" s="3"/>
      <c r="PC788" s="3"/>
      <c r="PD788" s="3"/>
      <c r="PE788" s="3"/>
      <c r="PF788" s="3"/>
      <c r="PG788" s="3"/>
      <c r="PH788" s="3"/>
      <c r="PI788" s="3"/>
      <c r="PJ788" s="3"/>
      <c r="PK788" s="3"/>
      <c r="PL788" s="3"/>
      <c r="PM788" s="3"/>
      <c r="PN788" s="3"/>
      <c r="PO788" s="3"/>
      <c r="PP788" s="3"/>
      <c r="PQ788" s="3"/>
      <c r="PR788" s="3"/>
      <c r="PS788" s="3"/>
      <c r="PT788" s="3"/>
      <c r="PU788" s="3"/>
      <c r="PV788" s="3"/>
      <c r="PW788" s="3"/>
      <c r="PX788" s="3"/>
      <c r="PY788" s="3"/>
      <c r="PZ788" s="3"/>
      <c r="QA788" s="3"/>
      <c r="QB788" s="3"/>
      <c r="QC788" s="3"/>
      <c r="QD788" s="3"/>
      <c r="QE788" s="3"/>
      <c r="QF788" s="3"/>
      <c r="QG788" s="3"/>
      <c r="QH788" s="3"/>
      <c r="QI788" s="3"/>
      <c r="QJ788" s="3"/>
      <c r="QK788" s="3"/>
      <c r="QL788" s="3"/>
      <c r="QM788" s="3"/>
      <c r="QN788" s="3"/>
      <c r="QO788" s="3"/>
      <c r="QP788" s="3"/>
      <c r="QQ788" s="3"/>
      <c r="QR788" s="3"/>
      <c r="QS788" s="3"/>
      <c r="QT788" s="3"/>
      <c r="QU788" s="3"/>
      <c r="QV788" s="3"/>
      <c r="QW788" s="3"/>
      <c r="QX788" s="3"/>
      <c r="QY788" s="3"/>
      <c r="QZ788" s="3"/>
      <c r="RA788" s="3"/>
      <c r="RB788" s="3"/>
      <c r="RC788" s="3"/>
      <c r="RD788" s="3"/>
      <c r="RE788" s="3"/>
      <c r="RF788" s="3"/>
      <c r="RG788" s="3"/>
      <c r="RH788" s="3"/>
      <c r="RI788" s="3"/>
      <c r="RJ788" s="3"/>
      <c r="RK788" s="3"/>
      <c r="RL788" s="3"/>
      <c r="RM788" s="3"/>
      <c r="RN788" s="3"/>
      <c r="RO788" s="3"/>
      <c r="RP788" s="3"/>
      <c r="RQ788" s="3"/>
      <c r="RR788" s="3"/>
      <c r="RS788" s="3"/>
      <c r="RT788" s="3"/>
      <c r="RU788" s="3"/>
      <c r="RV788" s="3"/>
      <c r="RW788" s="3"/>
      <c r="RX788" s="3"/>
      <c r="RY788" s="3"/>
      <c r="RZ788" s="3"/>
      <c r="SA788" s="3"/>
      <c r="SB788" s="3"/>
      <c r="SC788" s="3"/>
      <c r="SD788" s="3"/>
      <c r="SE788" s="3"/>
      <c r="SF788" s="3"/>
      <c r="SG788" s="3"/>
      <c r="SH788" s="3"/>
      <c r="SI788" s="3"/>
      <c r="SJ788" s="3"/>
      <c r="SK788" s="3"/>
      <c r="SL788" s="3"/>
      <c r="SM788" s="3"/>
      <c r="SN788" s="3"/>
      <c r="SO788" s="3"/>
      <c r="SP788" s="3"/>
      <c r="SQ788" s="3"/>
      <c r="SR788" s="3"/>
      <c r="SS788" s="3"/>
      <c r="ST788" s="3"/>
      <c r="SU788" s="3"/>
      <c r="SV788" s="3"/>
      <c r="SW788" s="3"/>
      <c r="SX788" s="3"/>
      <c r="SY788" s="3"/>
      <c r="SZ788" s="3"/>
      <c r="TA788" s="3"/>
      <c r="TB788" s="3"/>
      <c r="TC788" s="3"/>
      <c r="TD788" s="3"/>
      <c r="TE788" s="3"/>
      <c r="TF788" s="3"/>
      <c r="TG788" s="3"/>
      <c r="TH788" s="3"/>
      <c r="TI788" s="3"/>
      <c r="TJ788" s="3"/>
      <c r="TK788" s="3"/>
      <c r="TL788" s="3"/>
      <c r="TM788" s="3"/>
      <c r="TN788" s="3"/>
      <c r="TO788" s="3"/>
      <c r="TP788" s="3"/>
      <c r="TQ788" s="3"/>
      <c r="TR788" s="3"/>
      <c r="TS788" s="3"/>
      <c r="TT788" s="3"/>
      <c r="TU788" s="3"/>
      <c r="TV788" s="3"/>
      <c r="TW788" s="3"/>
      <c r="TX788" s="3"/>
      <c r="TY788" s="3"/>
      <c r="TZ788" s="3"/>
      <c r="UA788" s="3"/>
      <c r="UB788" s="3"/>
      <c r="UC788" s="3"/>
      <c r="UD788" s="3"/>
      <c r="UE788" s="3"/>
      <c r="UF788" s="3"/>
      <c r="UG788" s="3"/>
      <c r="UH788" s="3"/>
      <c r="UI788" s="3"/>
      <c r="UJ788" s="3"/>
      <c r="UK788" s="3"/>
      <c r="UL788" s="3"/>
      <c r="UM788" s="3"/>
      <c r="UN788" s="3"/>
      <c r="UO788" s="3"/>
      <c r="UP788" s="3"/>
      <c r="UQ788" s="3"/>
      <c r="UR788" s="3"/>
      <c r="US788" s="3"/>
      <c r="UT788" s="3"/>
      <c r="UU788" s="3"/>
      <c r="UV788" s="3"/>
      <c r="UW788" s="3"/>
      <c r="UX788" s="3"/>
      <c r="UY788" s="3"/>
      <c r="UZ788" s="3"/>
      <c r="VA788" s="3"/>
      <c r="VB788" s="3"/>
      <c r="VC788" s="3"/>
      <c r="VD788" s="3"/>
      <c r="VE788" s="3"/>
      <c r="VF788" s="3"/>
      <c r="VG788" s="3"/>
      <c r="VH788" s="3"/>
      <c r="VI788" s="3"/>
      <c r="VJ788" s="3"/>
      <c r="VK788" s="3"/>
      <c r="VL788" s="3"/>
      <c r="VM788" s="3"/>
      <c r="VN788" s="3"/>
      <c r="VO788" s="3"/>
      <c r="VP788" s="3"/>
      <c r="VQ788" s="3"/>
      <c r="VR788" s="3"/>
      <c r="VS788" s="3"/>
      <c r="VT788" s="3"/>
      <c r="VU788" s="3"/>
      <c r="VV788" s="3"/>
      <c r="VW788" s="3"/>
      <c r="VX788" s="3"/>
      <c r="VY788" s="3"/>
      <c r="VZ788" s="3"/>
      <c r="WA788" s="3"/>
      <c r="WB788" s="3"/>
      <c r="WC788" s="3"/>
    </row>
    <row r="789" spans="1:601" ht="16" x14ac:dyDescent="0.4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/>
      <c r="LP789" s="3"/>
      <c r="LQ789" s="3"/>
      <c r="LR789" s="3"/>
      <c r="LS789" s="3"/>
      <c r="LT789" s="3"/>
      <c r="LU789" s="3"/>
      <c r="LV789" s="3"/>
      <c r="LW789" s="3"/>
      <c r="LX789" s="3"/>
      <c r="LY789" s="3"/>
      <c r="LZ789" s="3"/>
      <c r="MA789" s="3"/>
      <c r="MB789" s="3"/>
      <c r="MC789" s="3"/>
      <c r="MD789" s="3"/>
      <c r="ME789" s="3"/>
      <c r="MF789" s="3"/>
      <c r="MG789" s="3"/>
      <c r="MH789" s="3"/>
      <c r="MI789" s="3"/>
      <c r="MJ789" s="3"/>
      <c r="MK789" s="3"/>
      <c r="ML789" s="3"/>
      <c r="MM789" s="3"/>
      <c r="MN789" s="3"/>
      <c r="MO789" s="3"/>
      <c r="MP789" s="3"/>
      <c r="MQ789" s="3"/>
      <c r="MR789" s="3"/>
      <c r="MS789" s="3"/>
      <c r="MT789" s="3"/>
      <c r="MU789" s="3"/>
      <c r="MV789" s="3"/>
      <c r="MW789" s="3"/>
      <c r="MX789" s="3"/>
      <c r="MY789" s="3"/>
      <c r="MZ789" s="3"/>
      <c r="NA789" s="3"/>
      <c r="NB789" s="3"/>
      <c r="NC789" s="3"/>
      <c r="ND789" s="3"/>
      <c r="NE789" s="3"/>
      <c r="NF789" s="3"/>
      <c r="NG789" s="3"/>
      <c r="NH789" s="3"/>
      <c r="NI789" s="3"/>
      <c r="NJ789" s="3"/>
      <c r="NK789" s="3"/>
      <c r="NL789" s="3"/>
      <c r="NM789" s="3"/>
      <c r="NN789" s="3"/>
      <c r="NO789" s="3"/>
      <c r="NP789" s="3"/>
      <c r="NQ789" s="3"/>
      <c r="NR789" s="3"/>
      <c r="NS789" s="3"/>
      <c r="NT789" s="3"/>
      <c r="NU789" s="3"/>
      <c r="NV789" s="3"/>
      <c r="NW789" s="3"/>
      <c r="NX789" s="3"/>
      <c r="NY789" s="3"/>
      <c r="NZ789" s="3"/>
      <c r="OA789" s="3"/>
      <c r="OB789" s="3"/>
      <c r="OC789" s="3"/>
      <c r="OD789" s="3"/>
      <c r="OE789" s="3"/>
      <c r="OF789" s="3"/>
      <c r="OG789" s="3"/>
      <c r="OH789" s="3"/>
      <c r="OI789" s="3"/>
      <c r="OJ789" s="3"/>
      <c r="OK789" s="3"/>
      <c r="OL789" s="3"/>
      <c r="OM789" s="3"/>
      <c r="ON789" s="3"/>
      <c r="OO789" s="3"/>
      <c r="OP789" s="3"/>
      <c r="OQ789" s="3"/>
      <c r="OR789" s="3"/>
      <c r="OS789" s="3"/>
      <c r="OT789" s="3"/>
      <c r="OU789" s="3"/>
      <c r="OV789" s="3"/>
      <c r="OW789" s="3"/>
      <c r="OX789" s="3"/>
      <c r="OY789" s="3"/>
      <c r="OZ789" s="3"/>
      <c r="PA789" s="3"/>
      <c r="PB789" s="3"/>
      <c r="PC789" s="3"/>
      <c r="PD789" s="3"/>
      <c r="PE789" s="3"/>
      <c r="PF789" s="3"/>
      <c r="PG789" s="3"/>
      <c r="PH789" s="3"/>
      <c r="PI789" s="3"/>
      <c r="PJ789" s="3"/>
      <c r="PK789" s="3"/>
      <c r="PL789" s="3"/>
      <c r="PM789" s="3"/>
      <c r="PN789" s="3"/>
      <c r="PO789" s="3"/>
      <c r="PP789" s="3"/>
      <c r="PQ789" s="3"/>
      <c r="PR789" s="3"/>
      <c r="PS789" s="3"/>
      <c r="PT789" s="3"/>
      <c r="PU789" s="3"/>
      <c r="PV789" s="3"/>
      <c r="PW789" s="3"/>
      <c r="PX789" s="3"/>
      <c r="PY789" s="3"/>
      <c r="PZ789" s="3"/>
      <c r="QA789" s="3"/>
      <c r="QB789" s="3"/>
      <c r="QC789" s="3"/>
      <c r="QD789" s="3"/>
      <c r="QE789" s="3"/>
      <c r="QF789" s="3"/>
      <c r="QG789" s="3"/>
      <c r="QH789" s="3"/>
      <c r="QI789" s="3"/>
      <c r="QJ789" s="3"/>
      <c r="QK789" s="3"/>
      <c r="QL789" s="3"/>
      <c r="QM789" s="3"/>
      <c r="QN789" s="3"/>
      <c r="QO789" s="3"/>
      <c r="QP789" s="3"/>
      <c r="QQ789" s="3"/>
      <c r="QR789" s="3"/>
      <c r="QS789" s="3"/>
      <c r="QT789" s="3"/>
      <c r="QU789" s="3"/>
      <c r="QV789" s="3"/>
      <c r="QW789" s="3"/>
      <c r="QX789" s="3"/>
      <c r="QY789" s="3"/>
      <c r="QZ789" s="3"/>
      <c r="RA789" s="3"/>
      <c r="RB789" s="3"/>
      <c r="RC789" s="3"/>
      <c r="RD789" s="3"/>
      <c r="RE789" s="3"/>
      <c r="RF789" s="3"/>
      <c r="RG789" s="3"/>
      <c r="RH789" s="3"/>
      <c r="RI789" s="3"/>
      <c r="RJ789" s="3"/>
      <c r="RK789" s="3"/>
      <c r="RL789" s="3"/>
      <c r="RM789" s="3"/>
      <c r="RN789" s="3"/>
      <c r="RO789" s="3"/>
      <c r="RP789" s="3"/>
      <c r="RQ789" s="3"/>
      <c r="RR789" s="3"/>
      <c r="RS789" s="3"/>
      <c r="RT789" s="3"/>
      <c r="RU789" s="3"/>
      <c r="RV789" s="3"/>
      <c r="RW789" s="3"/>
      <c r="RX789" s="3"/>
      <c r="RY789" s="3"/>
      <c r="RZ789" s="3"/>
      <c r="SA789" s="3"/>
      <c r="SB789" s="3"/>
      <c r="SC789" s="3"/>
      <c r="SD789" s="3"/>
      <c r="SE789" s="3"/>
      <c r="SF789" s="3"/>
      <c r="SG789" s="3"/>
      <c r="SH789" s="3"/>
      <c r="SI789" s="3"/>
      <c r="SJ789" s="3"/>
      <c r="SK789" s="3"/>
      <c r="SL789" s="3"/>
      <c r="SM789" s="3"/>
      <c r="SN789" s="3"/>
      <c r="SO789" s="3"/>
      <c r="SP789" s="3"/>
      <c r="SQ789" s="3"/>
      <c r="SR789" s="3"/>
      <c r="SS789" s="3"/>
      <c r="ST789" s="3"/>
      <c r="SU789" s="3"/>
      <c r="SV789" s="3"/>
      <c r="SW789" s="3"/>
      <c r="SX789" s="3"/>
      <c r="SY789" s="3"/>
      <c r="SZ789" s="3"/>
      <c r="TA789" s="3"/>
      <c r="TB789" s="3"/>
      <c r="TC789" s="3"/>
      <c r="TD789" s="3"/>
      <c r="TE789" s="3"/>
      <c r="TF789" s="3"/>
      <c r="TG789" s="3"/>
      <c r="TH789" s="3"/>
      <c r="TI789" s="3"/>
      <c r="TJ789" s="3"/>
      <c r="TK789" s="3"/>
      <c r="TL789" s="3"/>
      <c r="TM789" s="3"/>
      <c r="TN789" s="3"/>
      <c r="TO789" s="3"/>
      <c r="TP789" s="3"/>
      <c r="TQ789" s="3"/>
      <c r="TR789" s="3"/>
      <c r="TS789" s="3"/>
      <c r="TT789" s="3"/>
      <c r="TU789" s="3"/>
      <c r="TV789" s="3"/>
      <c r="TW789" s="3"/>
      <c r="TX789" s="3"/>
      <c r="TY789" s="3"/>
      <c r="TZ789" s="3"/>
      <c r="UA789" s="3"/>
      <c r="UB789" s="3"/>
      <c r="UC789" s="3"/>
      <c r="UD789" s="3"/>
      <c r="UE789" s="3"/>
      <c r="UF789" s="3"/>
      <c r="UG789" s="3"/>
      <c r="UH789" s="3"/>
      <c r="UI789" s="3"/>
      <c r="UJ789" s="3"/>
      <c r="UK789" s="3"/>
      <c r="UL789" s="3"/>
      <c r="UM789" s="3"/>
      <c r="UN789" s="3"/>
      <c r="UO789" s="3"/>
      <c r="UP789" s="3"/>
      <c r="UQ789" s="3"/>
      <c r="UR789" s="3"/>
      <c r="US789" s="3"/>
      <c r="UT789" s="3"/>
      <c r="UU789" s="3"/>
      <c r="UV789" s="3"/>
      <c r="UW789" s="3"/>
      <c r="UX789" s="3"/>
      <c r="UY789" s="3"/>
      <c r="UZ789" s="3"/>
      <c r="VA789" s="3"/>
      <c r="VB789" s="3"/>
      <c r="VC789" s="3"/>
      <c r="VD789" s="3"/>
      <c r="VE789" s="3"/>
      <c r="VF789" s="3"/>
      <c r="VG789" s="3"/>
      <c r="VH789" s="3"/>
      <c r="VI789" s="3"/>
      <c r="VJ789" s="3"/>
      <c r="VK789" s="3"/>
      <c r="VL789" s="3"/>
      <c r="VM789" s="3"/>
      <c r="VN789" s="3"/>
      <c r="VO789" s="3"/>
      <c r="VP789" s="3"/>
      <c r="VQ789" s="3"/>
      <c r="VR789" s="3"/>
      <c r="VS789" s="3"/>
      <c r="VT789" s="3"/>
      <c r="VU789" s="3"/>
      <c r="VV789" s="3"/>
      <c r="VW789" s="3"/>
      <c r="VX789" s="3"/>
      <c r="VY789" s="3"/>
      <c r="VZ789" s="3"/>
      <c r="WA789" s="3"/>
      <c r="WB789" s="3"/>
      <c r="WC789" s="3"/>
    </row>
    <row r="790" spans="1:601" ht="16" x14ac:dyDescent="0.4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/>
      <c r="LP790" s="3"/>
      <c r="LQ790" s="3"/>
      <c r="LR790" s="3"/>
      <c r="LS790" s="3"/>
      <c r="LT790" s="3"/>
      <c r="LU790" s="3"/>
      <c r="LV790" s="3"/>
      <c r="LW790" s="3"/>
      <c r="LX790" s="3"/>
      <c r="LY790" s="3"/>
      <c r="LZ790" s="3"/>
      <c r="MA790" s="3"/>
      <c r="MB790" s="3"/>
      <c r="MC790" s="3"/>
      <c r="MD790" s="3"/>
      <c r="ME790" s="3"/>
      <c r="MF790" s="3"/>
      <c r="MG790" s="3"/>
      <c r="MH790" s="3"/>
      <c r="MI790" s="3"/>
      <c r="MJ790" s="3"/>
      <c r="MK790" s="3"/>
      <c r="ML790" s="3"/>
      <c r="MM790" s="3"/>
      <c r="MN790" s="3"/>
      <c r="MO790" s="3"/>
      <c r="MP790" s="3"/>
      <c r="MQ790" s="3"/>
      <c r="MR790" s="3"/>
      <c r="MS790" s="3"/>
      <c r="MT790" s="3"/>
      <c r="MU790" s="3"/>
      <c r="MV790" s="3"/>
      <c r="MW790" s="3"/>
      <c r="MX790" s="3"/>
      <c r="MY790" s="3"/>
      <c r="MZ790" s="3"/>
      <c r="NA790" s="3"/>
      <c r="NB790" s="3"/>
      <c r="NC790" s="3"/>
      <c r="ND790" s="3"/>
      <c r="NE790" s="3"/>
      <c r="NF790" s="3"/>
      <c r="NG790" s="3"/>
      <c r="NH790" s="3"/>
      <c r="NI790" s="3"/>
      <c r="NJ790" s="3"/>
      <c r="NK790" s="3"/>
      <c r="NL790" s="3"/>
      <c r="NM790" s="3"/>
      <c r="NN790" s="3"/>
      <c r="NO790" s="3"/>
      <c r="NP790" s="3"/>
      <c r="NQ790" s="3"/>
      <c r="NR790" s="3"/>
      <c r="NS790" s="3"/>
      <c r="NT790" s="3"/>
      <c r="NU790" s="3"/>
      <c r="NV790" s="3"/>
      <c r="NW790" s="3"/>
      <c r="NX790" s="3"/>
      <c r="NY790" s="3"/>
      <c r="NZ790" s="3"/>
      <c r="OA790" s="3"/>
      <c r="OB790" s="3"/>
      <c r="OC790" s="3"/>
      <c r="OD790" s="3"/>
      <c r="OE790" s="3"/>
      <c r="OF790" s="3"/>
      <c r="OG790" s="3"/>
      <c r="OH790" s="3"/>
      <c r="OI790" s="3"/>
      <c r="OJ790" s="3"/>
      <c r="OK790" s="3"/>
      <c r="OL790" s="3"/>
      <c r="OM790" s="3"/>
      <c r="ON790" s="3"/>
      <c r="OO790" s="3"/>
      <c r="OP790" s="3"/>
      <c r="OQ790" s="3"/>
      <c r="OR790" s="3"/>
      <c r="OS790" s="3"/>
      <c r="OT790" s="3"/>
      <c r="OU790" s="3"/>
      <c r="OV790" s="3"/>
      <c r="OW790" s="3"/>
      <c r="OX790" s="3"/>
      <c r="OY790" s="3"/>
      <c r="OZ790" s="3"/>
      <c r="PA790" s="3"/>
      <c r="PB790" s="3"/>
      <c r="PC790" s="3"/>
      <c r="PD790" s="3"/>
      <c r="PE790" s="3"/>
      <c r="PF790" s="3"/>
      <c r="PG790" s="3"/>
      <c r="PH790" s="3"/>
      <c r="PI790" s="3"/>
      <c r="PJ790" s="3"/>
      <c r="PK790" s="3"/>
      <c r="PL790" s="3"/>
      <c r="PM790" s="3"/>
      <c r="PN790" s="3"/>
      <c r="PO790" s="3"/>
      <c r="PP790" s="3"/>
      <c r="PQ790" s="3"/>
      <c r="PR790" s="3"/>
      <c r="PS790" s="3"/>
      <c r="PT790" s="3"/>
      <c r="PU790" s="3"/>
      <c r="PV790" s="3"/>
      <c r="PW790" s="3"/>
      <c r="PX790" s="3"/>
      <c r="PY790" s="3"/>
      <c r="PZ790" s="3"/>
      <c r="QA790" s="3"/>
      <c r="QB790" s="3"/>
      <c r="QC790" s="3"/>
      <c r="QD790" s="3"/>
      <c r="QE790" s="3"/>
      <c r="QF790" s="3"/>
      <c r="QG790" s="3"/>
      <c r="QH790" s="3"/>
      <c r="QI790" s="3"/>
      <c r="QJ790" s="3"/>
      <c r="QK790" s="3"/>
      <c r="QL790" s="3"/>
      <c r="QM790" s="3"/>
      <c r="QN790" s="3"/>
      <c r="QO790" s="3"/>
      <c r="QP790" s="3"/>
      <c r="QQ790" s="3"/>
      <c r="QR790" s="3"/>
      <c r="QS790" s="3"/>
      <c r="QT790" s="3"/>
      <c r="QU790" s="3"/>
      <c r="QV790" s="3"/>
      <c r="QW790" s="3"/>
      <c r="QX790" s="3"/>
      <c r="QY790" s="3"/>
      <c r="QZ790" s="3"/>
      <c r="RA790" s="3"/>
      <c r="RB790" s="3"/>
      <c r="RC790" s="3"/>
      <c r="RD790" s="3"/>
      <c r="RE790" s="3"/>
      <c r="RF790" s="3"/>
      <c r="RG790" s="3"/>
      <c r="RH790" s="3"/>
      <c r="RI790" s="3"/>
      <c r="RJ790" s="3"/>
      <c r="RK790" s="3"/>
      <c r="RL790" s="3"/>
      <c r="RM790" s="3"/>
      <c r="RN790" s="3"/>
      <c r="RO790" s="3"/>
      <c r="RP790" s="3"/>
      <c r="RQ790" s="3"/>
      <c r="RR790" s="3"/>
      <c r="RS790" s="3"/>
      <c r="RT790" s="3"/>
      <c r="RU790" s="3"/>
      <c r="RV790" s="3"/>
      <c r="RW790" s="3"/>
      <c r="RX790" s="3"/>
      <c r="RY790" s="3"/>
      <c r="RZ790" s="3"/>
      <c r="SA790" s="3"/>
      <c r="SB790" s="3"/>
      <c r="SC790" s="3"/>
      <c r="SD790" s="3"/>
      <c r="SE790" s="3"/>
      <c r="SF790" s="3"/>
      <c r="SG790" s="3"/>
      <c r="SH790" s="3"/>
      <c r="SI790" s="3"/>
      <c r="SJ790" s="3"/>
      <c r="SK790" s="3"/>
      <c r="SL790" s="3"/>
      <c r="SM790" s="3"/>
      <c r="SN790" s="3"/>
      <c r="SO790" s="3"/>
      <c r="SP790" s="3"/>
      <c r="SQ790" s="3"/>
      <c r="SR790" s="3"/>
      <c r="SS790" s="3"/>
      <c r="ST790" s="3"/>
      <c r="SU790" s="3"/>
      <c r="SV790" s="3"/>
      <c r="SW790" s="3"/>
      <c r="SX790" s="3"/>
      <c r="SY790" s="3"/>
      <c r="SZ790" s="3"/>
      <c r="TA790" s="3"/>
      <c r="TB790" s="3"/>
      <c r="TC790" s="3"/>
      <c r="TD790" s="3"/>
      <c r="TE790" s="3"/>
      <c r="TF790" s="3"/>
      <c r="TG790" s="3"/>
      <c r="TH790" s="3"/>
      <c r="TI790" s="3"/>
      <c r="TJ790" s="3"/>
      <c r="TK790" s="3"/>
      <c r="TL790" s="3"/>
      <c r="TM790" s="3"/>
      <c r="TN790" s="3"/>
      <c r="TO790" s="3"/>
      <c r="TP790" s="3"/>
      <c r="TQ790" s="3"/>
      <c r="TR790" s="3"/>
      <c r="TS790" s="3"/>
      <c r="TT790" s="3"/>
      <c r="TU790" s="3"/>
      <c r="TV790" s="3"/>
      <c r="TW790" s="3"/>
      <c r="TX790" s="3"/>
      <c r="TY790" s="3"/>
      <c r="TZ790" s="3"/>
      <c r="UA790" s="3"/>
      <c r="UB790" s="3"/>
      <c r="UC790" s="3"/>
      <c r="UD790" s="3"/>
      <c r="UE790" s="3"/>
      <c r="UF790" s="3"/>
      <c r="UG790" s="3"/>
      <c r="UH790" s="3"/>
      <c r="UI790" s="3"/>
      <c r="UJ790" s="3"/>
      <c r="UK790" s="3"/>
      <c r="UL790" s="3"/>
      <c r="UM790" s="3"/>
      <c r="UN790" s="3"/>
      <c r="UO790" s="3"/>
      <c r="UP790" s="3"/>
      <c r="UQ790" s="3"/>
      <c r="UR790" s="3"/>
      <c r="US790" s="3"/>
      <c r="UT790" s="3"/>
      <c r="UU790" s="3"/>
      <c r="UV790" s="3"/>
      <c r="UW790" s="3"/>
      <c r="UX790" s="3"/>
      <c r="UY790" s="3"/>
      <c r="UZ790" s="3"/>
      <c r="VA790" s="3"/>
      <c r="VB790" s="3"/>
      <c r="VC790" s="3"/>
      <c r="VD790" s="3"/>
      <c r="VE790" s="3"/>
      <c r="VF790" s="3"/>
      <c r="VG790" s="3"/>
      <c r="VH790" s="3"/>
      <c r="VI790" s="3"/>
      <c r="VJ790" s="3"/>
      <c r="VK790" s="3"/>
      <c r="VL790" s="3"/>
      <c r="VM790" s="3"/>
      <c r="VN790" s="3"/>
      <c r="VO790" s="3"/>
      <c r="VP790" s="3"/>
      <c r="VQ790" s="3"/>
      <c r="VR790" s="3"/>
      <c r="VS790" s="3"/>
      <c r="VT790" s="3"/>
      <c r="VU790" s="3"/>
      <c r="VV790" s="3"/>
      <c r="VW790" s="3"/>
      <c r="VX790" s="3"/>
      <c r="VY790" s="3"/>
      <c r="VZ790" s="3"/>
      <c r="WA790" s="3"/>
      <c r="WB790" s="3"/>
      <c r="WC790" s="3"/>
    </row>
    <row r="791" spans="1:601" ht="16" x14ac:dyDescent="0.4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/>
      <c r="LP791" s="3"/>
      <c r="LQ791" s="3"/>
      <c r="LR791" s="3"/>
      <c r="LS791" s="3"/>
      <c r="LT791" s="3"/>
      <c r="LU791" s="3"/>
      <c r="LV791" s="3"/>
      <c r="LW791" s="3"/>
      <c r="LX791" s="3"/>
      <c r="LY791" s="3"/>
      <c r="LZ791" s="3"/>
      <c r="MA791" s="3"/>
      <c r="MB791" s="3"/>
      <c r="MC791" s="3"/>
      <c r="MD791" s="3"/>
      <c r="ME791" s="3"/>
      <c r="MF791" s="3"/>
      <c r="MG791" s="3"/>
      <c r="MH791" s="3"/>
      <c r="MI791" s="3"/>
      <c r="MJ791" s="3"/>
      <c r="MK791" s="3"/>
      <c r="ML791" s="3"/>
      <c r="MM791" s="3"/>
      <c r="MN791" s="3"/>
      <c r="MO791" s="3"/>
      <c r="MP791" s="3"/>
      <c r="MQ791" s="3"/>
      <c r="MR791" s="3"/>
      <c r="MS791" s="3"/>
      <c r="MT791" s="3"/>
      <c r="MU791" s="3"/>
      <c r="MV791" s="3"/>
      <c r="MW791" s="3"/>
      <c r="MX791" s="3"/>
      <c r="MY791" s="3"/>
      <c r="MZ791" s="3"/>
      <c r="NA791" s="3"/>
      <c r="NB791" s="3"/>
      <c r="NC791" s="3"/>
      <c r="ND791" s="3"/>
      <c r="NE791" s="3"/>
      <c r="NF791" s="3"/>
      <c r="NG791" s="3"/>
      <c r="NH791" s="3"/>
      <c r="NI791" s="3"/>
      <c r="NJ791" s="3"/>
      <c r="NK791" s="3"/>
      <c r="NL791" s="3"/>
      <c r="NM791" s="3"/>
      <c r="NN791" s="3"/>
      <c r="NO791" s="3"/>
      <c r="NP791" s="3"/>
      <c r="NQ791" s="3"/>
      <c r="NR791" s="3"/>
      <c r="NS791" s="3"/>
      <c r="NT791" s="3"/>
      <c r="NU791" s="3"/>
      <c r="NV791" s="3"/>
      <c r="NW791" s="3"/>
      <c r="NX791" s="3"/>
      <c r="NY791" s="3"/>
      <c r="NZ791" s="3"/>
      <c r="OA791" s="3"/>
      <c r="OB791" s="3"/>
      <c r="OC791" s="3"/>
      <c r="OD791" s="3"/>
      <c r="OE791" s="3"/>
      <c r="OF791" s="3"/>
      <c r="OG791" s="3"/>
      <c r="OH791" s="3"/>
      <c r="OI791" s="3"/>
      <c r="OJ791" s="3"/>
      <c r="OK791" s="3"/>
      <c r="OL791" s="3"/>
      <c r="OM791" s="3"/>
      <c r="ON791" s="3"/>
      <c r="OO791" s="3"/>
      <c r="OP791" s="3"/>
      <c r="OQ791" s="3"/>
      <c r="OR791" s="3"/>
      <c r="OS791" s="3"/>
      <c r="OT791" s="3"/>
      <c r="OU791" s="3"/>
      <c r="OV791" s="3"/>
      <c r="OW791" s="3"/>
      <c r="OX791" s="3"/>
      <c r="OY791" s="3"/>
      <c r="OZ791" s="3"/>
      <c r="PA791" s="3"/>
      <c r="PB791" s="3"/>
      <c r="PC791" s="3"/>
      <c r="PD791" s="3"/>
      <c r="PE791" s="3"/>
      <c r="PF791" s="3"/>
      <c r="PG791" s="3"/>
      <c r="PH791" s="3"/>
      <c r="PI791" s="3"/>
      <c r="PJ791" s="3"/>
      <c r="PK791" s="3"/>
      <c r="PL791" s="3"/>
      <c r="PM791" s="3"/>
      <c r="PN791" s="3"/>
      <c r="PO791" s="3"/>
      <c r="PP791" s="3"/>
      <c r="PQ791" s="3"/>
      <c r="PR791" s="3"/>
      <c r="PS791" s="3"/>
      <c r="PT791" s="3"/>
      <c r="PU791" s="3"/>
      <c r="PV791" s="3"/>
      <c r="PW791" s="3"/>
      <c r="PX791" s="3"/>
      <c r="PY791" s="3"/>
      <c r="PZ791" s="3"/>
      <c r="QA791" s="3"/>
      <c r="QB791" s="3"/>
      <c r="QC791" s="3"/>
      <c r="QD791" s="3"/>
      <c r="QE791" s="3"/>
      <c r="QF791" s="3"/>
      <c r="QG791" s="3"/>
      <c r="QH791" s="3"/>
      <c r="QI791" s="3"/>
      <c r="QJ791" s="3"/>
      <c r="QK791" s="3"/>
      <c r="QL791" s="3"/>
      <c r="QM791" s="3"/>
      <c r="QN791" s="3"/>
      <c r="QO791" s="3"/>
      <c r="QP791" s="3"/>
      <c r="QQ791" s="3"/>
      <c r="QR791" s="3"/>
      <c r="QS791" s="3"/>
      <c r="QT791" s="3"/>
      <c r="QU791" s="3"/>
      <c r="QV791" s="3"/>
      <c r="QW791" s="3"/>
      <c r="QX791" s="3"/>
      <c r="QY791" s="3"/>
      <c r="QZ791" s="3"/>
      <c r="RA791" s="3"/>
      <c r="RB791" s="3"/>
      <c r="RC791" s="3"/>
      <c r="RD791" s="3"/>
      <c r="RE791" s="3"/>
      <c r="RF791" s="3"/>
      <c r="RG791" s="3"/>
      <c r="RH791" s="3"/>
      <c r="RI791" s="3"/>
      <c r="RJ791" s="3"/>
      <c r="RK791" s="3"/>
      <c r="RL791" s="3"/>
      <c r="RM791" s="3"/>
      <c r="RN791" s="3"/>
      <c r="RO791" s="3"/>
      <c r="RP791" s="3"/>
      <c r="RQ791" s="3"/>
      <c r="RR791" s="3"/>
      <c r="RS791" s="3"/>
      <c r="RT791" s="3"/>
      <c r="RU791" s="3"/>
      <c r="RV791" s="3"/>
      <c r="RW791" s="3"/>
      <c r="RX791" s="3"/>
      <c r="RY791" s="3"/>
      <c r="RZ791" s="3"/>
      <c r="SA791" s="3"/>
      <c r="SB791" s="3"/>
      <c r="SC791" s="3"/>
      <c r="SD791" s="3"/>
      <c r="SE791" s="3"/>
      <c r="SF791" s="3"/>
      <c r="SG791" s="3"/>
      <c r="SH791" s="3"/>
      <c r="SI791" s="3"/>
      <c r="SJ791" s="3"/>
      <c r="SK791" s="3"/>
      <c r="SL791" s="3"/>
      <c r="SM791" s="3"/>
      <c r="SN791" s="3"/>
      <c r="SO791" s="3"/>
      <c r="SP791" s="3"/>
      <c r="SQ791" s="3"/>
      <c r="SR791" s="3"/>
      <c r="SS791" s="3"/>
      <c r="ST791" s="3"/>
      <c r="SU791" s="3"/>
      <c r="SV791" s="3"/>
      <c r="SW791" s="3"/>
      <c r="SX791" s="3"/>
      <c r="SY791" s="3"/>
      <c r="SZ791" s="3"/>
      <c r="TA791" s="3"/>
      <c r="TB791" s="3"/>
      <c r="TC791" s="3"/>
      <c r="TD791" s="3"/>
      <c r="TE791" s="3"/>
      <c r="TF791" s="3"/>
      <c r="TG791" s="3"/>
      <c r="TH791" s="3"/>
      <c r="TI791" s="3"/>
      <c r="TJ791" s="3"/>
      <c r="TK791" s="3"/>
      <c r="TL791" s="3"/>
      <c r="TM791" s="3"/>
      <c r="TN791" s="3"/>
      <c r="TO791" s="3"/>
      <c r="TP791" s="3"/>
      <c r="TQ791" s="3"/>
      <c r="TR791" s="3"/>
      <c r="TS791" s="3"/>
      <c r="TT791" s="3"/>
      <c r="TU791" s="3"/>
      <c r="TV791" s="3"/>
      <c r="TW791" s="3"/>
      <c r="TX791" s="3"/>
      <c r="TY791" s="3"/>
      <c r="TZ791" s="3"/>
      <c r="UA791" s="3"/>
      <c r="UB791" s="3"/>
      <c r="UC791" s="3"/>
      <c r="UD791" s="3"/>
      <c r="UE791" s="3"/>
      <c r="UF791" s="3"/>
      <c r="UG791" s="3"/>
      <c r="UH791" s="3"/>
      <c r="UI791" s="3"/>
      <c r="UJ791" s="3"/>
      <c r="UK791" s="3"/>
      <c r="UL791" s="3"/>
      <c r="UM791" s="3"/>
      <c r="UN791" s="3"/>
      <c r="UO791" s="3"/>
      <c r="UP791" s="3"/>
      <c r="UQ791" s="3"/>
      <c r="UR791" s="3"/>
      <c r="US791" s="3"/>
      <c r="UT791" s="3"/>
      <c r="UU791" s="3"/>
      <c r="UV791" s="3"/>
      <c r="UW791" s="3"/>
      <c r="UX791" s="3"/>
      <c r="UY791" s="3"/>
      <c r="UZ791" s="3"/>
      <c r="VA791" s="3"/>
      <c r="VB791" s="3"/>
      <c r="VC791" s="3"/>
      <c r="VD791" s="3"/>
      <c r="VE791" s="3"/>
      <c r="VF791" s="3"/>
      <c r="VG791" s="3"/>
      <c r="VH791" s="3"/>
      <c r="VI791" s="3"/>
      <c r="VJ791" s="3"/>
      <c r="VK791" s="3"/>
      <c r="VL791" s="3"/>
      <c r="VM791" s="3"/>
      <c r="VN791" s="3"/>
      <c r="VO791" s="3"/>
      <c r="VP791" s="3"/>
      <c r="VQ791" s="3"/>
      <c r="VR791" s="3"/>
      <c r="VS791" s="3"/>
      <c r="VT791" s="3"/>
      <c r="VU791" s="3"/>
      <c r="VV791" s="3"/>
      <c r="VW791" s="3"/>
      <c r="VX791" s="3"/>
      <c r="VY791" s="3"/>
      <c r="VZ791" s="3"/>
      <c r="WA791" s="3"/>
      <c r="WB791" s="3"/>
      <c r="WC791" s="3"/>
    </row>
    <row r="792" spans="1:601" ht="16" x14ac:dyDescent="0.4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/>
      <c r="LP792" s="3"/>
      <c r="LQ792" s="3"/>
      <c r="LR792" s="3"/>
      <c r="LS792" s="3"/>
      <c r="LT792" s="3"/>
      <c r="LU792" s="3"/>
      <c r="LV792" s="3"/>
      <c r="LW792" s="3"/>
      <c r="LX792" s="3"/>
      <c r="LY792" s="3"/>
      <c r="LZ792" s="3"/>
      <c r="MA792" s="3"/>
      <c r="MB792" s="3"/>
      <c r="MC792" s="3"/>
      <c r="MD792" s="3"/>
      <c r="ME792" s="3"/>
      <c r="MF792" s="3"/>
      <c r="MG792" s="3"/>
      <c r="MH792" s="3"/>
      <c r="MI792" s="3"/>
      <c r="MJ792" s="3"/>
      <c r="MK792" s="3"/>
      <c r="ML792" s="3"/>
      <c r="MM792" s="3"/>
      <c r="MN792" s="3"/>
      <c r="MO792" s="3"/>
      <c r="MP792" s="3"/>
      <c r="MQ792" s="3"/>
      <c r="MR792" s="3"/>
      <c r="MS792" s="3"/>
      <c r="MT792" s="3"/>
      <c r="MU792" s="3"/>
      <c r="MV792" s="3"/>
      <c r="MW792" s="3"/>
      <c r="MX792" s="3"/>
      <c r="MY792" s="3"/>
      <c r="MZ792" s="3"/>
      <c r="NA792" s="3"/>
      <c r="NB792" s="3"/>
      <c r="NC792" s="3"/>
      <c r="ND792" s="3"/>
      <c r="NE792" s="3"/>
      <c r="NF792" s="3"/>
      <c r="NG792" s="3"/>
      <c r="NH792" s="3"/>
      <c r="NI792" s="3"/>
      <c r="NJ792" s="3"/>
      <c r="NK792" s="3"/>
      <c r="NL792" s="3"/>
      <c r="NM792" s="3"/>
      <c r="NN792" s="3"/>
      <c r="NO792" s="3"/>
      <c r="NP792" s="3"/>
      <c r="NQ792" s="3"/>
      <c r="NR792" s="3"/>
      <c r="NS792" s="3"/>
      <c r="NT792" s="3"/>
      <c r="NU792" s="3"/>
      <c r="NV792" s="3"/>
      <c r="NW792" s="3"/>
      <c r="NX792" s="3"/>
      <c r="NY792" s="3"/>
      <c r="NZ792" s="3"/>
      <c r="OA792" s="3"/>
      <c r="OB792" s="3"/>
      <c r="OC792" s="3"/>
      <c r="OD792" s="3"/>
      <c r="OE792" s="3"/>
      <c r="OF792" s="3"/>
      <c r="OG792" s="3"/>
      <c r="OH792" s="3"/>
      <c r="OI792" s="3"/>
      <c r="OJ792" s="3"/>
      <c r="OK792" s="3"/>
      <c r="OL792" s="3"/>
      <c r="OM792" s="3"/>
      <c r="ON792" s="3"/>
      <c r="OO792" s="3"/>
      <c r="OP792" s="3"/>
      <c r="OQ792" s="3"/>
      <c r="OR792" s="3"/>
      <c r="OS792" s="3"/>
      <c r="OT792" s="3"/>
      <c r="OU792" s="3"/>
      <c r="OV792" s="3"/>
      <c r="OW792" s="3"/>
      <c r="OX792" s="3"/>
      <c r="OY792" s="3"/>
      <c r="OZ792" s="3"/>
      <c r="PA792" s="3"/>
      <c r="PB792" s="3"/>
      <c r="PC792" s="3"/>
      <c r="PD792" s="3"/>
      <c r="PE792" s="3"/>
      <c r="PF792" s="3"/>
      <c r="PG792" s="3"/>
      <c r="PH792" s="3"/>
      <c r="PI792" s="3"/>
      <c r="PJ792" s="3"/>
      <c r="PK792" s="3"/>
      <c r="PL792" s="3"/>
      <c r="PM792" s="3"/>
      <c r="PN792" s="3"/>
      <c r="PO792" s="3"/>
      <c r="PP792" s="3"/>
      <c r="PQ792" s="3"/>
      <c r="PR792" s="3"/>
      <c r="PS792" s="3"/>
      <c r="PT792" s="3"/>
      <c r="PU792" s="3"/>
      <c r="PV792" s="3"/>
      <c r="PW792" s="3"/>
      <c r="PX792" s="3"/>
      <c r="PY792" s="3"/>
      <c r="PZ792" s="3"/>
      <c r="QA792" s="3"/>
      <c r="QB792" s="3"/>
      <c r="QC792" s="3"/>
      <c r="QD792" s="3"/>
      <c r="QE792" s="3"/>
      <c r="QF792" s="3"/>
      <c r="QG792" s="3"/>
      <c r="QH792" s="3"/>
      <c r="QI792" s="3"/>
      <c r="QJ792" s="3"/>
      <c r="QK792" s="3"/>
      <c r="QL792" s="3"/>
      <c r="QM792" s="3"/>
      <c r="QN792" s="3"/>
      <c r="QO792" s="3"/>
      <c r="QP792" s="3"/>
      <c r="QQ792" s="3"/>
      <c r="QR792" s="3"/>
      <c r="QS792" s="3"/>
      <c r="QT792" s="3"/>
      <c r="QU792" s="3"/>
      <c r="QV792" s="3"/>
      <c r="QW792" s="3"/>
      <c r="QX792" s="3"/>
      <c r="QY792" s="3"/>
      <c r="QZ792" s="3"/>
      <c r="RA792" s="3"/>
      <c r="RB792" s="3"/>
      <c r="RC792" s="3"/>
      <c r="RD792" s="3"/>
      <c r="RE792" s="3"/>
      <c r="RF792" s="3"/>
      <c r="RG792" s="3"/>
      <c r="RH792" s="3"/>
      <c r="RI792" s="3"/>
      <c r="RJ792" s="3"/>
      <c r="RK792" s="3"/>
      <c r="RL792" s="3"/>
      <c r="RM792" s="3"/>
      <c r="RN792" s="3"/>
      <c r="RO792" s="3"/>
      <c r="RP792" s="3"/>
      <c r="RQ792" s="3"/>
      <c r="RR792" s="3"/>
      <c r="RS792" s="3"/>
      <c r="RT792" s="3"/>
      <c r="RU792" s="3"/>
      <c r="RV792" s="3"/>
      <c r="RW792" s="3"/>
      <c r="RX792" s="3"/>
      <c r="RY792" s="3"/>
      <c r="RZ792" s="3"/>
      <c r="SA792" s="3"/>
      <c r="SB792" s="3"/>
      <c r="SC792" s="3"/>
      <c r="SD792" s="3"/>
      <c r="SE792" s="3"/>
      <c r="SF792" s="3"/>
      <c r="SG792" s="3"/>
      <c r="SH792" s="3"/>
      <c r="SI792" s="3"/>
      <c r="SJ792" s="3"/>
      <c r="SK792" s="3"/>
      <c r="SL792" s="3"/>
      <c r="SM792" s="3"/>
      <c r="SN792" s="3"/>
      <c r="SO792" s="3"/>
      <c r="SP792" s="3"/>
      <c r="SQ792" s="3"/>
      <c r="SR792" s="3"/>
      <c r="SS792" s="3"/>
      <c r="ST792" s="3"/>
      <c r="SU792" s="3"/>
      <c r="SV792" s="3"/>
      <c r="SW792" s="3"/>
      <c r="SX792" s="3"/>
      <c r="SY792" s="3"/>
      <c r="SZ792" s="3"/>
      <c r="TA792" s="3"/>
      <c r="TB792" s="3"/>
      <c r="TC792" s="3"/>
      <c r="TD792" s="3"/>
      <c r="TE792" s="3"/>
      <c r="TF792" s="3"/>
      <c r="TG792" s="3"/>
      <c r="TH792" s="3"/>
      <c r="TI792" s="3"/>
      <c r="TJ792" s="3"/>
      <c r="TK792" s="3"/>
      <c r="TL792" s="3"/>
      <c r="TM792" s="3"/>
      <c r="TN792" s="3"/>
      <c r="TO792" s="3"/>
      <c r="TP792" s="3"/>
      <c r="TQ792" s="3"/>
      <c r="TR792" s="3"/>
      <c r="TS792" s="3"/>
      <c r="TT792" s="3"/>
      <c r="TU792" s="3"/>
      <c r="TV792" s="3"/>
      <c r="TW792" s="3"/>
      <c r="TX792" s="3"/>
      <c r="TY792" s="3"/>
      <c r="TZ792" s="3"/>
      <c r="UA792" s="3"/>
      <c r="UB792" s="3"/>
      <c r="UC792" s="3"/>
      <c r="UD792" s="3"/>
      <c r="UE792" s="3"/>
      <c r="UF792" s="3"/>
      <c r="UG792" s="3"/>
      <c r="UH792" s="3"/>
      <c r="UI792" s="3"/>
      <c r="UJ792" s="3"/>
      <c r="UK792" s="3"/>
      <c r="UL792" s="3"/>
      <c r="UM792" s="3"/>
      <c r="UN792" s="3"/>
      <c r="UO792" s="3"/>
      <c r="UP792" s="3"/>
      <c r="UQ792" s="3"/>
      <c r="UR792" s="3"/>
      <c r="US792" s="3"/>
      <c r="UT792" s="3"/>
      <c r="UU792" s="3"/>
      <c r="UV792" s="3"/>
      <c r="UW792" s="3"/>
      <c r="UX792" s="3"/>
      <c r="UY792" s="3"/>
      <c r="UZ792" s="3"/>
      <c r="VA792" s="3"/>
      <c r="VB792" s="3"/>
      <c r="VC792" s="3"/>
      <c r="VD792" s="3"/>
      <c r="VE792" s="3"/>
      <c r="VF792" s="3"/>
      <c r="VG792" s="3"/>
      <c r="VH792" s="3"/>
      <c r="VI792" s="3"/>
      <c r="VJ792" s="3"/>
      <c r="VK792" s="3"/>
      <c r="VL792" s="3"/>
      <c r="VM792" s="3"/>
      <c r="VN792" s="3"/>
      <c r="VO792" s="3"/>
      <c r="VP792" s="3"/>
      <c r="VQ792" s="3"/>
      <c r="VR792" s="3"/>
      <c r="VS792" s="3"/>
      <c r="VT792" s="3"/>
      <c r="VU792" s="3"/>
      <c r="VV792" s="3"/>
      <c r="VW792" s="3"/>
      <c r="VX792" s="3"/>
      <c r="VY792" s="3"/>
      <c r="VZ792" s="3"/>
      <c r="WA792" s="3"/>
      <c r="WB792" s="3"/>
      <c r="WC792" s="3"/>
    </row>
    <row r="793" spans="1:601" ht="16" x14ac:dyDescent="0.4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3"/>
      <c r="NJ793" s="3"/>
      <c r="NK793" s="3"/>
      <c r="NL793" s="3"/>
      <c r="NM793" s="3"/>
      <c r="NN793" s="3"/>
      <c r="NO793" s="3"/>
      <c r="NP793" s="3"/>
      <c r="NQ793" s="3"/>
      <c r="NR793" s="3"/>
      <c r="NS793" s="3"/>
      <c r="NT793" s="3"/>
      <c r="NU793" s="3"/>
      <c r="NV793" s="3"/>
      <c r="NW793" s="3"/>
      <c r="NX793" s="3"/>
      <c r="NY793" s="3"/>
      <c r="NZ793" s="3"/>
      <c r="OA793" s="3"/>
      <c r="OB793" s="3"/>
      <c r="OC793" s="3"/>
      <c r="OD793" s="3"/>
      <c r="OE793" s="3"/>
      <c r="OF793" s="3"/>
      <c r="OG793" s="3"/>
      <c r="OH793" s="3"/>
      <c r="OI793" s="3"/>
      <c r="OJ793" s="3"/>
      <c r="OK793" s="3"/>
      <c r="OL793" s="3"/>
      <c r="OM793" s="3"/>
      <c r="ON793" s="3"/>
      <c r="OO793" s="3"/>
      <c r="OP793" s="3"/>
      <c r="OQ793" s="3"/>
      <c r="OR793" s="3"/>
      <c r="OS793" s="3"/>
      <c r="OT793" s="3"/>
      <c r="OU793" s="3"/>
      <c r="OV793" s="3"/>
      <c r="OW793" s="3"/>
      <c r="OX793" s="3"/>
      <c r="OY793" s="3"/>
      <c r="OZ793" s="3"/>
      <c r="PA793" s="3"/>
      <c r="PB793" s="3"/>
      <c r="PC793" s="3"/>
      <c r="PD793" s="3"/>
      <c r="PE793" s="3"/>
      <c r="PF793" s="3"/>
      <c r="PG793" s="3"/>
      <c r="PH793" s="3"/>
      <c r="PI793" s="3"/>
      <c r="PJ793" s="3"/>
      <c r="PK793" s="3"/>
      <c r="PL793" s="3"/>
      <c r="PM793" s="3"/>
      <c r="PN793" s="3"/>
      <c r="PO793" s="3"/>
      <c r="PP793" s="3"/>
      <c r="PQ793" s="3"/>
      <c r="PR793" s="3"/>
      <c r="PS793" s="3"/>
      <c r="PT793" s="3"/>
      <c r="PU793" s="3"/>
      <c r="PV793" s="3"/>
      <c r="PW793" s="3"/>
      <c r="PX793" s="3"/>
      <c r="PY793" s="3"/>
      <c r="PZ793" s="3"/>
      <c r="QA793" s="3"/>
      <c r="QB793" s="3"/>
      <c r="QC793" s="3"/>
      <c r="QD793" s="3"/>
      <c r="QE793" s="3"/>
      <c r="QF793" s="3"/>
      <c r="QG793" s="3"/>
      <c r="QH793" s="3"/>
      <c r="QI793" s="3"/>
      <c r="QJ793" s="3"/>
      <c r="QK793" s="3"/>
      <c r="QL793" s="3"/>
      <c r="QM793" s="3"/>
      <c r="QN793" s="3"/>
      <c r="QO793" s="3"/>
      <c r="QP793" s="3"/>
      <c r="QQ793" s="3"/>
      <c r="QR793" s="3"/>
      <c r="QS793" s="3"/>
      <c r="QT793" s="3"/>
      <c r="QU793" s="3"/>
      <c r="QV793" s="3"/>
      <c r="QW793" s="3"/>
      <c r="QX793" s="3"/>
      <c r="QY793" s="3"/>
      <c r="QZ793" s="3"/>
      <c r="RA793" s="3"/>
      <c r="RB793" s="3"/>
      <c r="RC793" s="3"/>
      <c r="RD793" s="3"/>
      <c r="RE793" s="3"/>
      <c r="RF793" s="3"/>
      <c r="RG793" s="3"/>
      <c r="RH793" s="3"/>
      <c r="RI793" s="3"/>
      <c r="RJ793" s="3"/>
      <c r="RK793" s="3"/>
      <c r="RL793" s="3"/>
      <c r="RM793" s="3"/>
      <c r="RN793" s="3"/>
      <c r="RO793" s="3"/>
      <c r="RP793" s="3"/>
      <c r="RQ793" s="3"/>
      <c r="RR793" s="3"/>
      <c r="RS793" s="3"/>
      <c r="RT793" s="3"/>
      <c r="RU793" s="3"/>
      <c r="RV793" s="3"/>
      <c r="RW793" s="3"/>
      <c r="RX793" s="3"/>
      <c r="RY793" s="3"/>
      <c r="RZ793" s="3"/>
      <c r="SA793" s="3"/>
      <c r="SB793" s="3"/>
      <c r="SC793" s="3"/>
      <c r="SD793" s="3"/>
      <c r="SE793" s="3"/>
      <c r="SF793" s="3"/>
      <c r="SG793" s="3"/>
      <c r="SH793" s="3"/>
      <c r="SI793" s="3"/>
      <c r="SJ793" s="3"/>
      <c r="SK793" s="3"/>
      <c r="SL793" s="3"/>
      <c r="SM793" s="3"/>
      <c r="SN793" s="3"/>
      <c r="SO793" s="3"/>
      <c r="SP793" s="3"/>
      <c r="SQ793" s="3"/>
      <c r="SR793" s="3"/>
      <c r="SS793" s="3"/>
      <c r="ST793" s="3"/>
      <c r="SU793" s="3"/>
      <c r="SV793" s="3"/>
      <c r="SW793" s="3"/>
      <c r="SX793" s="3"/>
      <c r="SY793" s="3"/>
      <c r="SZ793" s="3"/>
      <c r="TA793" s="3"/>
      <c r="TB793" s="3"/>
      <c r="TC793" s="3"/>
      <c r="TD793" s="3"/>
      <c r="TE793" s="3"/>
      <c r="TF793" s="3"/>
      <c r="TG793" s="3"/>
      <c r="TH793" s="3"/>
      <c r="TI793" s="3"/>
      <c r="TJ793" s="3"/>
      <c r="TK793" s="3"/>
      <c r="TL793" s="3"/>
      <c r="TM793" s="3"/>
      <c r="TN793" s="3"/>
      <c r="TO793" s="3"/>
      <c r="TP793" s="3"/>
      <c r="TQ793" s="3"/>
      <c r="TR793" s="3"/>
      <c r="TS793" s="3"/>
      <c r="TT793" s="3"/>
      <c r="TU793" s="3"/>
      <c r="TV793" s="3"/>
      <c r="TW793" s="3"/>
      <c r="TX793" s="3"/>
      <c r="TY793" s="3"/>
      <c r="TZ793" s="3"/>
      <c r="UA793" s="3"/>
      <c r="UB793" s="3"/>
      <c r="UC793" s="3"/>
      <c r="UD793" s="3"/>
      <c r="UE793" s="3"/>
      <c r="UF793" s="3"/>
      <c r="UG793" s="3"/>
      <c r="UH793" s="3"/>
      <c r="UI793" s="3"/>
      <c r="UJ793" s="3"/>
      <c r="UK793" s="3"/>
      <c r="UL793" s="3"/>
      <c r="UM793" s="3"/>
      <c r="UN793" s="3"/>
      <c r="UO793" s="3"/>
      <c r="UP793" s="3"/>
      <c r="UQ793" s="3"/>
      <c r="UR793" s="3"/>
      <c r="US793" s="3"/>
      <c r="UT793" s="3"/>
      <c r="UU793" s="3"/>
      <c r="UV793" s="3"/>
      <c r="UW793" s="3"/>
      <c r="UX793" s="3"/>
      <c r="UY793" s="3"/>
      <c r="UZ793" s="3"/>
      <c r="VA793" s="3"/>
      <c r="VB793" s="3"/>
      <c r="VC793" s="3"/>
      <c r="VD793" s="3"/>
      <c r="VE793" s="3"/>
      <c r="VF793" s="3"/>
      <c r="VG793" s="3"/>
      <c r="VH793" s="3"/>
      <c r="VI793" s="3"/>
      <c r="VJ793" s="3"/>
      <c r="VK793" s="3"/>
      <c r="VL793" s="3"/>
      <c r="VM793" s="3"/>
      <c r="VN793" s="3"/>
      <c r="VO793" s="3"/>
      <c r="VP793" s="3"/>
      <c r="VQ793" s="3"/>
      <c r="VR793" s="3"/>
      <c r="VS793" s="3"/>
      <c r="VT793" s="3"/>
      <c r="VU793" s="3"/>
      <c r="VV793" s="3"/>
      <c r="VW793" s="3"/>
      <c r="VX793" s="3"/>
      <c r="VY793" s="3"/>
      <c r="VZ793" s="3"/>
      <c r="WA793" s="3"/>
      <c r="WB793" s="3"/>
      <c r="WC793" s="3"/>
    </row>
    <row r="794" spans="1:601" ht="16" x14ac:dyDescent="0.4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/>
      <c r="LP794" s="3"/>
      <c r="LQ794" s="3"/>
      <c r="LR794" s="3"/>
      <c r="LS794" s="3"/>
      <c r="LT794" s="3"/>
      <c r="LU794" s="3"/>
      <c r="LV794" s="3"/>
      <c r="LW794" s="3"/>
      <c r="LX794" s="3"/>
      <c r="LY794" s="3"/>
      <c r="LZ794" s="3"/>
      <c r="MA794" s="3"/>
      <c r="MB794" s="3"/>
      <c r="MC794" s="3"/>
      <c r="MD794" s="3"/>
      <c r="ME794" s="3"/>
      <c r="MF794" s="3"/>
      <c r="MG794" s="3"/>
      <c r="MH794" s="3"/>
      <c r="MI794" s="3"/>
      <c r="MJ794" s="3"/>
      <c r="MK794" s="3"/>
      <c r="ML794" s="3"/>
      <c r="MM794" s="3"/>
      <c r="MN794" s="3"/>
      <c r="MO794" s="3"/>
      <c r="MP794" s="3"/>
      <c r="MQ794" s="3"/>
      <c r="MR794" s="3"/>
      <c r="MS794" s="3"/>
      <c r="MT794" s="3"/>
      <c r="MU794" s="3"/>
      <c r="MV794" s="3"/>
      <c r="MW794" s="3"/>
      <c r="MX794" s="3"/>
      <c r="MY794" s="3"/>
      <c r="MZ794" s="3"/>
      <c r="NA794" s="3"/>
      <c r="NB794" s="3"/>
      <c r="NC794" s="3"/>
      <c r="ND794" s="3"/>
      <c r="NE794" s="3"/>
      <c r="NF794" s="3"/>
      <c r="NG794" s="3"/>
      <c r="NH794" s="3"/>
      <c r="NI794" s="3"/>
      <c r="NJ794" s="3"/>
      <c r="NK794" s="3"/>
      <c r="NL794" s="3"/>
      <c r="NM794" s="3"/>
      <c r="NN794" s="3"/>
      <c r="NO794" s="3"/>
      <c r="NP794" s="3"/>
      <c r="NQ794" s="3"/>
      <c r="NR794" s="3"/>
      <c r="NS794" s="3"/>
      <c r="NT794" s="3"/>
      <c r="NU794" s="3"/>
      <c r="NV794" s="3"/>
      <c r="NW794" s="3"/>
      <c r="NX794" s="3"/>
      <c r="NY794" s="3"/>
      <c r="NZ794" s="3"/>
      <c r="OA794" s="3"/>
      <c r="OB794" s="3"/>
      <c r="OC794" s="3"/>
      <c r="OD794" s="3"/>
      <c r="OE794" s="3"/>
      <c r="OF794" s="3"/>
      <c r="OG794" s="3"/>
      <c r="OH794" s="3"/>
      <c r="OI794" s="3"/>
      <c r="OJ794" s="3"/>
      <c r="OK794" s="3"/>
      <c r="OL794" s="3"/>
      <c r="OM794" s="3"/>
      <c r="ON794" s="3"/>
      <c r="OO794" s="3"/>
      <c r="OP794" s="3"/>
      <c r="OQ794" s="3"/>
      <c r="OR794" s="3"/>
      <c r="OS794" s="3"/>
      <c r="OT794" s="3"/>
      <c r="OU794" s="3"/>
      <c r="OV794" s="3"/>
      <c r="OW794" s="3"/>
      <c r="OX794" s="3"/>
      <c r="OY794" s="3"/>
      <c r="OZ794" s="3"/>
      <c r="PA794" s="3"/>
      <c r="PB794" s="3"/>
      <c r="PC794" s="3"/>
      <c r="PD794" s="3"/>
      <c r="PE794" s="3"/>
      <c r="PF794" s="3"/>
      <c r="PG794" s="3"/>
      <c r="PH794" s="3"/>
      <c r="PI794" s="3"/>
      <c r="PJ794" s="3"/>
      <c r="PK794" s="3"/>
      <c r="PL794" s="3"/>
      <c r="PM794" s="3"/>
      <c r="PN794" s="3"/>
      <c r="PO794" s="3"/>
      <c r="PP794" s="3"/>
      <c r="PQ794" s="3"/>
      <c r="PR794" s="3"/>
      <c r="PS794" s="3"/>
      <c r="PT794" s="3"/>
      <c r="PU794" s="3"/>
      <c r="PV794" s="3"/>
      <c r="PW794" s="3"/>
      <c r="PX794" s="3"/>
      <c r="PY794" s="3"/>
      <c r="PZ794" s="3"/>
      <c r="QA794" s="3"/>
      <c r="QB794" s="3"/>
      <c r="QC794" s="3"/>
      <c r="QD794" s="3"/>
      <c r="QE794" s="3"/>
      <c r="QF794" s="3"/>
      <c r="QG794" s="3"/>
      <c r="QH794" s="3"/>
      <c r="QI794" s="3"/>
      <c r="QJ794" s="3"/>
      <c r="QK794" s="3"/>
      <c r="QL794" s="3"/>
      <c r="QM794" s="3"/>
      <c r="QN794" s="3"/>
      <c r="QO794" s="3"/>
      <c r="QP794" s="3"/>
      <c r="QQ794" s="3"/>
      <c r="QR794" s="3"/>
      <c r="QS794" s="3"/>
      <c r="QT794" s="3"/>
      <c r="QU794" s="3"/>
      <c r="QV794" s="3"/>
      <c r="QW794" s="3"/>
      <c r="QX794" s="3"/>
      <c r="QY794" s="3"/>
      <c r="QZ794" s="3"/>
      <c r="RA794" s="3"/>
      <c r="RB794" s="3"/>
      <c r="RC794" s="3"/>
      <c r="RD794" s="3"/>
      <c r="RE794" s="3"/>
      <c r="RF794" s="3"/>
      <c r="RG794" s="3"/>
      <c r="RH794" s="3"/>
      <c r="RI794" s="3"/>
      <c r="RJ794" s="3"/>
      <c r="RK794" s="3"/>
      <c r="RL794" s="3"/>
      <c r="RM794" s="3"/>
      <c r="RN794" s="3"/>
      <c r="RO794" s="3"/>
      <c r="RP794" s="3"/>
      <c r="RQ794" s="3"/>
      <c r="RR794" s="3"/>
      <c r="RS794" s="3"/>
      <c r="RT794" s="3"/>
      <c r="RU794" s="3"/>
      <c r="RV794" s="3"/>
      <c r="RW794" s="3"/>
      <c r="RX794" s="3"/>
      <c r="RY794" s="3"/>
      <c r="RZ794" s="3"/>
      <c r="SA794" s="3"/>
      <c r="SB794" s="3"/>
      <c r="SC794" s="3"/>
      <c r="SD794" s="3"/>
      <c r="SE794" s="3"/>
      <c r="SF794" s="3"/>
      <c r="SG794" s="3"/>
      <c r="SH794" s="3"/>
      <c r="SI794" s="3"/>
      <c r="SJ794" s="3"/>
      <c r="SK794" s="3"/>
      <c r="SL794" s="3"/>
      <c r="SM794" s="3"/>
      <c r="SN794" s="3"/>
      <c r="SO794" s="3"/>
      <c r="SP794" s="3"/>
      <c r="SQ794" s="3"/>
      <c r="SR794" s="3"/>
      <c r="SS794" s="3"/>
      <c r="ST794" s="3"/>
      <c r="SU794" s="3"/>
      <c r="SV794" s="3"/>
      <c r="SW794" s="3"/>
      <c r="SX794" s="3"/>
      <c r="SY794" s="3"/>
      <c r="SZ794" s="3"/>
      <c r="TA794" s="3"/>
      <c r="TB794" s="3"/>
      <c r="TC794" s="3"/>
      <c r="TD794" s="3"/>
      <c r="TE794" s="3"/>
      <c r="TF794" s="3"/>
      <c r="TG794" s="3"/>
      <c r="TH794" s="3"/>
      <c r="TI794" s="3"/>
      <c r="TJ794" s="3"/>
      <c r="TK794" s="3"/>
      <c r="TL794" s="3"/>
      <c r="TM794" s="3"/>
      <c r="TN794" s="3"/>
      <c r="TO794" s="3"/>
      <c r="TP794" s="3"/>
      <c r="TQ794" s="3"/>
      <c r="TR794" s="3"/>
      <c r="TS794" s="3"/>
      <c r="TT794" s="3"/>
      <c r="TU794" s="3"/>
      <c r="TV794" s="3"/>
      <c r="TW794" s="3"/>
      <c r="TX794" s="3"/>
      <c r="TY794" s="3"/>
      <c r="TZ794" s="3"/>
      <c r="UA794" s="3"/>
      <c r="UB794" s="3"/>
      <c r="UC794" s="3"/>
      <c r="UD794" s="3"/>
      <c r="UE794" s="3"/>
      <c r="UF794" s="3"/>
      <c r="UG794" s="3"/>
      <c r="UH794" s="3"/>
      <c r="UI794" s="3"/>
      <c r="UJ794" s="3"/>
      <c r="UK794" s="3"/>
      <c r="UL794" s="3"/>
      <c r="UM794" s="3"/>
      <c r="UN794" s="3"/>
      <c r="UO794" s="3"/>
      <c r="UP794" s="3"/>
      <c r="UQ794" s="3"/>
      <c r="UR794" s="3"/>
      <c r="US794" s="3"/>
      <c r="UT794" s="3"/>
      <c r="UU794" s="3"/>
      <c r="UV794" s="3"/>
      <c r="UW794" s="3"/>
      <c r="UX794" s="3"/>
      <c r="UY794" s="3"/>
      <c r="UZ794" s="3"/>
      <c r="VA794" s="3"/>
      <c r="VB794" s="3"/>
      <c r="VC794" s="3"/>
      <c r="VD794" s="3"/>
      <c r="VE794" s="3"/>
      <c r="VF794" s="3"/>
      <c r="VG794" s="3"/>
      <c r="VH794" s="3"/>
      <c r="VI794" s="3"/>
      <c r="VJ794" s="3"/>
      <c r="VK794" s="3"/>
      <c r="VL794" s="3"/>
      <c r="VM794" s="3"/>
      <c r="VN794" s="3"/>
      <c r="VO794" s="3"/>
      <c r="VP794" s="3"/>
      <c r="VQ794" s="3"/>
      <c r="VR794" s="3"/>
      <c r="VS794" s="3"/>
      <c r="VT794" s="3"/>
      <c r="VU794" s="3"/>
      <c r="VV794" s="3"/>
      <c r="VW794" s="3"/>
      <c r="VX794" s="3"/>
      <c r="VY794" s="3"/>
      <c r="VZ794" s="3"/>
      <c r="WA794" s="3"/>
      <c r="WB794" s="3"/>
      <c r="WC794" s="3"/>
    </row>
    <row r="795" spans="1:601" ht="16" x14ac:dyDescent="0.45">
      <c r="A795" s="2"/>
      <c r="B795" s="2"/>
      <c r="C795" s="2"/>
      <c r="D795" s="2"/>
      <c r="E795" s="6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/>
      <c r="LP795" s="3"/>
      <c r="LQ795" s="3"/>
      <c r="LR795" s="3"/>
      <c r="LS795" s="3"/>
      <c r="LT795" s="3"/>
      <c r="LU795" s="3"/>
      <c r="LV795" s="3"/>
      <c r="LW795" s="3"/>
      <c r="LX795" s="3"/>
      <c r="LY795" s="3"/>
      <c r="LZ795" s="3"/>
      <c r="MA795" s="3"/>
      <c r="MB795" s="3"/>
      <c r="MC795" s="3"/>
      <c r="MD795" s="3"/>
      <c r="ME795" s="3"/>
      <c r="MF795" s="3"/>
      <c r="MG795" s="3"/>
      <c r="MH795" s="3"/>
      <c r="MI795" s="3"/>
      <c r="MJ795" s="3"/>
      <c r="MK795" s="3"/>
      <c r="ML795" s="3"/>
      <c r="MM795" s="3"/>
      <c r="MN795" s="3"/>
      <c r="MO795" s="3"/>
      <c r="MP795" s="3"/>
      <c r="MQ795" s="3"/>
      <c r="MR795" s="3"/>
      <c r="MS795" s="3"/>
      <c r="MT795" s="3"/>
      <c r="MU795" s="3"/>
      <c r="MV795" s="3"/>
      <c r="MW795" s="3"/>
      <c r="MX795" s="3"/>
      <c r="MY795" s="3"/>
      <c r="MZ795" s="3"/>
      <c r="NA795" s="3"/>
      <c r="NB795" s="3"/>
      <c r="NC795" s="3"/>
      <c r="ND795" s="3"/>
      <c r="NE795" s="3"/>
      <c r="NF795" s="3"/>
      <c r="NG795" s="3"/>
      <c r="NH795" s="3"/>
      <c r="NI795" s="3"/>
      <c r="NJ795" s="3"/>
      <c r="NK795" s="3"/>
      <c r="NL795" s="3"/>
      <c r="NM795" s="3"/>
      <c r="NN795" s="3"/>
      <c r="NO795" s="3"/>
      <c r="NP795" s="3"/>
      <c r="NQ795" s="3"/>
      <c r="NR795" s="3"/>
      <c r="NS795" s="3"/>
      <c r="NT795" s="3"/>
      <c r="NU795" s="3"/>
      <c r="NV795" s="3"/>
      <c r="NW795" s="3"/>
      <c r="NX795" s="3"/>
      <c r="NY795" s="3"/>
      <c r="NZ795" s="3"/>
      <c r="OA795" s="3"/>
      <c r="OB795" s="3"/>
      <c r="OC795" s="3"/>
      <c r="OD795" s="3"/>
      <c r="OE795" s="3"/>
      <c r="OF795" s="3"/>
      <c r="OG795" s="3"/>
      <c r="OH795" s="3"/>
      <c r="OI795" s="3"/>
      <c r="OJ795" s="3"/>
      <c r="OK795" s="3"/>
      <c r="OL795" s="3"/>
      <c r="OM795" s="3"/>
      <c r="ON795" s="3"/>
      <c r="OO795" s="3"/>
      <c r="OP795" s="3"/>
      <c r="OQ795" s="3"/>
      <c r="OR795" s="3"/>
      <c r="OS795" s="3"/>
      <c r="OT795" s="3"/>
      <c r="OU795" s="3"/>
      <c r="OV795" s="3"/>
      <c r="OW795" s="3"/>
      <c r="OX795" s="3"/>
      <c r="OY795" s="3"/>
      <c r="OZ795" s="3"/>
      <c r="PA795" s="3"/>
      <c r="PB795" s="3"/>
      <c r="PC795" s="3"/>
      <c r="PD795" s="3"/>
      <c r="PE795" s="3"/>
      <c r="PF795" s="3"/>
      <c r="PG795" s="3"/>
      <c r="PH795" s="3"/>
      <c r="PI795" s="3"/>
      <c r="PJ795" s="3"/>
      <c r="PK795" s="3"/>
      <c r="PL795" s="3"/>
      <c r="PM795" s="3"/>
      <c r="PN795" s="3"/>
      <c r="PO795" s="3"/>
      <c r="PP795" s="3"/>
      <c r="PQ795" s="3"/>
      <c r="PR795" s="3"/>
      <c r="PS795" s="3"/>
      <c r="PT795" s="3"/>
      <c r="PU795" s="3"/>
      <c r="PV795" s="3"/>
      <c r="PW795" s="3"/>
      <c r="PX795" s="3"/>
      <c r="PY795" s="3"/>
      <c r="PZ795" s="3"/>
      <c r="QA795" s="3"/>
      <c r="QB795" s="3"/>
      <c r="QC795" s="3"/>
      <c r="QD795" s="3"/>
      <c r="QE795" s="3"/>
      <c r="QF795" s="3"/>
      <c r="QG795" s="3"/>
      <c r="QH795" s="3"/>
      <c r="QI795" s="3"/>
      <c r="QJ795" s="3"/>
      <c r="QK795" s="3"/>
      <c r="QL795" s="3"/>
      <c r="QM795" s="3"/>
      <c r="QN795" s="3"/>
      <c r="QO795" s="3"/>
      <c r="QP795" s="3"/>
      <c r="QQ795" s="3"/>
      <c r="QR795" s="3"/>
      <c r="QS795" s="3"/>
      <c r="QT795" s="3"/>
      <c r="QU795" s="3"/>
      <c r="QV795" s="3"/>
      <c r="QW795" s="3"/>
      <c r="QX795" s="3"/>
      <c r="QY795" s="3"/>
      <c r="QZ795" s="3"/>
      <c r="RA795" s="3"/>
      <c r="RB795" s="3"/>
      <c r="RC795" s="3"/>
      <c r="RD795" s="3"/>
      <c r="RE795" s="3"/>
      <c r="RF795" s="3"/>
      <c r="RG795" s="3"/>
      <c r="RH795" s="3"/>
      <c r="RI795" s="3"/>
      <c r="RJ795" s="3"/>
      <c r="RK795" s="3"/>
      <c r="RL795" s="3"/>
      <c r="RM795" s="3"/>
      <c r="RN795" s="3"/>
      <c r="RO795" s="3"/>
      <c r="RP795" s="3"/>
      <c r="RQ795" s="3"/>
      <c r="RR795" s="3"/>
      <c r="RS795" s="3"/>
      <c r="RT795" s="3"/>
      <c r="RU795" s="3"/>
      <c r="RV795" s="3"/>
      <c r="RW795" s="3"/>
      <c r="RX795" s="3"/>
      <c r="RY795" s="3"/>
      <c r="RZ795" s="3"/>
      <c r="SA795" s="3"/>
      <c r="SB795" s="3"/>
      <c r="SC795" s="3"/>
      <c r="SD795" s="3"/>
      <c r="SE795" s="3"/>
      <c r="SF795" s="3"/>
      <c r="SG795" s="3"/>
      <c r="SH795" s="3"/>
      <c r="SI795" s="3"/>
      <c r="SJ795" s="3"/>
      <c r="SK795" s="3"/>
      <c r="SL795" s="3"/>
      <c r="SM795" s="3"/>
      <c r="SN795" s="3"/>
      <c r="SO795" s="3"/>
      <c r="SP795" s="3"/>
      <c r="SQ795" s="3"/>
      <c r="SR795" s="3"/>
      <c r="SS795" s="3"/>
      <c r="ST795" s="3"/>
      <c r="SU795" s="3"/>
      <c r="SV795" s="3"/>
      <c r="SW795" s="3"/>
      <c r="SX795" s="3"/>
      <c r="SY795" s="3"/>
      <c r="SZ795" s="3"/>
      <c r="TA795" s="3"/>
      <c r="TB795" s="3"/>
      <c r="TC795" s="3"/>
      <c r="TD795" s="3"/>
      <c r="TE795" s="3"/>
      <c r="TF795" s="3"/>
      <c r="TG795" s="3"/>
      <c r="TH795" s="3"/>
      <c r="TI795" s="3"/>
      <c r="TJ795" s="3"/>
      <c r="TK795" s="3"/>
      <c r="TL795" s="3"/>
      <c r="TM795" s="3"/>
      <c r="TN795" s="3"/>
      <c r="TO795" s="3"/>
      <c r="TP795" s="3"/>
      <c r="TQ795" s="3"/>
      <c r="TR795" s="3"/>
      <c r="TS795" s="3"/>
      <c r="TT795" s="3"/>
      <c r="TU795" s="3"/>
      <c r="TV795" s="3"/>
      <c r="TW795" s="3"/>
      <c r="TX795" s="3"/>
      <c r="TY795" s="3"/>
      <c r="TZ795" s="3"/>
      <c r="UA795" s="3"/>
      <c r="UB795" s="3"/>
      <c r="UC795" s="3"/>
      <c r="UD795" s="3"/>
      <c r="UE795" s="3"/>
      <c r="UF795" s="3"/>
      <c r="UG795" s="3"/>
      <c r="UH795" s="3"/>
      <c r="UI795" s="3"/>
      <c r="UJ795" s="3"/>
      <c r="UK795" s="3"/>
      <c r="UL795" s="3"/>
      <c r="UM795" s="3"/>
      <c r="UN795" s="3"/>
      <c r="UO795" s="3"/>
      <c r="UP795" s="3"/>
      <c r="UQ795" s="3"/>
      <c r="UR795" s="3"/>
      <c r="US795" s="3"/>
      <c r="UT795" s="3"/>
      <c r="UU795" s="3"/>
      <c r="UV795" s="3"/>
      <c r="UW795" s="3"/>
      <c r="UX795" s="3"/>
      <c r="UY795" s="3"/>
      <c r="UZ795" s="3"/>
      <c r="VA795" s="3"/>
      <c r="VB795" s="3"/>
      <c r="VC795" s="3"/>
      <c r="VD795" s="3"/>
      <c r="VE795" s="3"/>
      <c r="VF795" s="3"/>
      <c r="VG795" s="3"/>
      <c r="VH795" s="3"/>
      <c r="VI795" s="3"/>
      <c r="VJ795" s="3"/>
      <c r="VK795" s="3"/>
      <c r="VL795" s="3"/>
      <c r="VM795" s="3"/>
      <c r="VN795" s="3"/>
      <c r="VO795" s="3"/>
      <c r="VP795" s="3"/>
      <c r="VQ795" s="3"/>
      <c r="VR795" s="3"/>
      <c r="VS795" s="3"/>
      <c r="VT795" s="3"/>
      <c r="VU795" s="3"/>
      <c r="VV795" s="3"/>
      <c r="VW795" s="3"/>
      <c r="VX795" s="3"/>
      <c r="VY795" s="3"/>
      <c r="VZ795" s="3"/>
      <c r="WA795" s="3"/>
      <c r="WB795" s="3"/>
      <c r="WC795" s="3"/>
    </row>
    <row r="796" spans="1:601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/>
      <c r="LP796" s="3"/>
      <c r="LQ796" s="3"/>
      <c r="LR796" s="3"/>
      <c r="LS796" s="3"/>
      <c r="LT796" s="3"/>
      <c r="LU796" s="3"/>
      <c r="LV796" s="3"/>
      <c r="LW796" s="3"/>
      <c r="LX796" s="3"/>
      <c r="LY796" s="3"/>
      <c r="LZ796" s="3"/>
      <c r="MA796" s="3"/>
      <c r="MB796" s="3"/>
      <c r="MC796" s="3"/>
      <c r="MD796" s="3"/>
      <c r="ME796" s="3"/>
      <c r="MF796" s="3"/>
      <c r="MG796" s="3"/>
      <c r="MH796" s="3"/>
      <c r="MI796" s="3"/>
      <c r="MJ796" s="3"/>
      <c r="MK796" s="3"/>
      <c r="ML796" s="3"/>
      <c r="MM796" s="3"/>
      <c r="MN796" s="3"/>
      <c r="MO796" s="3"/>
      <c r="MP796" s="3"/>
      <c r="MQ796" s="3"/>
      <c r="MR796" s="3"/>
      <c r="MS796" s="3"/>
      <c r="MT796" s="3"/>
      <c r="MU796" s="3"/>
      <c r="MV796" s="3"/>
      <c r="MW796" s="3"/>
      <c r="MX796" s="3"/>
      <c r="MY796" s="3"/>
      <c r="MZ796" s="3"/>
      <c r="NA796" s="3"/>
      <c r="NB796" s="3"/>
      <c r="NC796" s="3"/>
      <c r="ND796" s="3"/>
      <c r="NE796" s="3"/>
      <c r="NF796" s="3"/>
      <c r="NG796" s="3"/>
      <c r="NH796" s="3"/>
      <c r="NI796" s="3"/>
      <c r="NJ796" s="3"/>
      <c r="NK796" s="3"/>
      <c r="NL796" s="3"/>
      <c r="NM796" s="3"/>
      <c r="NN796" s="3"/>
      <c r="NO796" s="3"/>
      <c r="NP796" s="3"/>
      <c r="NQ796" s="3"/>
      <c r="NR796" s="3"/>
      <c r="NS796" s="3"/>
      <c r="NT796" s="3"/>
      <c r="NU796" s="3"/>
      <c r="NV796" s="3"/>
      <c r="NW796" s="3"/>
      <c r="NX796" s="3"/>
      <c r="NY796" s="3"/>
      <c r="NZ796" s="3"/>
      <c r="OA796" s="3"/>
      <c r="OB796" s="3"/>
      <c r="OC796" s="3"/>
      <c r="OD796" s="3"/>
      <c r="OE796" s="3"/>
      <c r="OF796" s="3"/>
      <c r="OG796" s="3"/>
      <c r="OH796" s="3"/>
      <c r="OI796" s="3"/>
      <c r="OJ796" s="3"/>
      <c r="OK796" s="3"/>
      <c r="OL796" s="3"/>
      <c r="OM796" s="3"/>
      <c r="ON796" s="3"/>
      <c r="OO796" s="3"/>
      <c r="OP796" s="3"/>
      <c r="OQ796" s="3"/>
      <c r="OR796" s="3"/>
      <c r="OS796" s="3"/>
      <c r="OT796" s="3"/>
      <c r="OU796" s="3"/>
      <c r="OV796" s="3"/>
      <c r="OW796" s="3"/>
      <c r="OX796" s="3"/>
      <c r="OY796" s="3"/>
      <c r="OZ796" s="3"/>
      <c r="PA796" s="3"/>
      <c r="PB796" s="3"/>
      <c r="PC796" s="3"/>
      <c r="PD796" s="3"/>
      <c r="PE796" s="3"/>
      <c r="PF796" s="3"/>
      <c r="PG796" s="3"/>
      <c r="PH796" s="3"/>
      <c r="PI796" s="3"/>
      <c r="PJ796" s="3"/>
      <c r="PK796" s="3"/>
      <c r="PL796" s="3"/>
      <c r="PM796" s="3"/>
      <c r="PN796" s="3"/>
      <c r="PO796" s="3"/>
      <c r="PP796" s="3"/>
      <c r="PQ796" s="3"/>
      <c r="PR796" s="3"/>
      <c r="PS796" s="3"/>
      <c r="PT796" s="3"/>
      <c r="PU796" s="3"/>
      <c r="PV796" s="3"/>
      <c r="PW796" s="3"/>
      <c r="PX796" s="3"/>
      <c r="PY796" s="3"/>
      <c r="PZ796" s="3"/>
      <c r="QA796" s="3"/>
      <c r="QB796" s="3"/>
      <c r="QC796" s="3"/>
      <c r="QD796" s="3"/>
      <c r="QE796" s="3"/>
      <c r="QF796" s="3"/>
      <c r="QG796" s="3"/>
      <c r="QH796" s="3"/>
      <c r="QI796" s="3"/>
      <c r="QJ796" s="3"/>
      <c r="QK796" s="3"/>
      <c r="QL796" s="3"/>
      <c r="QM796" s="3"/>
      <c r="QN796" s="3"/>
      <c r="QO796" s="3"/>
      <c r="QP796" s="3"/>
      <c r="QQ796" s="3"/>
      <c r="QR796" s="3"/>
      <c r="QS796" s="3"/>
      <c r="QT796" s="3"/>
      <c r="QU796" s="3"/>
      <c r="QV796" s="3"/>
      <c r="QW796" s="3"/>
      <c r="QX796" s="3"/>
      <c r="QY796" s="3"/>
      <c r="QZ796" s="3"/>
      <c r="RA796" s="3"/>
      <c r="RB796" s="3"/>
      <c r="RC796" s="3"/>
      <c r="RD796" s="3"/>
      <c r="RE796" s="3"/>
      <c r="RF796" s="3"/>
      <c r="RG796" s="3"/>
      <c r="RH796" s="3"/>
      <c r="RI796" s="3"/>
      <c r="RJ796" s="3"/>
      <c r="RK796" s="3"/>
      <c r="RL796" s="3"/>
      <c r="RM796" s="3"/>
      <c r="RN796" s="3"/>
      <c r="RO796" s="3"/>
      <c r="RP796" s="3"/>
      <c r="RQ796" s="3"/>
      <c r="RR796" s="3"/>
      <c r="RS796" s="3"/>
      <c r="RT796" s="3"/>
      <c r="RU796" s="3"/>
      <c r="RV796" s="3"/>
      <c r="RW796" s="3"/>
      <c r="RX796" s="3"/>
      <c r="RY796" s="3"/>
      <c r="RZ796" s="3"/>
      <c r="SA796" s="3"/>
      <c r="SB796" s="3"/>
      <c r="SC796" s="3"/>
      <c r="SD796" s="3"/>
      <c r="SE796" s="3"/>
      <c r="SF796" s="3"/>
      <c r="SG796" s="3"/>
      <c r="SH796" s="3"/>
      <c r="SI796" s="3"/>
      <c r="SJ796" s="3"/>
      <c r="SK796" s="3"/>
      <c r="SL796" s="3"/>
      <c r="SM796" s="3"/>
      <c r="SN796" s="3"/>
      <c r="SO796" s="3"/>
      <c r="SP796" s="3"/>
      <c r="SQ796" s="3"/>
      <c r="SR796" s="3"/>
      <c r="SS796" s="3"/>
      <c r="ST796" s="3"/>
      <c r="SU796" s="3"/>
      <c r="SV796" s="3"/>
      <c r="SW796" s="3"/>
      <c r="SX796" s="3"/>
      <c r="SY796" s="3"/>
      <c r="SZ796" s="3"/>
      <c r="TA796" s="3"/>
      <c r="TB796" s="3"/>
      <c r="TC796" s="3"/>
      <c r="TD796" s="3"/>
      <c r="TE796" s="3"/>
      <c r="TF796" s="3"/>
      <c r="TG796" s="3"/>
      <c r="TH796" s="3"/>
      <c r="TI796" s="3"/>
      <c r="TJ796" s="3"/>
      <c r="TK796" s="3"/>
      <c r="TL796" s="3"/>
      <c r="TM796" s="3"/>
      <c r="TN796" s="3"/>
      <c r="TO796" s="3"/>
      <c r="TP796" s="3"/>
      <c r="TQ796" s="3"/>
      <c r="TR796" s="3"/>
      <c r="TS796" s="3"/>
      <c r="TT796" s="3"/>
      <c r="TU796" s="3"/>
      <c r="TV796" s="3"/>
      <c r="TW796" s="3"/>
      <c r="TX796" s="3"/>
      <c r="TY796" s="3"/>
      <c r="TZ796" s="3"/>
      <c r="UA796" s="3"/>
      <c r="UB796" s="3"/>
      <c r="UC796" s="3"/>
      <c r="UD796" s="3"/>
      <c r="UE796" s="3"/>
      <c r="UF796" s="3"/>
      <c r="UG796" s="3"/>
      <c r="UH796" s="3"/>
      <c r="UI796" s="3"/>
      <c r="UJ796" s="3"/>
      <c r="UK796" s="3"/>
      <c r="UL796" s="3"/>
      <c r="UM796" s="3"/>
      <c r="UN796" s="3"/>
      <c r="UO796" s="3"/>
      <c r="UP796" s="3"/>
      <c r="UQ796" s="3"/>
      <c r="UR796" s="3"/>
      <c r="US796" s="3"/>
      <c r="UT796" s="3"/>
      <c r="UU796" s="3"/>
      <c r="UV796" s="3"/>
      <c r="UW796" s="3"/>
      <c r="UX796" s="3"/>
      <c r="UY796" s="3"/>
      <c r="UZ796" s="3"/>
      <c r="VA796" s="3"/>
      <c r="VB796" s="3"/>
      <c r="VC796" s="3"/>
      <c r="VD796" s="3"/>
      <c r="VE796" s="3"/>
      <c r="VF796" s="3"/>
      <c r="VG796" s="3"/>
      <c r="VH796" s="3"/>
      <c r="VI796" s="3"/>
      <c r="VJ796" s="3"/>
      <c r="VK796" s="3"/>
      <c r="VL796" s="3"/>
      <c r="VM796" s="3"/>
      <c r="VN796" s="3"/>
      <c r="VO796" s="3"/>
      <c r="VP796" s="3"/>
      <c r="VQ796" s="3"/>
      <c r="VR796" s="3"/>
      <c r="VS796" s="3"/>
      <c r="VT796" s="3"/>
      <c r="VU796" s="3"/>
      <c r="VV796" s="3"/>
      <c r="VW796" s="3"/>
      <c r="VX796" s="3"/>
      <c r="VY796" s="3"/>
      <c r="VZ796" s="3"/>
      <c r="WA796" s="3"/>
      <c r="WB796" s="3"/>
      <c r="WC796" s="3"/>
    </row>
    <row r="797" spans="1:601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/>
      <c r="LP797" s="3"/>
      <c r="LQ797" s="3"/>
      <c r="LR797" s="3"/>
      <c r="LS797" s="3"/>
      <c r="LT797" s="3"/>
      <c r="LU797" s="3"/>
      <c r="LV797" s="3"/>
      <c r="LW797" s="3"/>
      <c r="LX797" s="3"/>
      <c r="LY797" s="3"/>
      <c r="LZ797" s="3"/>
      <c r="MA797" s="3"/>
      <c r="MB797" s="3"/>
      <c r="MC797" s="3"/>
      <c r="MD797" s="3"/>
      <c r="ME797" s="3"/>
      <c r="MF797" s="3"/>
      <c r="MG797" s="3"/>
      <c r="MH797" s="3"/>
      <c r="MI797" s="3"/>
      <c r="MJ797" s="3"/>
      <c r="MK797" s="3"/>
      <c r="ML797" s="3"/>
      <c r="MM797" s="3"/>
      <c r="MN797" s="3"/>
      <c r="MO797" s="3"/>
      <c r="MP797" s="3"/>
      <c r="MQ797" s="3"/>
      <c r="MR797" s="3"/>
      <c r="MS797" s="3"/>
      <c r="MT797" s="3"/>
      <c r="MU797" s="3"/>
      <c r="MV797" s="3"/>
      <c r="MW797" s="3"/>
      <c r="MX797" s="3"/>
      <c r="MY797" s="3"/>
      <c r="MZ797" s="3"/>
      <c r="NA797" s="3"/>
      <c r="NB797" s="3"/>
      <c r="NC797" s="3"/>
      <c r="ND797" s="3"/>
      <c r="NE797" s="3"/>
      <c r="NF797" s="3"/>
      <c r="NG797" s="3"/>
      <c r="NH797" s="3"/>
      <c r="NI797" s="3"/>
      <c r="NJ797" s="3"/>
      <c r="NK797" s="3"/>
      <c r="NL797" s="3"/>
      <c r="NM797" s="3"/>
      <c r="NN797" s="3"/>
      <c r="NO797" s="3"/>
      <c r="NP797" s="3"/>
      <c r="NQ797" s="3"/>
      <c r="NR797" s="3"/>
      <c r="NS797" s="3"/>
      <c r="NT797" s="3"/>
      <c r="NU797" s="3"/>
      <c r="NV797" s="3"/>
      <c r="NW797" s="3"/>
      <c r="NX797" s="3"/>
      <c r="NY797" s="3"/>
      <c r="NZ797" s="3"/>
      <c r="OA797" s="3"/>
      <c r="OB797" s="3"/>
      <c r="OC797" s="3"/>
      <c r="OD797" s="3"/>
      <c r="OE797" s="3"/>
      <c r="OF797" s="3"/>
      <c r="OG797" s="3"/>
      <c r="OH797" s="3"/>
      <c r="OI797" s="3"/>
      <c r="OJ797" s="3"/>
      <c r="OK797" s="3"/>
      <c r="OL797" s="3"/>
      <c r="OM797" s="3"/>
      <c r="ON797" s="3"/>
      <c r="OO797" s="3"/>
      <c r="OP797" s="3"/>
      <c r="OQ797" s="3"/>
      <c r="OR797" s="3"/>
      <c r="OS797" s="3"/>
      <c r="OT797" s="3"/>
      <c r="OU797" s="3"/>
      <c r="OV797" s="3"/>
      <c r="OW797" s="3"/>
      <c r="OX797" s="3"/>
      <c r="OY797" s="3"/>
      <c r="OZ797" s="3"/>
      <c r="PA797" s="3"/>
      <c r="PB797" s="3"/>
      <c r="PC797" s="3"/>
      <c r="PD797" s="3"/>
      <c r="PE797" s="3"/>
      <c r="PF797" s="3"/>
      <c r="PG797" s="3"/>
      <c r="PH797" s="3"/>
      <c r="PI797" s="3"/>
      <c r="PJ797" s="3"/>
      <c r="PK797" s="3"/>
      <c r="PL797" s="3"/>
      <c r="PM797" s="3"/>
      <c r="PN797" s="3"/>
      <c r="PO797" s="3"/>
      <c r="PP797" s="3"/>
      <c r="PQ797" s="3"/>
      <c r="PR797" s="3"/>
      <c r="PS797" s="3"/>
      <c r="PT797" s="3"/>
      <c r="PU797" s="3"/>
      <c r="PV797" s="3"/>
      <c r="PW797" s="3"/>
      <c r="PX797" s="3"/>
      <c r="PY797" s="3"/>
      <c r="PZ797" s="3"/>
      <c r="QA797" s="3"/>
      <c r="QB797" s="3"/>
      <c r="QC797" s="3"/>
      <c r="QD797" s="3"/>
      <c r="QE797" s="3"/>
      <c r="QF797" s="3"/>
      <c r="QG797" s="3"/>
      <c r="QH797" s="3"/>
      <c r="QI797" s="3"/>
      <c r="QJ797" s="3"/>
      <c r="QK797" s="3"/>
      <c r="QL797" s="3"/>
      <c r="QM797" s="3"/>
      <c r="QN797" s="3"/>
      <c r="QO797" s="3"/>
      <c r="QP797" s="3"/>
      <c r="QQ797" s="3"/>
      <c r="QR797" s="3"/>
      <c r="QS797" s="3"/>
      <c r="QT797" s="3"/>
      <c r="QU797" s="3"/>
      <c r="QV797" s="3"/>
      <c r="QW797" s="3"/>
      <c r="QX797" s="3"/>
      <c r="QY797" s="3"/>
      <c r="QZ797" s="3"/>
      <c r="RA797" s="3"/>
      <c r="RB797" s="3"/>
      <c r="RC797" s="3"/>
      <c r="RD797" s="3"/>
      <c r="RE797" s="3"/>
      <c r="RF797" s="3"/>
      <c r="RG797" s="3"/>
      <c r="RH797" s="3"/>
      <c r="RI797" s="3"/>
      <c r="RJ797" s="3"/>
      <c r="RK797" s="3"/>
      <c r="RL797" s="3"/>
      <c r="RM797" s="3"/>
      <c r="RN797" s="3"/>
      <c r="RO797" s="3"/>
      <c r="RP797" s="3"/>
      <c r="RQ797" s="3"/>
      <c r="RR797" s="3"/>
      <c r="RS797" s="3"/>
      <c r="RT797" s="3"/>
      <c r="RU797" s="3"/>
      <c r="RV797" s="3"/>
      <c r="RW797" s="3"/>
      <c r="RX797" s="3"/>
      <c r="RY797" s="3"/>
      <c r="RZ797" s="3"/>
      <c r="SA797" s="3"/>
      <c r="SB797" s="3"/>
      <c r="SC797" s="3"/>
      <c r="SD797" s="3"/>
      <c r="SE797" s="3"/>
      <c r="SF797" s="3"/>
      <c r="SG797" s="3"/>
      <c r="SH797" s="3"/>
      <c r="SI797" s="3"/>
      <c r="SJ797" s="3"/>
      <c r="SK797" s="3"/>
      <c r="SL797" s="3"/>
      <c r="SM797" s="3"/>
      <c r="SN797" s="3"/>
      <c r="SO797" s="3"/>
      <c r="SP797" s="3"/>
      <c r="SQ797" s="3"/>
      <c r="SR797" s="3"/>
      <c r="SS797" s="3"/>
      <c r="ST797" s="3"/>
      <c r="SU797" s="3"/>
      <c r="SV797" s="3"/>
      <c r="SW797" s="3"/>
      <c r="SX797" s="3"/>
      <c r="SY797" s="3"/>
      <c r="SZ797" s="3"/>
      <c r="TA797" s="3"/>
      <c r="TB797" s="3"/>
      <c r="TC797" s="3"/>
      <c r="TD797" s="3"/>
      <c r="TE797" s="3"/>
      <c r="TF797" s="3"/>
      <c r="TG797" s="3"/>
      <c r="TH797" s="3"/>
      <c r="TI797" s="3"/>
      <c r="TJ797" s="3"/>
      <c r="TK797" s="3"/>
      <c r="TL797" s="3"/>
      <c r="TM797" s="3"/>
      <c r="TN797" s="3"/>
      <c r="TO797" s="3"/>
      <c r="TP797" s="3"/>
      <c r="TQ797" s="3"/>
      <c r="TR797" s="3"/>
      <c r="TS797" s="3"/>
      <c r="TT797" s="3"/>
      <c r="TU797" s="3"/>
      <c r="TV797" s="3"/>
      <c r="TW797" s="3"/>
      <c r="TX797" s="3"/>
      <c r="TY797" s="3"/>
      <c r="TZ797" s="3"/>
      <c r="UA797" s="3"/>
      <c r="UB797" s="3"/>
      <c r="UC797" s="3"/>
      <c r="UD797" s="3"/>
      <c r="UE797" s="3"/>
      <c r="UF797" s="3"/>
      <c r="UG797" s="3"/>
      <c r="UH797" s="3"/>
      <c r="UI797" s="3"/>
      <c r="UJ797" s="3"/>
      <c r="UK797" s="3"/>
      <c r="UL797" s="3"/>
      <c r="UM797" s="3"/>
      <c r="UN797" s="3"/>
      <c r="UO797" s="3"/>
      <c r="UP797" s="3"/>
      <c r="UQ797" s="3"/>
      <c r="UR797" s="3"/>
      <c r="US797" s="3"/>
      <c r="UT797" s="3"/>
      <c r="UU797" s="3"/>
      <c r="UV797" s="3"/>
      <c r="UW797" s="3"/>
      <c r="UX797" s="3"/>
      <c r="UY797" s="3"/>
      <c r="UZ797" s="3"/>
      <c r="VA797" s="3"/>
      <c r="VB797" s="3"/>
      <c r="VC797" s="3"/>
      <c r="VD797" s="3"/>
      <c r="VE797" s="3"/>
      <c r="VF797" s="3"/>
      <c r="VG797" s="3"/>
      <c r="VH797" s="3"/>
      <c r="VI797" s="3"/>
      <c r="VJ797" s="3"/>
      <c r="VK797" s="3"/>
      <c r="VL797" s="3"/>
      <c r="VM797" s="3"/>
      <c r="VN797" s="3"/>
      <c r="VO797" s="3"/>
      <c r="VP797" s="3"/>
      <c r="VQ797" s="3"/>
      <c r="VR797" s="3"/>
      <c r="VS797" s="3"/>
      <c r="VT797" s="3"/>
      <c r="VU797" s="3"/>
      <c r="VV797" s="3"/>
      <c r="VW797" s="3"/>
      <c r="VX797" s="3"/>
      <c r="VY797" s="3"/>
      <c r="VZ797" s="3"/>
      <c r="WA797" s="3"/>
      <c r="WB797" s="3"/>
      <c r="WC797" s="3"/>
    </row>
    <row r="798" spans="1:601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/>
      <c r="LP798" s="3"/>
      <c r="LQ798" s="3"/>
      <c r="LR798" s="3"/>
      <c r="LS798" s="3"/>
      <c r="LT798" s="3"/>
      <c r="LU798" s="3"/>
      <c r="LV798" s="3"/>
      <c r="LW798" s="3"/>
      <c r="LX798" s="3"/>
      <c r="LY798" s="3"/>
      <c r="LZ798" s="3"/>
      <c r="MA798" s="3"/>
      <c r="MB798" s="3"/>
      <c r="MC798" s="3"/>
      <c r="MD798" s="3"/>
      <c r="ME798" s="3"/>
      <c r="MF798" s="3"/>
      <c r="MG798" s="3"/>
      <c r="MH798" s="3"/>
      <c r="MI798" s="3"/>
      <c r="MJ798" s="3"/>
      <c r="MK798" s="3"/>
      <c r="ML798" s="3"/>
      <c r="MM798" s="3"/>
      <c r="MN798" s="3"/>
      <c r="MO798" s="3"/>
      <c r="MP798" s="3"/>
      <c r="MQ798" s="3"/>
      <c r="MR798" s="3"/>
      <c r="MS798" s="3"/>
      <c r="MT798" s="3"/>
      <c r="MU798" s="3"/>
      <c r="MV798" s="3"/>
      <c r="MW798" s="3"/>
      <c r="MX798" s="3"/>
      <c r="MY798" s="3"/>
      <c r="MZ798" s="3"/>
      <c r="NA798" s="3"/>
      <c r="NB798" s="3"/>
      <c r="NC798" s="3"/>
      <c r="ND798" s="3"/>
      <c r="NE798" s="3"/>
      <c r="NF798" s="3"/>
      <c r="NG798" s="3"/>
      <c r="NH798" s="3"/>
      <c r="NI798" s="3"/>
      <c r="NJ798" s="3"/>
      <c r="NK798" s="3"/>
      <c r="NL798" s="3"/>
      <c r="NM798" s="3"/>
      <c r="NN798" s="3"/>
      <c r="NO798" s="3"/>
      <c r="NP798" s="3"/>
      <c r="NQ798" s="3"/>
      <c r="NR798" s="3"/>
      <c r="NS798" s="3"/>
      <c r="NT798" s="3"/>
      <c r="NU798" s="3"/>
      <c r="NV798" s="3"/>
      <c r="NW798" s="3"/>
      <c r="NX798" s="3"/>
      <c r="NY798" s="3"/>
      <c r="NZ798" s="3"/>
      <c r="OA798" s="3"/>
      <c r="OB798" s="3"/>
      <c r="OC798" s="3"/>
      <c r="OD798" s="3"/>
      <c r="OE798" s="3"/>
      <c r="OF798" s="3"/>
      <c r="OG798" s="3"/>
      <c r="OH798" s="3"/>
      <c r="OI798" s="3"/>
      <c r="OJ798" s="3"/>
      <c r="OK798" s="3"/>
      <c r="OL798" s="3"/>
      <c r="OM798" s="3"/>
      <c r="ON798" s="3"/>
      <c r="OO798" s="3"/>
      <c r="OP798" s="3"/>
      <c r="OQ798" s="3"/>
      <c r="OR798" s="3"/>
      <c r="OS798" s="3"/>
      <c r="OT798" s="3"/>
      <c r="OU798" s="3"/>
      <c r="OV798" s="3"/>
      <c r="OW798" s="3"/>
      <c r="OX798" s="3"/>
      <c r="OY798" s="3"/>
      <c r="OZ798" s="3"/>
      <c r="PA798" s="3"/>
      <c r="PB798" s="3"/>
      <c r="PC798" s="3"/>
      <c r="PD798" s="3"/>
      <c r="PE798" s="3"/>
      <c r="PF798" s="3"/>
      <c r="PG798" s="3"/>
      <c r="PH798" s="3"/>
      <c r="PI798" s="3"/>
      <c r="PJ798" s="3"/>
      <c r="PK798" s="3"/>
      <c r="PL798" s="3"/>
      <c r="PM798" s="3"/>
      <c r="PN798" s="3"/>
      <c r="PO798" s="3"/>
      <c r="PP798" s="3"/>
      <c r="PQ798" s="3"/>
      <c r="PR798" s="3"/>
      <c r="PS798" s="3"/>
      <c r="PT798" s="3"/>
      <c r="PU798" s="3"/>
      <c r="PV798" s="3"/>
      <c r="PW798" s="3"/>
      <c r="PX798" s="3"/>
      <c r="PY798" s="3"/>
      <c r="PZ798" s="3"/>
      <c r="QA798" s="3"/>
      <c r="QB798" s="3"/>
      <c r="QC798" s="3"/>
      <c r="QD798" s="3"/>
      <c r="QE798" s="3"/>
      <c r="QF798" s="3"/>
      <c r="QG798" s="3"/>
      <c r="QH798" s="3"/>
      <c r="QI798" s="3"/>
      <c r="QJ798" s="3"/>
      <c r="QK798" s="3"/>
      <c r="QL798" s="3"/>
      <c r="QM798" s="3"/>
      <c r="QN798" s="3"/>
      <c r="QO798" s="3"/>
      <c r="QP798" s="3"/>
      <c r="QQ798" s="3"/>
      <c r="QR798" s="3"/>
      <c r="QS798" s="3"/>
      <c r="QT798" s="3"/>
      <c r="QU798" s="3"/>
      <c r="QV798" s="3"/>
      <c r="QW798" s="3"/>
      <c r="QX798" s="3"/>
      <c r="QY798" s="3"/>
      <c r="QZ798" s="3"/>
      <c r="RA798" s="3"/>
      <c r="RB798" s="3"/>
      <c r="RC798" s="3"/>
      <c r="RD798" s="3"/>
      <c r="RE798" s="3"/>
      <c r="RF798" s="3"/>
      <c r="RG798" s="3"/>
      <c r="RH798" s="3"/>
      <c r="RI798" s="3"/>
      <c r="RJ798" s="3"/>
      <c r="RK798" s="3"/>
      <c r="RL798" s="3"/>
      <c r="RM798" s="3"/>
      <c r="RN798" s="3"/>
      <c r="RO798" s="3"/>
      <c r="RP798" s="3"/>
      <c r="RQ798" s="3"/>
      <c r="RR798" s="3"/>
      <c r="RS798" s="3"/>
      <c r="RT798" s="3"/>
      <c r="RU798" s="3"/>
      <c r="RV798" s="3"/>
      <c r="RW798" s="3"/>
      <c r="RX798" s="3"/>
      <c r="RY798" s="3"/>
      <c r="RZ798" s="3"/>
      <c r="SA798" s="3"/>
      <c r="SB798" s="3"/>
      <c r="SC798" s="3"/>
      <c r="SD798" s="3"/>
      <c r="SE798" s="3"/>
      <c r="SF798" s="3"/>
      <c r="SG798" s="3"/>
      <c r="SH798" s="3"/>
      <c r="SI798" s="3"/>
      <c r="SJ798" s="3"/>
      <c r="SK798" s="3"/>
      <c r="SL798" s="3"/>
      <c r="SM798" s="3"/>
      <c r="SN798" s="3"/>
      <c r="SO798" s="3"/>
      <c r="SP798" s="3"/>
      <c r="SQ798" s="3"/>
      <c r="SR798" s="3"/>
      <c r="SS798" s="3"/>
      <c r="ST798" s="3"/>
      <c r="SU798" s="3"/>
      <c r="SV798" s="3"/>
      <c r="SW798" s="3"/>
      <c r="SX798" s="3"/>
      <c r="SY798" s="3"/>
      <c r="SZ798" s="3"/>
      <c r="TA798" s="3"/>
      <c r="TB798" s="3"/>
      <c r="TC798" s="3"/>
      <c r="TD798" s="3"/>
      <c r="TE798" s="3"/>
      <c r="TF798" s="3"/>
      <c r="TG798" s="3"/>
      <c r="TH798" s="3"/>
      <c r="TI798" s="3"/>
      <c r="TJ798" s="3"/>
      <c r="TK798" s="3"/>
      <c r="TL798" s="3"/>
      <c r="TM798" s="3"/>
      <c r="TN798" s="3"/>
      <c r="TO798" s="3"/>
      <c r="TP798" s="3"/>
      <c r="TQ798" s="3"/>
      <c r="TR798" s="3"/>
      <c r="TS798" s="3"/>
      <c r="TT798" s="3"/>
      <c r="TU798" s="3"/>
      <c r="TV798" s="3"/>
      <c r="TW798" s="3"/>
      <c r="TX798" s="3"/>
      <c r="TY798" s="3"/>
      <c r="TZ798" s="3"/>
      <c r="UA798" s="3"/>
      <c r="UB798" s="3"/>
      <c r="UC798" s="3"/>
      <c r="UD798" s="3"/>
      <c r="UE798" s="3"/>
      <c r="UF798" s="3"/>
      <c r="UG798" s="3"/>
      <c r="UH798" s="3"/>
      <c r="UI798" s="3"/>
      <c r="UJ798" s="3"/>
      <c r="UK798" s="3"/>
      <c r="UL798" s="3"/>
      <c r="UM798" s="3"/>
      <c r="UN798" s="3"/>
      <c r="UO798" s="3"/>
      <c r="UP798" s="3"/>
      <c r="UQ798" s="3"/>
      <c r="UR798" s="3"/>
      <c r="US798" s="3"/>
      <c r="UT798" s="3"/>
      <c r="UU798" s="3"/>
      <c r="UV798" s="3"/>
      <c r="UW798" s="3"/>
      <c r="UX798" s="3"/>
      <c r="UY798" s="3"/>
      <c r="UZ798" s="3"/>
      <c r="VA798" s="3"/>
      <c r="VB798" s="3"/>
      <c r="VC798" s="3"/>
      <c r="VD798" s="3"/>
      <c r="VE798" s="3"/>
      <c r="VF798" s="3"/>
      <c r="VG798" s="3"/>
      <c r="VH798" s="3"/>
      <c r="VI798" s="3"/>
      <c r="VJ798" s="3"/>
      <c r="VK798" s="3"/>
      <c r="VL798" s="3"/>
      <c r="VM798" s="3"/>
      <c r="VN798" s="3"/>
      <c r="VO798" s="3"/>
      <c r="VP798" s="3"/>
      <c r="VQ798" s="3"/>
      <c r="VR798" s="3"/>
      <c r="VS798" s="3"/>
      <c r="VT798" s="3"/>
      <c r="VU798" s="3"/>
      <c r="VV798" s="3"/>
      <c r="VW798" s="3"/>
      <c r="VX798" s="3"/>
      <c r="VY798" s="3"/>
      <c r="VZ798" s="3"/>
      <c r="WA798" s="3"/>
      <c r="WB798" s="3"/>
      <c r="WC798" s="3"/>
    </row>
    <row r="799" spans="1:601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/>
      <c r="LP799" s="3"/>
      <c r="LQ799" s="3"/>
      <c r="LR799" s="3"/>
      <c r="LS799" s="3"/>
      <c r="LT799" s="3"/>
      <c r="LU799" s="3"/>
      <c r="LV799" s="3"/>
      <c r="LW799" s="3"/>
      <c r="LX799" s="3"/>
      <c r="LY799" s="3"/>
      <c r="LZ799" s="3"/>
      <c r="MA799" s="3"/>
      <c r="MB799" s="3"/>
      <c r="MC799" s="3"/>
      <c r="MD799" s="3"/>
      <c r="ME799" s="3"/>
      <c r="MF799" s="3"/>
      <c r="MG799" s="3"/>
      <c r="MH799" s="3"/>
      <c r="MI799" s="3"/>
      <c r="MJ799" s="3"/>
      <c r="MK799" s="3"/>
      <c r="ML799" s="3"/>
      <c r="MM799" s="3"/>
      <c r="MN799" s="3"/>
      <c r="MO799" s="3"/>
      <c r="MP799" s="3"/>
      <c r="MQ799" s="3"/>
      <c r="MR799" s="3"/>
      <c r="MS799" s="3"/>
      <c r="MT799" s="3"/>
      <c r="MU799" s="3"/>
      <c r="MV799" s="3"/>
      <c r="MW799" s="3"/>
      <c r="MX799" s="3"/>
      <c r="MY799" s="3"/>
      <c r="MZ799" s="3"/>
      <c r="NA799" s="3"/>
      <c r="NB799" s="3"/>
      <c r="NC799" s="3"/>
      <c r="ND799" s="3"/>
      <c r="NE799" s="3"/>
      <c r="NF799" s="3"/>
      <c r="NG799" s="3"/>
      <c r="NH799" s="3"/>
      <c r="NI799" s="3"/>
      <c r="NJ799" s="3"/>
      <c r="NK799" s="3"/>
      <c r="NL799" s="3"/>
      <c r="NM799" s="3"/>
      <c r="NN799" s="3"/>
      <c r="NO799" s="3"/>
      <c r="NP799" s="3"/>
      <c r="NQ799" s="3"/>
      <c r="NR799" s="3"/>
      <c r="NS799" s="3"/>
      <c r="NT799" s="3"/>
      <c r="NU799" s="3"/>
      <c r="NV799" s="3"/>
      <c r="NW799" s="3"/>
      <c r="NX799" s="3"/>
      <c r="NY799" s="3"/>
      <c r="NZ799" s="3"/>
      <c r="OA799" s="3"/>
      <c r="OB799" s="3"/>
      <c r="OC799" s="3"/>
      <c r="OD799" s="3"/>
      <c r="OE799" s="3"/>
      <c r="OF799" s="3"/>
      <c r="OG799" s="3"/>
      <c r="OH799" s="3"/>
      <c r="OI799" s="3"/>
      <c r="OJ799" s="3"/>
      <c r="OK799" s="3"/>
      <c r="OL799" s="3"/>
      <c r="OM799" s="3"/>
      <c r="ON799" s="3"/>
      <c r="OO799" s="3"/>
      <c r="OP799" s="3"/>
      <c r="OQ799" s="3"/>
      <c r="OR799" s="3"/>
      <c r="OS799" s="3"/>
      <c r="OT799" s="3"/>
      <c r="OU799" s="3"/>
      <c r="OV799" s="3"/>
      <c r="OW799" s="3"/>
      <c r="OX799" s="3"/>
      <c r="OY799" s="3"/>
      <c r="OZ799" s="3"/>
      <c r="PA799" s="3"/>
      <c r="PB799" s="3"/>
      <c r="PC799" s="3"/>
      <c r="PD799" s="3"/>
      <c r="PE799" s="3"/>
      <c r="PF799" s="3"/>
      <c r="PG799" s="3"/>
      <c r="PH799" s="3"/>
      <c r="PI799" s="3"/>
      <c r="PJ799" s="3"/>
      <c r="PK799" s="3"/>
      <c r="PL799" s="3"/>
      <c r="PM799" s="3"/>
      <c r="PN799" s="3"/>
      <c r="PO799" s="3"/>
      <c r="PP799" s="3"/>
      <c r="PQ799" s="3"/>
      <c r="PR799" s="3"/>
      <c r="PS799" s="3"/>
      <c r="PT799" s="3"/>
      <c r="PU799" s="3"/>
      <c r="PV799" s="3"/>
      <c r="PW799" s="3"/>
      <c r="PX799" s="3"/>
      <c r="PY799" s="3"/>
      <c r="PZ799" s="3"/>
      <c r="QA799" s="3"/>
      <c r="QB799" s="3"/>
      <c r="QC799" s="3"/>
      <c r="QD799" s="3"/>
      <c r="QE799" s="3"/>
      <c r="QF799" s="3"/>
      <c r="QG799" s="3"/>
      <c r="QH799" s="3"/>
      <c r="QI799" s="3"/>
      <c r="QJ799" s="3"/>
      <c r="QK799" s="3"/>
      <c r="QL799" s="3"/>
      <c r="QM799" s="3"/>
      <c r="QN799" s="3"/>
      <c r="QO799" s="3"/>
      <c r="QP799" s="3"/>
      <c r="QQ799" s="3"/>
      <c r="QR799" s="3"/>
      <c r="QS799" s="3"/>
      <c r="QT799" s="3"/>
      <c r="QU799" s="3"/>
      <c r="QV799" s="3"/>
      <c r="QW799" s="3"/>
      <c r="QX799" s="3"/>
      <c r="QY799" s="3"/>
      <c r="QZ799" s="3"/>
      <c r="RA799" s="3"/>
      <c r="RB799" s="3"/>
      <c r="RC799" s="3"/>
      <c r="RD799" s="3"/>
      <c r="RE799" s="3"/>
      <c r="RF799" s="3"/>
      <c r="RG799" s="3"/>
      <c r="RH799" s="3"/>
      <c r="RI799" s="3"/>
      <c r="RJ799" s="3"/>
      <c r="RK799" s="3"/>
      <c r="RL799" s="3"/>
      <c r="RM799" s="3"/>
      <c r="RN799" s="3"/>
      <c r="RO799" s="3"/>
      <c r="RP799" s="3"/>
      <c r="RQ799" s="3"/>
      <c r="RR799" s="3"/>
      <c r="RS799" s="3"/>
      <c r="RT799" s="3"/>
      <c r="RU799" s="3"/>
      <c r="RV799" s="3"/>
      <c r="RW799" s="3"/>
      <c r="RX799" s="3"/>
      <c r="RY799" s="3"/>
      <c r="RZ799" s="3"/>
      <c r="SA799" s="3"/>
      <c r="SB799" s="3"/>
      <c r="SC799" s="3"/>
      <c r="SD799" s="3"/>
      <c r="SE799" s="3"/>
      <c r="SF799" s="3"/>
      <c r="SG799" s="3"/>
      <c r="SH799" s="3"/>
      <c r="SI799" s="3"/>
      <c r="SJ799" s="3"/>
      <c r="SK799" s="3"/>
      <c r="SL799" s="3"/>
      <c r="SM799" s="3"/>
      <c r="SN799" s="3"/>
      <c r="SO799" s="3"/>
      <c r="SP799" s="3"/>
      <c r="SQ799" s="3"/>
      <c r="SR799" s="3"/>
      <c r="SS799" s="3"/>
      <c r="ST799" s="3"/>
      <c r="SU799" s="3"/>
      <c r="SV799" s="3"/>
      <c r="SW799" s="3"/>
      <c r="SX799" s="3"/>
      <c r="SY799" s="3"/>
      <c r="SZ799" s="3"/>
      <c r="TA799" s="3"/>
      <c r="TB799" s="3"/>
      <c r="TC799" s="3"/>
      <c r="TD799" s="3"/>
      <c r="TE799" s="3"/>
      <c r="TF799" s="3"/>
      <c r="TG799" s="3"/>
      <c r="TH799" s="3"/>
      <c r="TI799" s="3"/>
      <c r="TJ799" s="3"/>
      <c r="TK799" s="3"/>
      <c r="TL799" s="3"/>
      <c r="TM799" s="3"/>
      <c r="TN799" s="3"/>
      <c r="TO799" s="3"/>
      <c r="TP799" s="3"/>
      <c r="TQ799" s="3"/>
      <c r="TR799" s="3"/>
      <c r="TS799" s="3"/>
      <c r="TT799" s="3"/>
      <c r="TU799" s="3"/>
      <c r="TV799" s="3"/>
      <c r="TW799" s="3"/>
      <c r="TX799" s="3"/>
      <c r="TY799" s="3"/>
      <c r="TZ799" s="3"/>
      <c r="UA799" s="3"/>
      <c r="UB799" s="3"/>
      <c r="UC799" s="3"/>
      <c r="UD799" s="3"/>
      <c r="UE799" s="3"/>
      <c r="UF799" s="3"/>
      <c r="UG799" s="3"/>
      <c r="UH799" s="3"/>
      <c r="UI799" s="3"/>
      <c r="UJ799" s="3"/>
      <c r="UK799" s="3"/>
      <c r="UL799" s="3"/>
      <c r="UM799" s="3"/>
      <c r="UN799" s="3"/>
      <c r="UO799" s="3"/>
      <c r="UP799" s="3"/>
      <c r="UQ799" s="3"/>
      <c r="UR799" s="3"/>
      <c r="US799" s="3"/>
      <c r="UT799" s="3"/>
      <c r="UU799" s="3"/>
      <c r="UV799" s="3"/>
      <c r="UW799" s="3"/>
      <c r="UX799" s="3"/>
      <c r="UY799" s="3"/>
      <c r="UZ799" s="3"/>
      <c r="VA799" s="3"/>
      <c r="VB799" s="3"/>
      <c r="VC799" s="3"/>
      <c r="VD799" s="3"/>
      <c r="VE799" s="3"/>
      <c r="VF799" s="3"/>
      <c r="VG799" s="3"/>
      <c r="VH799" s="3"/>
      <c r="VI799" s="3"/>
      <c r="VJ799" s="3"/>
      <c r="VK799" s="3"/>
      <c r="VL799" s="3"/>
      <c r="VM799" s="3"/>
      <c r="VN799" s="3"/>
      <c r="VO799" s="3"/>
      <c r="VP799" s="3"/>
      <c r="VQ799" s="3"/>
      <c r="VR799" s="3"/>
      <c r="VS799" s="3"/>
      <c r="VT799" s="3"/>
      <c r="VU799" s="3"/>
      <c r="VV799" s="3"/>
      <c r="VW799" s="3"/>
      <c r="VX799" s="3"/>
      <c r="VY799" s="3"/>
      <c r="VZ799" s="3"/>
      <c r="WA799" s="3"/>
      <c r="WB799" s="3"/>
      <c r="WC799" s="3"/>
    </row>
    <row r="800" spans="1:601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/>
      <c r="LP800" s="3"/>
      <c r="LQ800" s="3"/>
      <c r="LR800" s="3"/>
      <c r="LS800" s="3"/>
      <c r="LT800" s="3"/>
      <c r="LU800" s="3"/>
      <c r="LV800" s="3"/>
      <c r="LW800" s="3"/>
      <c r="LX800" s="3"/>
      <c r="LY800" s="3"/>
      <c r="LZ800" s="3"/>
      <c r="MA800" s="3"/>
      <c r="MB800" s="3"/>
      <c r="MC800" s="3"/>
      <c r="MD800" s="3"/>
      <c r="ME800" s="3"/>
      <c r="MF800" s="3"/>
      <c r="MG800" s="3"/>
      <c r="MH800" s="3"/>
      <c r="MI800" s="3"/>
      <c r="MJ800" s="3"/>
      <c r="MK800" s="3"/>
      <c r="ML800" s="3"/>
      <c r="MM800" s="3"/>
      <c r="MN800" s="3"/>
      <c r="MO800" s="3"/>
      <c r="MP800" s="3"/>
      <c r="MQ800" s="3"/>
      <c r="MR800" s="3"/>
      <c r="MS800" s="3"/>
      <c r="MT800" s="3"/>
      <c r="MU800" s="3"/>
      <c r="MV800" s="3"/>
      <c r="MW800" s="3"/>
      <c r="MX800" s="3"/>
      <c r="MY800" s="3"/>
      <c r="MZ800" s="3"/>
      <c r="NA800" s="3"/>
      <c r="NB800" s="3"/>
      <c r="NC800" s="3"/>
      <c r="ND800" s="3"/>
      <c r="NE800" s="3"/>
      <c r="NF800" s="3"/>
      <c r="NG800" s="3"/>
      <c r="NH800" s="3"/>
      <c r="NI800" s="3"/>
      <c r="NJ800" s="3"/>
      <c r="NK800" s="3"/>
      <c r="NL800" s="3"/>
      <c r="NM800" s="3"/>
      <c r="NN800" s="3"/>
      <c r="NO800" s="3"/>
      <c r="NP800" s="3"/>
      <c r="NQ800" s="3"/>
      <c r="NR800" s="3"/>
      <c r="NS800" s="3"/>
      <c r="NT800" s="3"/>
      <c r="NU800" s="3"/>
      <c r="NV800" s="3"/>
      <c r="NW800" s="3"/>
      <c r="NX800" s="3"/>
      <c r="NY800" s="3"/>
      <c r="NZ800" s="3"/>
      <c r="OA800" s="3"/>
      <c r="OB800" s="3"/>
      <c r="OC800" s="3"/>
      <c r="OD800" s="3"/>
      <c r="OE800" s="3"/>
      <c r="OF800" s="3"/>
      <c r="OG800" s="3"/>
      <c r="OH800" s="3"/>
      <c r="OI800" s="3"/>
      <c r="OJ800" s="3"/>
      <c r="OK800" s="3"/>
      <c r="OL800" s="3"/>
      <c r="OM800" s="3"/>
      <c r="ON800" s="3"/>
      <c r="OO800" s="3"/>
      <c r="OP800" s="3"/>
      <c r="OQ800" s="3"/>
      <c r="OR800" s="3"/>
      <c r="OS800" s="3"/>
      <c r="OT800" s="3"/>
      <c r="OU800" s="3"/>
      <c r="OV800" s="3"/>
      <c r="OW800" s="3"/>
      <c r="OX800" s="3"/>
      <c r="OY800" s="3"/>
      <c r="OZ800" s="3"/>
      <c r="PA800" s="3"/>
      <c r="PB800" s="3"/>
      <c r="PC800" s="3"/>
      <c r="PD800" s="3"/>
      <c r="PE800" s="3"/>
      <c r="PF800" s="3"/>
      <c r="PG800" s="3"/>
      <c r="PH800" s="3"/>
      <c r="PI800" s="3"/>
      <c r="PJ800" s="3"/>
      <c r="PK800" s="3"/>
      <c r="PL800" s="3"/>
      <c r="PM800" s="3"/>
      <c r="PN800" s="3"/>
      <c r="PO800" s="3"/>
      <c r="PP800" s="3"/>
      <c r="PQ800" s="3"/>
      <c r="PR800" s="3"/>
      <c r="PS800" s="3"/>
      <c r="PT800" s="3"/>
      <c r="PU800" s="3"/>
      <c r="PV800" s="3"/>
      <c r="PW800" s="3"/>
      <c r="PX800" s="3"/>
      <c r="PY800" s="3"/>
      <c r="PZ800" s="3"/>
      <c r="QA800" s="3"/>
      <c r="QB800" s="3"/>
      <c r="QC800" s="3"/>
      <c r="QD800" s="3"/>
      <c r="QE800" s="3"/>
      <c r="QF800" s="3"/>
      <c r="QG800" s="3"/>
      <c r="QH800" s="3"/>
      <c r="QI800" s="3"/>
      <c r="QJ800" s="3"/>
      <c r="QK800" s="3"/>
      <c r="QL800" s="3"/>
      <c r="QM800" s="3"/>
      <c r="QN800" s="3"/>
      <c r="QO800" s="3"/>
      <c r="QP800" s="3"/>
      <c r="QQ800" s="3"/>
      <c r="QR800" s="3"/>
      <c r="QS800" s="3"/>
      <c r="QT800" s="3"/>
      <c r="QU800" s="3"/>
      <c r="QV800" s="3"/>
      <c r="QW800" s="3"/>
      <c r="QX800" s="3"/>
      <c r="QY800" s="3"/>
      <c r="QZ800" s="3"/>
      <c r="RA800" s="3"/>
      <c r="RB800" s="3"/>
      <c r="RC800" s="3"/>
      <c r="RD800" s="3"/>
      <c r="RE800" s="3"/>
      <c r="RF800" s="3"/>
      <c r="RG800" s="3"/>
      <c r="RH800" s="3"/>
      <c r="RI800" s="3"/>
      <c r="RJ800" s="3"/>
      <c r="RK800" s="3"/>
      <c r="RL800" s="3"/>
      <c r="RM800" s="3"/>
      <c r="RN800" s="3"/>
      <c r="RO800" s="3"/>
      <c r="RP800" s="3"/>
      <c r="RQ800" s="3"/>
      <c r="RR800" s="3"/>
      <c r="RS800" s="3"/>
      <c r="RT800" s="3"/>
      <c r="RU800" s="3"/>
      <c r="RV800" s="3"/>
      <c r="RW800" s="3"/>
      <c r="RX800" s="3"/>
      <c r="RY800" s="3"/>
      <c r="RZ800" s="3"/>
      <c r="SA800" s="3"/>
      <c r="SB800" s="3"/>
      <c r="SC800" s="3"/>
      <c r="SD800" s="3"/>
      <c r="SE800" s="3"/>
      <c r="SF800" s="3"/>
      <c r="SG800" s="3"/>
      <c r="SH800" s="3"/>
      <c r="SI800" s="3"/>
      <c r="SJ800" s="3"/>
      <c r="SK800" s="3"/>
      <c r="SL800" s="3"/>
      <c r="SM800" s="3"/>
      <c r="SN800" s="3"/>
      <c r="SO800" s="3"/>
      <c r="SP800" s="3"/>
      <c r="SQ800" s="3"/>
      <c r="SR800" s="3"/>
      <c r="SS800" s="3"/>
      <c r="ST800" s="3"/>
      <c r="SU800" s="3"/>
      <c r="SV800" s="3"/>
      <c r="SW800" s="3"/>
      <c r="SX800" s="3"/>
      <c r="SY800" s="3"/>
      <c r="SZ800" s="3"/>
      <c r="TA800" s="3"/>
      <c r="TB800" s="3"/>
      <c r="TC800" s="3"/>
      <c r="TD800" s="3"/>
      <c r="TE800" s="3"/>
      <c r="TF800" s="3"/>
      <c r="TG800" s="3"/>
      <c r="TH800" s="3"/>
      <c r="TI800" s="3"/>
      <c r="TJ800" s="3"/>
      <c r="TK800" s="3"/>
      <c r="TL800" s="3"/>
      <c r="TM800" s="3"/>
      <c r="TN800" s="3"/>
      <c r="TO800" s="3"/>
      <c r="TP800" s="3"/>
      <c r="TQ800" s="3"/>
      <c r="TR800" s="3"/>
      <c r="TS800" s="3"/>
      <c r="TT800" s="3"/>
      <c r="TU800" s="3"/>
      <c r="TV800" s="3"/>
      <c r="TW800" s="3"/>
      <c r="TX800" s="3"/>
      <c r="TY800" s="3"/>
      <c r="TZ800" s="3"/>
      <c r="UA800" s="3"/>
      <c r="UB800" s="3"/>
      <c r="UC800" s="3"/>
      <c r="UD800" s="3"/>
      <c r="UE800" s="3"/>
      <c r="UF800" s="3"/>
      <c r="UG800" s="3"/>
      <c r="UH800" s="3"/>
      <c r="UI800" s="3"/>
      <c r="UJ800" s="3"/>
      <c r="UK800" s="3"/>
      <c r="UL800" s="3"/>
      <c r="UM800" s="3"/>
      <c r="UN800" s="3"/>
      <c r="UO800" s="3"/>
      <c r="UP800" s="3"/>
      <c r="UQ800" s="3"/>
      <c r="UR800" s="3"/>
      <c r="US800" s="3"/>
      <c r="UT800" s="3"/>
      <c r="UU800" s="3"/>
      <c r="UV800" s="3"/>
      <c r="UW800" s="3"/>
      <c r="UX800" s="3"/>
      <c r="UY800" s="3"/>
      <c r="UZ800" s="3"/>
      <c r="VA800" s="3"/>
      <c r="VB800" s="3"/>
      <c r="VC800" s="3"/>
      <c r="VD800" s="3"/>
      <c r="VE800" s="3"/>
      <c r="VF800" s="3"/>
      <c r="VG800" s="3"/>
      <c r="VH800" s="3"/>
      <c r="VI800" s="3"/>
      <c r="VJ800" s="3"/>
      <c r="VK800" s="3"/>
      <c r="VL800" s="3"/>
      <c r="VM800" s="3"/>
      <c r="VN800" s="3"/>
      <c r="VO800" s="3"/>
      <c r="VP800" s="3"/>
      <c r="VQ800" s="3"/>
      <c r="VR800" s="3"/>
      <c r="VS800" s="3"/>
      <c r="VT800" s="3"/>
      <c r="VU800" s="3"/>
      <c r="VV800" s="3"/>
      <c r="VW800" s="3"/>
      <c r="VX800" s="3"/>
      <c r="VY800" s="3"/>
      <c r="VZ800" s="3"/>
      <c r="WA800" s="3"/>
      <c r="WB800" s="3"/>
      <c r="WC800" s="3"/>
    </row>
    <row r="801" spans="1:601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/>
      <c r="LP801" s="3"/>
      <c r="LQ801" s="3"/>
      <c r="LR801" s="3"/>
      <c r="LS801" s="3"/>
      <c r="LT801" s="3"/>
      <c r="LU801" s="3"/>
      <c r="LV801" s="3"/>
      <c r="LW801" s="3"/>
      <c r="LX801" s="3"/>
      <c r="LY801" s="3"/>
      <c r="LZ801" s="3"/>
      <c r="MA801" s="3"/>
      <c r="MB801" s="3"/>
      <c r="MC801" s="3"/>
      <c r="MD801" s="3"/>
      <c r="ME801" s="3"/>
      <c r="MF801" s="3"/>
      <c r="MG801" s="3"/>
      <c r="MH801" s="3"/>
      <c r="MI801" s="3"/>
      <c r="MJ801" s="3"/>
      <c r="MK801" s="3"/>
      <c r="ML801" s="3"/>
      <c r="MM801" s="3"/>
      <c r="MN801" s="3"/>
      <c r="MO801" s="3"/>
      <c r="MP801" s="3"/>
      <c r="MQ801" s="3"/>
      <c r="MR801" s="3"/>
      <c r="MS801" s="3"/>
      <c r="MT801" s="3"/>
      <c r="MU801" s="3"/>
      <c r="MV801" s="3"/>
      <c r="MW801" s="3"/>
      <c r="MX801" s="3"/>
      <c r="MY801" s="3"/>
      <c r="MZ801" s="3"/>
      <c r="NA801" s="3"/>
      <c r="NB801" s="3"/>
      <c r="NC801" s="3"/>
      <c r="ND801" s="3"/>
      <c r="NE801" s="3"/>
      <c r="NF801" s="3"/>
      <c r="NG801" s="3"/>
      <c r="NH801" s="3"/>
      <c r="NI801" s="3"/>
      <c r="NJ801" s="3"/>
      <c r="NK801" s="3"/>
      <c r="NL801" s="3"/>
      <c r="NM801" s="3"/>
      <c r="NN801" s="3"/>
      <c r="NO801" s="3"/>
      <c r="NP801" s="3"/>
      <c r="NQ801" s="3"/>
      <c r="NR801" s="3"/>
      <c r="NS801" s="3"/>
      <c r="NT801" s="3"/>
      <c r="NU801" s="3"/>
      <c r="NV801" s="3"/>
      <c r="NW801" s="3"/>
      <c r="NX801" s="3"/>
      <c r="NY801" s="3"/>
      <c r="NZ801" s="3"/>
      <c r="OA801" s="3"/>
      <c r="OB801" s="3"/>
      <c r="OC801" s="3"/>
      <c r="OD801" s="3"/>
      <c r="OE801" s="3"/>
      <c r="OF801" s="3"/>
      <c r="OG801" s="3"/>
      <c r="OH801" s="3"/>
      <c r="OI801" s="3"/>
      <c r="OJ801" s="3"/>
      <c r="OK801" s="3"/>
      <c r="OL801" s="3"/>
      <c r="OM801" s="3"/>
      <c r="ON801" s="3"/>
      <c r="OO801" s="3"/>
      <c r="OP801" s="3"/>
      <c r="OQ801" s="3"/>
      <c r="OR801" s="3"/>
      <c r="OS801" s="3"/>
      <c r="OT801" s="3"/>
      <c r="OU801" s="3"/>
      <c r="OV801" s="3"/>
      <c r="OW801" s="3"/>
      <c r="OX801" s="3"/>
      <c r="OY801" s="3"/>
      <c r="OZ801" s="3"/>
      <c r="PA801" s="3"/>
      <c r="PB801" s="3"/>
      <c r="PC801" s="3"/>
      <c r="PD801" s="3"/>
      <c r="PE801" s="3"/>
      <c r="PF801" s="3"/>
      <c r="PG801" s="3"/>
      <c r="PH801" s="3"/>
      <c r="PI801" s="3"/>
      <c r="PJ801" s="3"/>
      <c r="PK801" s="3"/>
      <c r="PL801" s="3"/>
      <c r="PM801" s="3"/>
      <c r="PN801" s="3"/>
      <c r="PO801" s="3"/>
      <c r="PP801" s="3"/>
      <c r="PQ801" s="3"/>
      <c r="PR801" s="3"/>
      <c r="PS801" s="3"/>
      <c r="PT801" s="3"/>
      <c r="PU801" s="3"/>
      <c r="PV801" s="3"/>
      <c r="PW801" s="3"/>
      <c r="PX801" s="3"/>
      <c r="PY801" s="3"/>
      <c r="PZ801" s="3"/>
      <c r="QA801" s="3"/>
      <c r="QB801" s="3"/>
      <c r="QC801" s="3"/>
      <c r="QD801" s="3"/>
      <c r="QE801" s="3"/>
      <c r="QF801" s="3"/>
      <c r="QG801" s="3"/>
      <c r="QH801" s="3"/>
      <c r="QI801" s="3"/>
      <c r="QJ801" s="3"/>
      <c r="QK801" s="3"/>
      <c r="QL801" s="3"/>
      <c r="QM801" s="3"/>
      <c r="QN801" s="3"/>
      <c r="QO801" s="3"/>
      <c r="QP801" s="3"/>
      <c r="QQ801" s="3"/>
      <c r="QR801" s="3"/>
      <c r="QS801" s="3"/>
      <c r="QT801" s="3"/>
      <c r="QU801" s="3"/>
      <c r="QV801" s="3"/>
      <c r="QW801" s="3"/>
      <c r="QX801" s="3"/>
      <c r="QY801" s="3"/>
      <c r="QZ801" s="3"/>
      <c r="RA801" s="3"/>
      <c r="RB801" s="3"/>
      <c r="RC801" s="3"/>
      <c r="RD801" s="3"/>
      <c r="RE801" s="3"/>
      <c r="RF801" s="3"/>
      <c r="RG801" s="3"/>
      <c r="RH801" s="3"/>
      <c r="RI801" s="3"/>
      <c r="RJ801" s="3"/>
      <c r="RK801" s="3"/>
      <c r="RL801" s="3"/>
      <c r="RM801" s="3"/>
      <c r="RN801" s="3"/>
      <c r="RO801" s="3"/>
      <c r="RP801" s="3"/>
      <c r="RQ801" s="3"/>
      <c r="RR801" s="3"/>
      <c r="RS801" s="3"/>
      <c r="RT801" s="3"/>
      <c r="RU801" s="3"/>
      <c r="RV801" s="3"/>
      <c r="RW801" s="3"/>
      <c r="RX801" s="3"/>
      <c r="RY801" s="3"/>
      <c r="RZ801" s="3"/>
      <c r="SA801" s="3"/>
      <c r="SB801" s="3"/>
      <c r="SC801" s="3"/>
      <c r="SD801" s="3"/>
      <c r="SE801" s="3"/>
      <c r="SF801" s="3"/>
      <c r="SG801" s="3"/>
      <c r="SH801" s="3"/>
      <c r="SI801" s="3"/>
      <c r="SJ801" s="3"/>
      <c r="SK801" s="3"/>
      <c r="SL801" s="3"/>
      <c r="SM801" s="3"/>
      <c r="SN801" s="3"/>
      <c r="SO801" s="3"/>
      <c r="SP801" s="3"/>
      <c r="SQ801" s="3"/>
      <c r="SR801" s="3"/>
      <c r="SS801" s="3"/>
      <c r="ST801" s="3"/>
      <c r="SU801" s="3"/>
      <c r="SV801" s="3"/>
      <c r="SW801" s="3"/>
      <c r="SX801" s="3"/>
      <c r="SY801" s="3"/>
      <c r="SZ801" s="3"/>
      <c r="TA801" s="3"/>
      <c r="TB801" s="3"/>
      <c r="TC801" s="3"/>
      <c r="TD801" s="3"/>
      <c r="TE801" s="3"/>
      <c r="TF801" s="3"/>
      <c r="TG801" s="3"/>
      <c r="TH801" s="3"/>
      <c r="TI801" s="3"/>
      <c r="TJ801" s="3"/>
      <c r="TK801" s="3"/>
      <c r="TL801" s="3"/>
      <c r="TM801" s="3"/>
      <c r="TN801" s="3"/>
      <c r="TO801" s="3"/>
      <c r="TP801" s="3"/>
      <c r="TQ801" s="3"/>
      <c r="TR801" s="3"/>
      <c r="TS801" s="3"/>
      <c r="TT801" s="3"/>
      <c r="TU801" s="3"/>
      <c r="TV801" s="3"/>
      <c r="TW801" s="3"/>
      <c r="TX801" s="3"/>
      <c r="TY801" s="3"/>
      <c r="TZ801" s="3"/>
      <c r="UA801" s="3"/>
      <c r="UB801" s="3"/>
      <c r="UC801" s="3"/>
      <c r="UD801" s="3"/>
      <c r="UE801" s="3"/>
      <c r="UF801" s="3"/>
      <c r="UG801" s="3"/>
      <c r="UH801" s="3"/>
      <c r="UI801" s="3"/>
      <c r="UJ801" s="3"/>
      <c r="UK801" s="3"/>
      <c r="UL801" s="3"/>
      <c r="UM801" s="3"/>
      <c r="UN801" s="3"/>
      <c r="UO801" s="3"/>
      <c r="UP801" s="3"/>
      <c r="UQ801" s="3"/>
      <c r="UR801" s="3"/>
      <c r="US801" s="3"/>
      <c r="UT801" s="3"/>
      <c r="UU801" s="3"/>
      <c r="UV801" s="3"/>
      <c r="UW801" s="3"/>
      <c r="UX801" s="3"/>
      <c r="UY801" s="3"/>
      <c r="UZ801" s="3"/>
      <c r="VA801" s="3"/>
      <c r="VB801" s="3"/>
      <c r="VC801" s="3"/>
      <c r="VD801" s="3"/>
      <c r="VE801" s="3"/>
      <c r="VF801" s="3"/>
      <c r="VG801" s="3"/>
      <c r="VH801" s="3"/>
      <c r="VI801" s="3"/>
      <c r="VJ801" s="3"/>
      <c r="VK801" s="3"/>
      <c r="VL801" s="3"/>
      <c r="VM801" s="3"/>
      <c r="VN801" s="3"/>
      <c r="VO801" s="3"/>
      <c r="VP801" s="3"/>
      <c r="VQ801" s="3"/>
      <c r="VR801" s="3"/>
      <c r="VS801" s="3"/>
      <c r="VT801" s="3"/>
      <c r="VU801" s="3"/>
      <c r="VV801" s="3"/>
      <c r="VW801" s="3"/>
      <c r="VX801" s="3"/>
      <c r="VY801" s="3"/>
      <c r="VZ801" s="3"/>
      <c r="WA801" s="3"/>
      <c r="WB801" s="3"/>
      <c r="WC801" s="3"/>
    </row>
    <row r="802" spans="1:601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/>
      <c r="LP802" s="3"/>
      <c r="LQ802" s="3"/>
      <c r="LR802" s="3"/>
      <c r="LS802" s="3"/>
      <c r="LT802" s="3"/>
      <c r="LU802" s="3"/>
      <c r="LV802" s="3"/>
      <c r="LW802" s="3"/>
      <c r="LX802" s="3"/>
      <c r="LY802" s="3"/>
      <c r="LZ802" s="3"/>
      <c r="MA802" s="3"/>
      <c r="MB802" s="3"/>
      <c r="MC802" s="3"/>
      <c r="MD802" s="3"/>
      <c r="ME802" s="3"/>
      <c r="MF802" s="3"/>
      <c r="MG802" s="3"/>
      <c r="MH802" s="3"/>
      <c r="MI802" s="3"/>
      <c r="MJ802" s="3"/>
      <c r="MK802" s="3"/>
      <c r="ML802" s="3"/>
      <c r="MM802" s="3"/>
      <c r="MN802" s="3"/>
      <c r="MO802" s="3"/>
      <c r="MP802" s="3"/>
      <c r="MQ802" s="3"/>
      <c r="MR802" s="3"/>
      <c r="MS802" s="3"/>
      <c r="MT802" s="3"/>
      <c r="MU802" s="3"/>
      <c r="MV802" s="3"/>
      <c r="MW802" s="3"/>
      <c r="MX802" s="3"/>
      <c r="MY802" s="3"/>
      <c r="MZ802" s="3"/>
      <c r="NA802" s="3"/>
      <c r="NB802" s="3"/>
      <c r="NC802" s="3"/>
      <c r="ND802" s="3"/>
      <c r="NE802" s="3"/>
      <c r="NF802" s="3"/>
      <c r="NG802" s="3"/>
      <c r="NH802" s="3"/>
      <c r="NI802" s="3"/>
      <c r="NJ802" s="3"/>
      <c r="NK802" s="3"/>
      <c r="NL802" s="3"/>
      <c r="NM802" s="3"/>
      <c r="NN802" s="3"/>
      <c r="NO802" s="3"/>
      <c r="NP802" s="3"/>
      <c r="NQ802" s="3"/>
      <c r="NR802" s="3"/>
      <c r="NS802" s="3"/>
      <c r="NT802" s="3"/>
      <c r="NU802" s="3"/>
      <c r="NV802" s="3"/>
      <c r="NW802" s="3"/>
      <c r="NX802" s="3"/>
      <c r="NY802" s="3"/>
      <c r="NZ802" s="3"/>
      <c r="OA802" s="3"/>
      <c r="OB802" s="3"/>
      <c r="OC802" s="3"/>
      <c r="OD802" s="3"/>
      <c r="OE802" s="3"/>
      <c r="OF802" s="3"/>
      <c r="OG802" s="3"/>
      <c r="OH802" s="3"/>
      <c r="OI802" s="3"/>
      <c r="OJ802" s="3"/>
      <c r="OK802" s="3"/>
      <c r="OL802" s="3"/>
      <c r="OM802" s="3"/>
      <c r="ON802" s="3"/>
      <c r="OO802" s="3"/>
      <c r="OP802" s="3"/>
      <c r="OQ802" s="3"/>
      <c r="OR802" s="3"/>
      <c r="OS802" s="3"/>
      <c r="OT802" s="3"/>
      <c r="OU802" s="3"/>
      <c r="OV802" s="3"/>
      <c r="OW802" s="3"/>
      <c r="OX802" s="3"/>
      <c r="OY802" s="3"/>
      <c r="OZ802" s="3"/>
      <c r="PA802" s="3"/>
      <c r="PB802" s="3"/>
      <c r="PC802" s="3"/>
      <c r="PD802" s="3"/>
      <c r="PE802" s="3"/>
      <c r="PF802" s="3"/>
      <c r="PG802" s="3"/>
      <c r="PH802" s="3"/>
      <c r="PI802" s="3"/>
      <c r="PJ802" s="3"/>
      <c r="PK802" s="3"/>
      <c r="PL802" s="3"/>
      <c r="PM802" s="3"/>
      <c r="PN802" s="3"/>
      <c r="PO802" s="3"/>
      <c r="PP802" s="3"/>
      <c r="PQ802" s="3"/>
      <c r="PR802" s="3"/>
      <c r="PS802" s="3"/>
      <c r="PT802" s="3"/>
      <c r="PU802" s="3"/>
      <c r="PV802" s="3"/>
      <c r="PW802" s="3"/>
      <c r="PX802" s="3"/>
      <c r="PY802" s="3"/>
      <c r="PZ802" s="3"/>
      <c r="QA802" s="3"/>
      <c r="QB802" s="3"/>
      <c r="QC802" s="3"/>
      <c r="QD802" s="3"/>
      <c r="QE802" s="3"/>
      <c r="QF802" s="3"/>
      <c r="QG802" s="3"/>
      <c r="QH802" s="3"/>
      <c r="QI802" s="3"/>
      <c r="QJ802" s="3"/>
      <c r="QK802" s="3"/>
      <c r="QL802" s="3"/>
      <c r="QM802" s="3"/>
      <c r="QN802" s="3"/>
      <c r="QO802" s="3"/>
      <c r="QP802" s="3"/>
      <c r="QQ802" s="3"/>
      <c r="QR802" s="3"/>
      <c r="QS802" s="3"/>
      <c r="QT802" s="3"/>
      <c r="QU802" s="3"/>
      <c r="QV802" s="3"/>
      <c r="QW802" s="3"/>
      <c r="QX802" s="3"/>
      <c r="QY802" s="3"/>
      <c r="QZ802" s="3"/>
      <c r="RA802" s="3"/>
      <c r="RB802" s="3"/>
      <c r="RC802" s="3"/>
      <c r="RD802" s="3"/>
      <c r="RE802" s="3"/>
      <c r="RF802" s="3"/>
      <c r="RG802" s="3"/>
      <c r="RH802" s="3"/>
      <c r="RI802" s="3"/>
      <c r="RJ802" s="3"/>
      <c r="RK802" s="3"/>
      <c r="RL802" s="3"/>
      <c r="RM802" s="3"/>
      <c r="RN802" s="3"/>
      <c r="RO802" s="3"/>
      <c r="RP802" s="3"/>
      <c r="RQ802" s="3"/>
      <c r="RR802" s="3"/>
      <c r="RS802" s="3"/>
      <c r="RT802" s="3"/>
      <c r="RU802" s="3"/>
      <c r="RV802" s="3"/>
      <c r="RW802" s="3"/>
      <c r="RX802" s="3"/>
      <c r="RY802" s="3"/>
      <c r="RZ802" s="3"/>
      <c r="SA802" s="3"/>
      <c r="SB802" s="3"/>
      <c r="SC802" s="3"/>
      <c r="SD802" s="3"/>
      <c r="SE802" s="3"/>
      <c r="SF802" s="3"/>
      <c r="SG802" s="3"/>
      <c r="SH802" s="3"/>
      <c r="SI802" s="3"/>
      <c r="SJ802" s="3"/>
      <c r="SK802" s="3"/>
      <c r="SL802" s="3"/>
      <c r="SM802" s="3"/>
      <c r="SN802" s="3"/>
      <c r="SO802" s="3"/>
      <c r="SP802" s="3"/>
      <c r="SQ802" s="3"/>
      <c r="SR802" s="3"/>
      <c r="SS802" s="3"/>
      <c r="ST802" s="3"/>
      <c r="SU802" s="3"/>
      <c r="SV802" s="3"/>
      <c r="SW802" s="3"/>
      <c r="SX802" s="3"/>
      <c r="SY802" s="3"/>
      <c r="SZ802" s="3"/>
      <c r="TA802" s="3"/>
      <c r="TB802" s="3"/>
      <c r="TC802" s="3"/>
      <c r="TD802" s="3"/>
      <c r="TE802" s="3"/>
      <c r="TF802" s="3"/>
      <c r="TG802" s="3"/>
      <c r="TH802" s="3"/>
      <c r="TI802" s="3"/>
      <c r="TJ802" s="3"/>
      <c r="TK802" s="3"/>
      <c r="TL802" s="3"/>
      <c r="TM802" s="3"/>
      <c r="TN802" s="3"/>
      <c r="TO802" s="3"/>
      <c r="TP802" s="3"/>
      <c r="TQ802" s="3"/>
      <c r="TR802" s="3"/>
      <c r="TS802" s="3"/>
      <c r="TT802" s="3"/>
      <c r="TU802" s="3"/>
      <c r="TV802" s="3"/>
      <c r="TW802" s="3"/>
      <c r="TX802" s="3"/>
      <c r="TY802" s="3"/>
      <c r="TZ802" s="3"/>
      <c r="UA802" s="3"/>
      <c r="UB802" s="3"/>
      <c r="UC802" s="3"/>
      <c r="UD802" s="3"/>
      <c r="UE802" s="3"/>
      <c r="UF802" s="3"/>
      <c r="UG802" s="3"/>
      <c r="UH802" s="3"/>
      <c r="UI802" s="3"/>
      <c r="UJ802" s="3"/>
      <c r="UK802" s="3"/>
      <c r="UL802" s="3"/>
      <c r="UM802" s="3"/>
      <c r="UN802" s="3"/>
      <c r="UO802" s="3"/>
      <c r="UP802" s="3"/>
      <c r="UQ802" s="3"/>
      <c r="UR802" s="3"/>
      <c r="US802" s="3"/>
      <c r="UT802" s="3"/>
      <c r="UU802" s="3"/>
      <c r="UV802" s="3"/>
      <c r="UW802" s="3"/>
      <c r="UX802" s="3"/>
      <c r="UY802" s="3"/>
      <c r="UZ802" s="3"/>
      <c r="VA802" s="3"/>
      <c r="VB802" s="3"/>
      <c r="VC802" s="3"/>
      <c r="VD802" s="3"/>
      <c r="VE802" s="3"/>
      <c r="VF802" s="3"/>
      <c r="VG802" s="3"/>
      <c r="VH802" s="3"/>
      <c r="VI802" s="3"/>
      <c r="VJ802" s="3"/>
      <c r="VK802" s="3"/>
      <c r="VL802" s="3"/>
      <c r="VM802" s="3"/>
      <c r="VN802" s="3"/>
      <c r="VO802" s="3"/>
      <c r="VP802" s="3"/>
      <c r="VQ802" s="3"/>
      <c r="VR802" s="3"/>
      <c r="VS802" s="3"/>
      <c r="VT802" s="3"/>
      <c r="VU802" s="3"/>
      <c r="VV802" s="3"/>
      <c r="VW802" s="3"/>
      <c r="VX802" s="3"/>
      <c r="VY802" s="3"/>
      <c r="VZ802" s="3"/>
      <c r="WA802" s="3"/>
      <c r="WB802" s="3"/>
      <c r="WC802" s="3"/>
    </row>
    <row r="803" spans="1:601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/>
      <c r="LF803" s="3"/>
      <c r="LG803" s="3"/>
      <c r="LH803" s="3"/>
      <c r="LI803" s="3"/>
      <c r="LJ803" s="3"/>
      <c r="LK803" s="3"/>
      <c r="LL803" s="3"/>
      <c r="LM803" s="3"/>
      <c r="LN803" s="3"/>
      <c r="LO803" s="3"/>
      <c r="LP803" s="3"/>
      <c r="LQ803" s="3"/>
      <c r="LR803" s="3"/>
      <c r="LS803" s="3"/>
      <c r="LT803" s="3"/>
      <c r="LU803" s="3"/>
      <c r="LV803" s="3"/>
      <c r="LW803" s="3"/>
      <c r="LX803" s="3"/>
      <c r="LY803" s="3"/>
      <c r="LZ803" s="3"/>
      <c r="MA803" s="3"/>
      <c r="MB803" s="3"/>
      <c r="MC803" s="3"/>
      <c r="MD803" s="3"/>
      <c r="ME803" s="3"/>
      <c r="MF803" s="3"/>
      <c r="MG803" s="3"/>
      <c r="MH803" s="3"/>
      <c r="MI803" s="3"/>
      <c r="MJ803" s="3"/>
      <c r="MK803" s="3"/>
      <c r="ML803" s="3"/>
      <c r="MM803" s="3"/>
      <c r="MN803" s="3"/>
      <c r="MO803" s="3"/>
      <c r="MP803" s="3"/>
      <c r="MQ803" s="3"/>
      <c r="MR803" s="3"/>
      <c r="MS803" s="3"/>
      <c r="MT803" s="3"/>
      <c r="MU803" s="3"/>
      <c r="MV803" s="3"/>
      <c r="MW803" s="3"/>
      <c r="MX803" s="3"/>
      <c r="MY803" s="3"/>
      <c r="MZ803" s="3"/>
      <c r="NA803" s="3"/>
      <c r="NB803" s="3"/>
      <c r="NC803" s="3"/>
      <c r="ND803" s="3"/>
      <c r="NE803" s="3"/>
      <c r="NF803" s="3"/>
      <c r="NG803" s="3"/>
      <c r="NH803" s="3"/>
      <c r="NI803" s="3"/>
      <c r="NJ803" s="3"/>
      <c r="NK803" s="3"/>
      <c r="NL803" s="3"/>
      <c r="NM803" s="3"/>
      <c r="NN803" s="3"/>
      <c r="NO803" s="3"/>
      <c r="NP803" s="3"/>
      <c r="NQ803" s="3"/>
      <c r="NR803" s="3"/>
      <c r="NS803" s="3"/>
      <c r="NT803" s="3"/>
      <c r="NU803" s="3"/>
      <c r="NV803" s="3"/>
      <c r="NW803" s="3"/>
      <c r="NX803" s="3"/>
      <c r="NY803" s="3"/>
      <c r="NZ803" s="3"/>
      <c r="OA803" s="3"/>
      <c r="OB803" s="3"/>
      <c r="OC803" s="3"/>
      <c r="OD803" s="3"/>
      <c r="OE803" s="3"/>
      <c r="OF803" s="3"/>
      <c r="OG803" s="3"/>
      <c r="OH803" s="3"/>
      <c r="OI803" s="3"/>
      <c r="OJ803" s="3"/>
      <c r="OK803" s="3"/>
      <c r="OL803" s="3"/>
      <c r="OM803" s="3"/>
      <c r="ON803" s="3"/>
      <c r="OO803" s="3"/>
      <c r="OP803" s="3"/>
      <c r="OQ803" s="3"/>
      <c r="OR803" s="3"/>
      <c r="OS803" s="3"/>
      <c r="OT803" s="3"/>
      <c r="OU803" s="3"/>
      <c r="OV803" s="3"/>
      <c r="OW803" s="3"/>
      <c r="OX803" s="3"/>
      <c r="OY803" s="3"/>
      <c r="OZ803" s="3"/>
      <c r="PA803" s="3"/>
      <c r="PB803" s="3"/>
      <c r="PC803" s="3"/>
      <c r="PD803" s="3"/>
      <c r="PE803" s="3"/>
      <c r="PF803" s="3"/>
      <c r="PG803" s="3"/>
      <c r="PH803" s="3"/>
      <c r="PI803" s="3"/>
      <c r="PJ803" s="3"/>
      <c r="PK803" s="3"/>
      <c r="PL803" s="3"/>
      <c r="PM803" s="3"/>
      <c r="PN803" s="3"/>
      <c r="PO803" s="3"/>
      <c r="PP803" s="3"/>
      <c r="PQ803" s="3"/>
      <c r="PR803" s="3"/>
      <c r="PS803" s="3"/>
      <c r="PT803" s="3"/>
      <c r="PU803" s="3"/>
      <c r="PV803" s="3"/>
      <c r="PW803" s="3"/>
      <c r="PX803" s="3"/>
      <c r="PY803" s="3"/>
      <c r="PZ803" s="3"/>
      <c r="QA803" s="3"/>
      <c r="QB803" s="3"/>
      <c r="QC803" s="3"/>
      <c r="QD803" s="3"/>
      <c r="QE803" s="3"/>
      <c r="QF803" s="3"/>
      <c r="QG803" s="3"/>
      <c r="QH803" s="3"/>
      <c r="QI803" s="3"/>
      <c r="QJ803" s="3"/>
      <c r="QK803" s="3"/>
      <c r="QL803" s="3"/>
      <c r="QM803" s="3"/>
      <c r="QN803" s="3"/>
      <c r="QO803" s="3"/>
      <c r="QP803" s="3"/>
      <c r="QQ803" s="3"/>
      <c r="QR803" s="3"/>
      <c r="QS803" s="3"/>
      <c r="QT803" s="3"/>
      <c r="QU803" s="3"/>
      <c r="QV803" s="3"/>
      <c r="QW803" s="3"/>
      <c r="QX803" s="3"/>
      <c r="QY803" s="3"/>
      <c r="QZ803" s="3"/>
      <c r="RA803" s="3"/>
      <c r="RB803" s="3"/>
      <c r="RC803" s="3"/>
      <c r="RD803" s="3"/>
      <c r="RE803" s="3"/>
      <c r="RF803" s="3"/>
      <c r="RG803" s="3"/>
      <c r="RH803" s="3"/>
      <c r="RI803" s="3"/>
      <c r="RJ803" s="3"/>
      <c r="RK803" s="3"/>
      <c r="RL803" s="3"/>
      <c r="RM803" s="3"/>
      <c r="RN803" s="3"/>
      <c r="RO803" s="3"/>
      <c r="RP803" s="3"/>
      <c r="RQ803" s="3"/>
      <c r="RR803" s="3"/>
      <c r="RS803" s="3"/>
      <c r="RT803" s="3"/>
      <c r="RU803" s="3"/>
      <c r="RV803" s="3"/>
      <c r="RW803" s="3"/>
      <c r="RX803" s="3"/>
      <c r="RY803" s="3"/>
      <c r="RZ803" s="3"/>
      <c r="SA803" s="3"/>
      <c r="SB803" s="3"/>
      <c r="SC803" s="3"/>
      <c r="SD803" s="3"/>
      <c r="SE803" s="3"/>
      <c r="SF803" s="3"/>
      <c r="SG803" s="3"/>
      <c r="SH803" s="3"/>
      <c r="SI803" s="3"/>
      <c r="SJ803" s="3"/>
      <c r="SK803" s="3"/>
      <c r="SL803" s="3"/>
      <c r="SM803" s="3"/>
      <c r="SN803" s="3"/>
      <c r="SO803" s="3"/>
      <c r="SP803" s="3"/>
      <c r="SQ803" s="3"/>
      <c r="SR803" s="3"/>
      <c r="SS803" s="3"/>
      <c r="ST803" s="3"/>
      <c r="SU803" s="3"/>
      <c r="SV803" s="3"/>
      <c r="SW803" s="3"/>
      <c r="SX803" s="3"/>
      <c r="SY803" s="3"/>
      <c r="SZ803" s="3"/>
      <c r="TA803" s="3"/>
      <c r="TB803" s="3"/>
      <c r="TC803" s="3"/>
      <c r="TD803" s="3"/>
      <c r="TE803" s="3"/>
      <c r="TF803" s="3"/>
      <c r="TG803" s="3"/>
      <c r="TH803" s="3"/>
      <c r="TI803" s="3"/>
      <c r="TJ803" s="3"/>
      <c r="TK803" s="3"/>
      <c r="TL803" s="3"/>
      <c r="TM803" s="3"/>
      <c r="TN803" s="3"/>
      <c r="TO803" s="3"/>
      <c r="TP803" s="3"/>
      <c r="TQ803" s="3"/>
      <c r="TR803" s="3"/>
      <c r="TS803" s="3"/>
      <c r="TT803" s="3"/>
      <c r="TU803" s="3"/>
      <c r="TV803" s="3"/>
      <c r="TW803" s="3"/>
      <c r="TX803" s="3"/>
      <c r="TY803" s="3"/>
      <c r="TZ803" s="3"/>
      <c r="UA803" s="3"/>
      <c r="UB803" s="3"/>
      <c r="UC803" s="3"/>
      <c r="UD803" s="3"/>
      <c r="UE803" s="3"/>
      <c r="UF803" s="3"/>
      <c r="UG803" s="3"/>
      <c r="UH803" s="3"/>
      <c r="UI803" s="3"/>
      <c r="UJ803" s="3"/>
      <c r="UK803" s="3"/>
      <c r="UL803" s="3"/>
      <c r="UM803" s="3"/>
      <c r="UN803" s="3"/>
      <c r="UO803" s="3"/>
      <c r="UP803" s="3"/>
      <c r="UQ803" s="3"/>
      <c r="UR803" s="3"/>
      <c r="US803" s="3"/>
      <c r="UT803" s="3"/>
      <c r="UU803" s="3"/>
      <c r="UV803" s="3"/>
      <c r="UW803" s="3"/>
      <c r="UX803" s="3"/>
      <c r="UY803" s="3"/>
      <c r="UZ803" s="3"/>
      <c r="VA803" s="3"/>
      <c r="VB803" s="3"/>
      <c r="VC803" s="3"/>
      <c r="VD803" s="3"/>
      <c r="VE803" s="3"/>
      <c r="VF803" s="3"/>
      <c r="VG803" s="3"/>
      <c r="VH803" s="3"/>
      <c r="VI803" s="3"/>
      <c r="VJ803" s="3"/>
      <c r="VK803" s="3"/>
      <c r="VL803" s="3"/>
      <c r="VM803" s="3"/>
      <c r="VN803" s="3"/>
      <c r="VO803" s="3"/>
      <c r="VP803" s="3"/>
      <c r="VQ803" s="3"/>
      <c r="VR803" s="3"/>
      <c r="VS803" s="3"/>
      <c r="VT803" s="3"/>
      <c r="VU803" s="3"/>
      <c r="VV803" s="3"/>
      <c r="VW803" s="3"/>
      <c r="VX803" s="3"/>
      <c r="VY803" s="3"/>
      <c r="VZ803" s="3"/>
      <c r="WA803" s="3"/>
      <c r="WB803" s="3"/>
      <c r="WC803" s="3"/>
    </row>
    <row r="804" spans="1:601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/>
      <c r="LP804" s="3"/>
      <c r="LQ804" s="3"/>
      <c r="LR804" s="3"/>
      <c r="LS804" s="3"/>
      <c r="LT804" s="3"/>
      <c r="LU804" s="3"/>
      <c r="LV804" s="3"/>
      <c r="LW804" s="3"/>
      <c r="LX804" s="3"/>
      <c r="LY804" s="3"/>
      <c r="LZ804" s="3"/>
      <c r="MA804" s="3"/>
      <c r="MB804" s="3"/>
      <c r="MC804" s="3"/>
      <c r="MD804" s="3"/>
      <c r="ME804" s="3"/>
      <c r="MF804" s="3"/>
      <c r="MG804" s="3"/>
      <c r="MH804" s="3"/>
      <c r="MI804" s="3"/>
      <c r="MJ804" s="3"/>
      <c r="MK804" s="3"/>
      <c r="ML804" s="3"/>
      <c r="MM804" s="3"/>
      <c r="MN804" s="3"/>
      <c r="MO804" s="3"/>
      <c r="MP804" s="3"/>
      <c r="MQ804" s="3"/>
      <c r="MR804" s="3"/>
      <c r="MS804" s="3"/>
      <c r="MT804" s="3"/>
      <c r="MU804" s="3"/>
      <c r="MV804" s="3"/>
      <c r="MW804" s="3"/>
      <c r="MX804" s="3"/>
      <c r="MY804" s="3"/>
      <c r="MZ804" s="3"/>
      <c r="NA804" s="3"/>
      <c r="NB804" s="3"/>
      <c r="NC804" s="3"/>
      <c r="ND804" s="3"/>
      <c r="NE804" s="3"/>
      <c r="NF804" s="3"/>
      <c r="NG804" s="3"/>
      <c r="NH804" s="3"/>
      <c r="NI804" s="3"/>
      <c r="NJ804" s="3"/>
      <c r="NK804" s="3"/>
      <c r="NL804" s="3"/>
      <c r="NM804" s="3"/>
      <c r="NN804" s="3"/>
      <c r="NO804" s="3"/>
      <c r="NP804" s="3"/>
      <c r="NQ804" s="3"/>
      <c r="NR804" s="3"/>
      <c r="NS804" s="3"/>
      <c r="NT804" s="3"/>
      <c r="NU804" s="3"/>
      <c r="NV804" s="3"/>
      <c r="NW804" s="3"/>
      <c r="NX804" s="3"/>
      <c r="NY804" s="3"/>
      <c r="NZ804" s="3"/>
      <c r="OA804" s="3"/>
      <c r="OB804" s="3"/>
      <c r="OC804" s="3"/>
      <c r="OD804" s="3"/>
      <c r="OE804" s="3"/>
      <c r="OF804" s="3"/>
      <c r="OG804" s="3"/>
      <c r="OH804" s="3"/>
      <c r="OI804" s="3"/>
      <c r="OJ804" s="3"/>
      <c r="OK804" s="3"/>
      <c r="OL804" s="3"/>
      <c r="OM804" s="3"/>
      <c r="ON804" s="3"/>
      <c r="OO804" s="3"/>
      <c r="OP804" s="3"/>
      <c r="OQ804" s="3"/>
      <c r="OR804" s="3"/>
      <c r="OS804" s="3"/>
      <c r="OT804" s="3"/>
      <c r="OU804" s="3"/>
      <c r="OV804" s="3"/>
      <c r="OW804" s="3"/>
      <c r="OX804" s="3"/>
      <c r="OY804" s="3"/>
      <c r="OZ804" s="3"/>
      <c r="PA804" s="3"/>
      <c r="PB804" s="3"/>
      <c r="PC804" s="3"/>
      <c r="PD804" s="3"/>
      <c r="PE804" s="3"/>
      <c r="PF804" s="3"/>
      <c r="PG804" s="3"/>
      <c r="PH804" s="3"/>
      <c r="PI804" s="3"/>
      <c r="PJ804" s="3"/>
      <c r="PK804" s="3"/>
      <c r="PL804" s="3"/>
      <c r="PM804" s="3"/>
      <c r="PN804" s="3"/>
      <c r="PO804" s="3"/>
      <c r="PP804" s="3"/>
      <c r="PQ804" s="3"/>
      <c r="PR804" s="3"/>
      <c r="PS804" s="3"/>
      <c r="PT804" s="3"/>
      <c r="PU804" s="3"/>
      <c r="PV804" s="3"/>
      <c r="PW804" s="3"/>
      <c r="PX804" s="3"/>
      <c r="PY804" s="3"/>
      <c r="PZ804" s="3"/>
      <c r="QA804" s="3"/>
      <c r="QB804" s="3"/>
      <c r="QC804" s="3"/>
      <c r="QD804" s="3"/>
      <c r="QE804" s="3"/>
      <c r="QF804" s="3"/>
      <c r="QG804" s="3"/>
      <c r="QH804" s="3"/>
      <c r="QI804" s="3"/>
      <c r="QJ804" s="3"/>
      <c r="QK804" s="3"/>
      <c r="QL804" s="3"/>
      <c r="QM804" s="3"/>
      <c r="QN804" s="3"/>
      <c r="QO804" s="3"/>
      <c r="QP804" s="3"/>
      <c r="QQ804" s="3"/>
      <c r="QR804" s="3"/>
      <c r="QS804" s="3"/>
      <c r="QT804" s="3"/>
      <c r="QU804" s="3"/>
      <c r="QV804" s="3"/>
      <c r="QW804" s="3"/>
      <c r="QX804" s="3"/>
      <c r="QY804" s="3"/>
      <c r="QZ804" s="3"/>
      <c r="RA804" s="3"/>
      <c r="RB804" s="3"/>
      <c r="RC804" s="3"/>
      <c r="RD804" s="3"/>
      <c r="RE804" s="3"/>
      <c r="RF804" s="3"/>
      <c r="RG804" s="3"/>
      <c r="RH804" s="3"/>
      <c r="RI804" s="3"/>
      <c r="RJ804" s="3"/>
      <c r="RK804" s="3"/>
      <c r="RL804" s="3"/>
      <c r="RM804" s="3"/>
      <c r="RN804" s="3"/>
      <c r="RO804" s="3"/>
      <c r="RP804" s="3"/>
      <c r="RQ804" s="3"/>
      <c r="RR804" s="3"/>
      <c r="RS804" s="3"/>
      <c r="RT804" s="3"/>
      <c r="RU804" s="3"/>
      <c r="RV804" s="3"/>
      <c r="RW804" s="3"/>
      <c r="RX804" s="3"/>
      <c r="RY804" s="3"/>
      <c r="RZ804" s="3"/>
      <c r="SA804" s="3"/>
      <c r="SB804" s="3"/>
      <c r="SC804" s="3"/>
      <c r="SD804" s="3"/>
      <c r="SE804" s="3"/>
      <c r="SF804" s="3"/>
      <c r="SG804" s="3"/>
      <c r="SH804" s="3"/>
      <c r="SI804" s="3"/>
      <c r="SJ804" s="3"/>
      <c r="SK804" s="3"/>
      <c r="SL804" s="3"/>
      <c r="SM804" s="3"/>
      <c r="SN804" s="3"/>
      <c r="SO804" s="3"/>
      <c r="SP804" s="3"/>
      <c r="SQ804" s="3"/>
      <c r="SR804" s="3"/>
      <c r="SS804" s="3"/>
      <c r="ST804" s="3"/>
      <c r="SU804" s="3"/>
      <c r="SV804" s="3"/>
      <c r="SW804" s="3"/>
      <c r="SX804" s="3"/>
      <c r="SY804" s="3"/>
      <c r="SZ804" s="3"/>
      <c r="TA804" s="3"/>
      <c r="TB804" s="3"/>
      <c r="TC804" s="3"/>
      <c r="TD804" s="3"/>
      <c r="TE804" s="3"/>
      <c r="TF804" s="3"/>
      <c r="TG804" s="3"/>
      <c r="TH804" s="3"/>
      <c r="TI804" s="3"/>
      <c r="TJ804" s="3"/>
      <c r="TK804" s="3"/>
      <c r="TL804" s="3"/>
      <c r="TM804" s="3"/>
      <c r="TN804" s="3"/>
      <c r="TO804" s="3"/>
      <c r="TP804" s="3"/>
      <c r="TQ804" s="3"/>
      <c r="TR804" s="3"/>
      <c r="TS804" s="3"/>
      <c r="TT804" s="3"/>
      <c r="TU804" s="3"/>
      <c r="TV804" s="3"/>
      <c r="TW804" s="3"/>
      <c r="TX804" s="3"/>
      <c r="TY804" s="3"/>
      <c r="TZ804" s="3"/>
      <c r="UA804" s="3"/>
      <c r="UB804" s="3"/>
      <c r="UC804" s="3"/>
      <c r="UD804" s="3"/>
      <c r="UE804" s="3"/>
      <c r="UF804" s="3"/>
      <c r="UG804" s="3"/>
      <c r="UH804" s="3"/>
      <c r="UI804" s="3"/>
      <c r="UJ804" s="3"/>
      <c r="UK804" s="3"/>
      <c r="UL804" s="3"/>
      <c r="UM804" s="3"/>
      <c r="UN804" s="3"/>
      <c r="UO804" s="3"/>
      <c r="UP804" s="3"/>
      <c r="UQ804" s="3"/>
      <c r="UR804" s="3"/>
      <c r="US804" s="3"/>
      <c r="UT804" s="3"/>
      <c r="UU804" s="3"/>
      <c r="UV804" s="3"/>
      <c r="UW804" s="3"/>
      <c r="UX804" s="3"/>
      <c r="UY804" s="3"/>
      <c r="UZ804" s="3"/>
      <c r="VA804" s="3"/>
      <c r="VB804" s="3"/>
      <c r="VC804" s="3"/>
      <c r="VD804" s="3"/>
      <c r="VE804" s="3"/>
      <c r="VF804" s="3"/>
      <c r="VG804" s="3"/>
      <c r="VH804" s="3"/>
      <c r="VI804" s="3"/>
      <c r="VJ804" s="3"/>
      <c r="VK804" s="3"/>
      <c r="VL804" s="3"/>
      <c r="VM804" s="3"/>
      <c r="VN804" s="3"/>
      <c r="VO804" s="3"/>
      <c r="VP804" s="3"/>
      <c r="VQ804" s="3"/>
      <c r="VR804" s="3"/>
      <c r="VS804" s="3"/>
      <c r="VT804" s="3"/>
      <c r="VU804" s="3"/>
      <c r="VV804" s="3"/>
      <c r="VW804" s="3"/>
      <c r="VX804" s="3"/>
      <c r="VY804" s="3"/>
      <c r="VZ804" s="3"/>
      <c r="WA804" s="3"/>
      <c r="WB804" s="3"/>
      <c r="WC804" s="3"/>
    </row>
    <row r="805" spans="1:601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/>
      <c r="LP805" s="3"/>
      <c r="LQ805" s="3"/>
      <c r="LR805" s="3"/>
      <c r="LS805" s="3"/>
      <c r="LT805" s="3"/>
      <c r="LU805" s="3"/>
      <c r="LV805" s="3"/>
      <c r="LW805" s="3"/>
      <c r="LX805" s="3"/>
      <c r="LY805" s="3"/>
      <c r="LZ805" s="3"/>
      <c r="MA805" s="3"/>
      <c r="MB805" s="3"/>
      <c r="MC805" s="3"/>
      <c r="MD805" s="3"/>
      <c r="ME805" s="3"/>
      <c r="MF805" s="3"/>
      <c r="MG805" s="3"/>
      <c r="MH805" s="3"/>
      <c r="MI805" s="3"/>
      <c r="MJ805" s="3"/>
      <c r="MK805" s="3"/>
      <c r="ML805" s="3"/>
      <c r="MM805" s="3"/>
      <c r="MN805" s="3"/>
      <c r="MO805" s="3"/>
      <c r="MP805" s="3"/>
      <c r="MQ805" s="3"/>
      <c r="MR805" s="3"/>
      <c r="MS805" s="3"/>
      <c r="MT805" s="3"/>
      <c r="MU805" s="3"/>
      <c r="MV805" s="3"/>
      <c r="MW805" s="3"/>
      <c r="MX805" s="3"/>
      <c r="MY805" s="3"/>
      <c r="MZ805" s="3"/>
      <c r="NA805" s="3"/>
      <c r="NB805" s="3"/>
      <c r="NC805" s="3"/>
      <c r="ND805" s="3"/>
      <c r="NE805" s="3"/>
      <c r="NF805" s="3"/>
      <c r="NG805" s="3"/>
      <c r="NH805" s="3"/>
      <c r="NI805" s="3"/>
      <c r="NJ805" s="3"/>
      <c r="NK805" s="3"/>
      <c r="NL805" s="3"/>
      <c r="NM805" s="3"/>
      <c r="NN805" s="3"/>
      <c r="NO805" s="3"/>
      <c r="NP805" s="3"/>
      <c r="NQ805" s="3"/>
      <c r="NR805" s="3"/>
      <c r="NS805" s="3"/>
      <c r="NT805" s="3"/>
      <c r="NU805" s="3"/>
      <c r="NV805" s="3"/>
      <c r="NW805" s="3"/>
      <c r="NX805" s="3"/>
      <c r="NY805" s="3"/>
      <c r="NZ805" s="3"/>
      <c r="OA805" s="3"/>
      <c r="OB805" s="3"/>
      <c r="OC805" s="3"/>
      <c r="OD805" s="3"/>
      <c r="OE805" s="3"/>
      <c r="OF805" s="3"/>
      <c r="OG805" s="3"/>
      <c r="OH805" s="3"/>
      <c r="OI805" s="3"/>
      <c r="OJ805" s="3"/>
      <c r="OK805" s="3"/>
      <c r="OL805" s="3"/>
      <c r="OM805" s="3"/>
      <c r="ON805" s="3"/>
      <c r="OO805" s="3"/>
      <c r="OP805" s="3"/>
      <c r="OQ805" s="3"/>
      <c r="OR805" s="3"/>
      <c r="OS805" s="3"/>
      <c r="OT805" s="3"/>
      <c r="OU805" s="3"/>
      <c r="OV805" s="3"/>
      <c r="OW805" s="3"/>
      <c r="OX805" s="3"/>
      <c r="OY805" s="3"/>
      <c r="OZ805" s="3"/>
      <c r="PA805" s="3"/>
      <c r="PB805" s="3"/>
      <c r="PC805" s="3"/>
      <c r="PD805" s="3"/>
      <c r="PE805" s="3"/>
      <c r="PF805" s="3"/>
      <c r="PG805" s="3"/>
      <c r="PH805" s="3"/>
      <c r="PI805" s="3"/>
      <c r="PJ805" s="3"/>
      <c r="PK805" s="3"/>
      <c r="PL805" s="3"/>
      <c r="PM805" s="3"/>
      <c r="PN805" s="3"/>
      <c r="PO805" s="3"/>
      <c r="PP805" s="3"/>
      <c r="PQ805" s="3"/>
      <c r="PR805" s="3"/>
      <c r="PS805" s="3"/>
      <c r="PT805" s="3"/>
      <c r="PU805" s="3"/>
      <c r="PV805" s="3"/>
      <c r="PW805" s="3"/>
      <c r="PX805" s="3"/>
      <c r="PY805" s="3"/>
      <c r="PZ805" s="3"/>
      <c r="QA805" s="3"/>
      <c r="QB805" s="3"/>
      <c r="QC805" s="3"/>
      <c r="QD805" s="3"/>
      <c r="QE805" s="3"/>
      <c r="QF805" s="3"/>
      <c r="QG805" s="3"/>
      <c r="QH805" s="3"/>
      <c r="QI805" s="3"/>
      <c r="QJ805" s="3"/>
      <c r="QK805" s="3"/>
      <c r="QL805" s="3"/>
      <c r="QM805" s="3"/>
      <c r="QN805" s="3"/>
      <c r="QO805" s="3"/>
      <c r="QP805" s="3"/>
      <c r="QQ805" s="3"/>
      <c r="QR805" s="3"/>
      <c r="QS805" s="3"/>
      <c r="QT805" s="3"/>
      <c r="QU805" s="3"/>
      <c r="QV805" s="3"/>
      <c r="QW805" s="3"/>
      <c r="QX805" s="3"/>
      <c r="QY805" s="3"/>
      <c r="QZ805" s="3"/>
      <c r="RA805" s="3"/>
      <c r="RB805" s="3"/>
      <c r="RC805" s="3"/>
      <c r="RD805" s="3"/>
      <c r="RE805" s="3"/>
      <c r="RF805" s="3"/>
      <c r="RG805" s="3"/>
      <c r="RH805" s="3"/>
      <c r="RI805" s="3"/>
      <c r="RJ805" s="3"/>
      <c r="RK805" s="3"/>
      <c r="RL805" s="3"/>
      <c r="RM805" s="3"/>
      <c r="RN805" s="3"/>
      <c r="RO805" s="3"/>
      <c r="RP805" s="3"/>
      <c r="RQ805" s="3"/>
      <c r="RR805" s="3"/>
      <c r="RS805" s="3"/>
      <c r="RT805" s="3"/>
      <c r="RU805" s="3"/>
      <c r="RV805" s="3"/>
      <c r="RW805" s="3"/>
      <c r="RX805" s="3"/>
      <c r="RY805" s="3"/>
      <c r="RZ805" s="3"/>
      <c r="SA805" s="3"/>
      <c r="SB805" s="3"/>
      <c r="SC805" s="3"/>
      <c r="SD805" s="3"/>
      <c r="SE805" s="3"/>
      <c r="SF805" s="3"/>
      <c r="SG805" s="3"/>
      <c r="SH805" s="3"/>
      <c r="SI805" s="3"/>
      <c r="SJ805" s="3"/>
      <c r="SK805" s="3"/>
      <c r="SL805" s="3"/>
      <c r="SM805" s="3"/>
      <c r="SN805" s="3"/>
      <c r="SO805" s="3"/>
      <c r="SP805" s="3"/>
      <c r="SQ805" s="3"/>
      <c r="SR805" s="3"/>
      <c r="SS805" s="3"/>
      <c r="ST805" s="3"/>
      <c r="SU805" s="3"/>
      <c r="SV805" s="3"/>
      <c r="SW805" s="3"/>
      <c r="SX805" s="3"/>
      <c r="SY805" s="3"/>
      <c r="SZ805" s="3"/>
      <c r="TA805" s="3"/>
      <c r="TB805" s="3"/>
      <c r="TC805" s="3"/>
      <c r="TD805" s="3"/>
      <c r="TE805" s="3"/>
      <c r="TF805" s="3"/>
      <c r="TG805" s="3"/>
      <c r="TH805" s="3"/>
      <c r="TI805" s="3"/>
      <c r="TJ805" s="3"/>
      <c r="TK805" s="3"/>
      <c r="TL805" s="3"/>
      <c r="TM805" s="3"/>
      <c r="TN805" s="3"/>
      <c r="TO805" s="3"/>
      <c r="TP805" s="3"/>
      <c r="TQ805" s="3"/>
      <c r="TR805" s="3"/>
      <c r="TS805" s="3"/>
      <c r="TT805" s="3"/>
      <c r="TU805" s="3"/>
      <c r="TV805" s="3"/>
      <c r="TW805" s="3"/>
      <c r="TX805" s="3"/>
      <c r="TY805" s="3"/>
      <c r="TZ805" s="3"/>
      <c r="UA805" s="3"/>
      <c r="UB805" s="3"/>
      <c r="UC805" s="3"/>
      <c r="UD805" s="3"/>
      <c r="UE805" s="3"/>
      <c r="UF805" s="3"/>
      <c r="UG805" s="3"/>
      <c r="UH805" s="3"/>
      <c r="UI805" s="3"/>
      <c r="UJ805" s="3"/>
      <c r="UK805" s="3"/>
      <c r="UL805" s="3"/>
      <c r="UM805" s="3"/>
      <c r="UN805" s="3"/>
      <c r="UO805" s="3"/>
      <c r="UP805" s="3"/>
      <c r="UQ805" s="3"/>
      <c r="UR805" s="3"/>
      <c r="US805" s="3"/>
      <c r="UT805" s="3"/>
      <c r="UU805" s="3"/>
      <c r="UV805" s="3"/>
      <c r="UW805" s="3"/>
      <c r="UX805" s="3"/>
      <c r="UY805" s="3"/>
      <c r="UZ805" s="3"/>
      <c r="VA805" s="3"/>
      <c r="VB805" s="3"/>
      <c r="VC805" s="3"/>
      <c r="VD805" s="3"/>
      <c r="VE805" s="3"/>
      <c r="VF805" s="3"/>
      <c r="VG805" s="3"/>
      <c r="VH805" s="3"/>
      <c r="VI805" s="3"/>
      <c r="VJ805" s="3"/>
      <c r="VK805" s="3"/>
      <c r="VL805" s="3"/>
      <c r="VM805" s="3"/>
      <c r="VN805" s="3"/>
      <c r="VO805" s="3"/>
      <c r="VP805" s="3"/>
      <c r="VQ805" s="3"/>
      <c r="VR805" s="3"/>
      <c r="VS805" s="3"/>
      <c r="VT805" s="3"/>
      <c r="VU805" s="3"/>
      <c r="VV805" s="3"/>
      <c r="VW805" s="3"/>
      <c r="VX805" s="3"/>
      <c r="VY805" s="3"/>
      <c r="VZ805" s="3"/>
      <c r="WA805" s="3"/>
      <c r="WB805" s="3"/>
      <c r="WC805" s="3"/>
    </row>
    <row r="806" spans="1:601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/>
      <c r="LP806" s="3"/>
      <c r="LQ806" s="3"/>
      <c r="LR806" s="3"/>
      <c r="LS806" s="3"/>
      <c r="LT806" s="3"/>
      <c r="LU806" s="3"/>
      <c r="LV806" s="3"/>
      <c r="LW806" s="3"/>
      <c r="LX806" s="3"/>
      <c r="LY806" s="3"/>
      <c r="LZ806" s="3"/>
      <c r="MA806" s="3"/>
      <c r="MB806" s="3"/>
      <c r="MC806" s="3"/>
      <c r="MD806" s="3"/>
      <c r="ME806" s="3"/>
      <c r="MF806" s="3"/>
      <c r="MG806" s="3"/>
      <c r="MH806" s="3"/>
      <c r="MI806" s="3"/>
      <c r="MJ806" s="3"/>
      <c r="MK806" s="3"/>
      <c r="ML806" s="3"/>
      <c r="MM806" s="3"/>
      <c r="MN806" s="3"/>
      <c r="MO806" s="3"/>
      <c r="MP806" s="3"/>
      <c r="MQ806" s="3"/>
      <c r="MR806" s="3"/>
      <c r="MS806" s="3"/>
      <c r="MT806" s="3"/>
      <c r="MU806" s="3"/>
      <c r="MV806" s="3"/>
      <c r="MW806" s="3"/>
      <c r="MX806" s="3"/>
      <c r="MY806" s="3"/>
      <c r="MZ806" s="3"/>
      <c r="NA806" s="3"/>
      <c r="NB806" s="3"/>
      <c r="NC806" s="3"/>
      <c r="ND806" s="3"/>
      <c r="NE806" s="3"/>
      <c r="NF806" s="3"/>
      <c r="NG806" s="3"/>
      <c r="NH806" s="3"/>
      <c r="NI806" s="3"/>
      <c r="NJ806" s="3"/>
      <c r="NK806" s="3"/>
      <c r="NL806" s="3"/>
      <c r="NM806" s="3"/>
      <c r="NN806" s="3"/>
      <c r="NO806" s="3"/>
      <c r="NP806" s="3"/>
      <c r="NQ806" s="3"/>
      <c r="NR806" s="3"/>
      <c r="NS806" s="3"/>
      <c r="NT806" s="3"/>
      <c r="NU806" s="3"/>
      <c r="NV806" s="3"/>
      <c r="NW806" s="3"/>
      <c r="NX806" s="3"/>
      <c r="NY806" s="3"/>
      <c r="NZ806" s="3"/>
      <c r="OA806" s="3"/>
      <c r="OB806" s="3"/>
      <c r="OC806" s="3"/>
      <c r="OD806" s="3"/>
      <c r="OE806" s="3"/>
      <c r="OF806" s="3"/>
      <c r="OG806" s="3"/>
      <c r="OH806" s="3"/>
      <c r="OI806" s="3"/>
      <c r="OJ806" s="3"/>
      <c r="OK806" s="3"/>
      <c r="OL806" s="3"/>
      <c r="OM806" s="3"/>
      <c r="ON806" s="3"/>
      <c r="OO806" s="3"/>
      <c r="OP806" s="3"/>
      <c r="OQ806" s="3"/>
      <c r="OR806" s="3"/>
      <c r="OS806" s="3"/>
      <c r="OT806" s="3"/>
      <c r="OU806" s="3"/>
      <c r="OV806" s="3"/>
      <c r="OW806" s="3"/>
      <c r="OX806" s="3"/>
      <c r="OY806" s="3"/>
      <c r="OZ806" s="3"/>
      <c r="PA806" s="3"/>
      <c r="PB806" s="3"/>
      <c r="PC806" s="3"/>
      <c r="PD806" s="3"/>
      <c r="PE806" s="3"/>
      <c r="PF806" s="3"/>
      <c r="PG806" s="3"/>
      <c r="PH806" s="3"/>
      <c r="PI806" s="3"/>
      <c r="PJ806" s="3"/>
      <c r="PK806" s="3"/>
      <c r="PL806" s="3"/>
      <c r="PM806" s="3"/>
      <c r="PN806" s="3"/>
      <c r="PO806" s="3"/>
      <c r="PP806" s="3"/>
      <c r="PQ806" s="3"/>
      <c r="PR806" s="3"/>
      <c r="PS806" s="3"/>
      <c r="PT806" s="3"/>
      <c r="PU806" s="3"/>
      <c r="PV806" s="3"/>
      <c r="PW806" s="3"/>
      <c r="PX806" s="3"/>
      <c r="PY806" s="3"/>
      <c r="PZ806" s="3"/>
      <c r="QA806" s="3"/>
      <c r="QB806" s="3"/>
      <c r="QC806" s="3"/>
      <c r="QD806" s="3"/>
      <c r="QE806" s="3"/>
      <c r="QF806" s="3"/>
      <c r="QG806" s="3"/>
      <c r="QH806" s="3"/>
      <c r="QI806" s="3"/>
      <c r="QJ806" s="3"/>
      <c r="QK806" s="3"/>
      <c r="QL806" s="3"/>
      <c r="QM806" s="3"/>
      <c r="QN806" s="3"/>
      <c r="QO806" s="3"/>
      <c r="QP806" s="3"/>
      <c r="QQ806" s="3"/>
      <c r="QR806" s="3"/>
      <c r="QS806" s="3"/>
      <c r="QT806" s="3"/>
      <c r="QU806" s="3"/>
      <c r="QV806" s="3"/>
      <c r="QW806" s="3"/>
      <c r="QX806" s="3"/>
      <c r="QY806" s="3"/>
      <c r="QZ806" s="3"/>
      <c r="RA806" s="3"/>
      <c r="RB806" s="3"/>
      <c r="RC806" s="3"/>
      <c r="RD806" s="3"/>
      <c r="RE806" s="3"/>
      <c r="RF806" s="3"/>
      <c r="RG806" s="3"/>
      <c r="RH806" s="3"/>
      <c r="RI806" s="3"/>
      <c r="RJ806" s="3"/>
      <c r="RK806" s="3"/>
      <c r="RL806" s="3"/>
      <c r="RM806" s="3"/>
      <c r="RN806" s="3"/>
      <c r="RO806" s="3"/>
      <c r="RP806" s="3"/>
      <c r="RQ806" s="3"/>
      <c r="RR806" s="3"/>
      <c r="RS806" s="3"/>
      <c r="RT806" s="3"/>
      <c r="RU806" s="3"/>
      <c r="RV806" s="3"/>
      <c r="RW806" s="3"/>
      <c r="RX806" s="3"/>
      <c r="RY806" s="3"/>
      <c r="RZ806" s="3"/>
      <c r="SA806" s="3"/>
      <c r="SB806" s="3"/>
      <c r="SC806" s="3"/>
      <c r="SD806" s="3"/>
      <c r="SE806" s="3"/>
      <c r="SF806" s="3"/>
      <c r="SG806" s="3"/>
      <c r="SH806" s="3"/>
      <c r="SI806" s="3"/>
      <c r="SJ806" s="3"/>
      <c r="SK806" s="3"/>
      <c r="SL806" s="3"/>
      <c r="SM806" s="3"/>
      <c r="SN806" s="3"/>
      <c r="SO806" s="3"/>
      <c r="SP806" s="3"/>
      <c r="SQ806" s="3"/>
      <c r="SR806" s="3"/>
      <c r="SS806" s="3"/>
      <c r="ST806" s="3"/>
      <c r="SU806" s="3"/>
      <c r="SV806" s="3"/>
      <c r="SW806" s="3"/>
      <c r="SX806" s="3"/>
      <c r="SY806" s="3"/>
      <c r="SZ806" s="3"/>
      <c r="TA806" s="3"/>
      <c r="TB806" s="3"/>
      <c r="TC806" s="3"/>
      <c r="TD806" s="3"/>
      <c r="TE806" s="3"/>
      <c r="TF806" s="3"/>
      <c r="TG806" s="3"/>
      <c r="TH806" s="3"/>
      <c r="TI806" s="3"/>
      <c r="TJ806" s="3"/>
      <c r="TK806" s="3"/>
      <c r="TL806" s="3"/>
      <c r="TM806" s="3"/>
      <c r="TN806" s="3"/>
      <c r="TO806" s="3"/>
      <c r="TP806" s="3"/>
      <c r="TQ806" s="3"/>
      <c r="TR806" s="3"/>
      <c r="TS806" s="3"/>
      <c r="TT806" s="3"/>
      <c r="TU806" s="3"/>
      <c r="TV806" s="3"/>
      <c r="TW806" s="3"/>
      <c r="TX806" s="3"/>
      <c r="TY806" s="3"/>
      <c r="TZ806" s="3"/>
      <c r="UA806" s="3"/>
      <c r="UB806" s="3"/>
      <c r="UC806" s="3"/>
      <c r="UD806" s="3"/>
      <c r="UE806" s="3"/>
      <c r="UF806" s="3"/>
      <c r="UG806" s="3"/>
      <c r="UH806" s="3"/>
      <c r="UI806" s="3"/>
      <c r="UJ806" s="3"/>
      <c r="UK806" s="3"/>
      <c r="UL806" s="3"/>
      <c r="UM806" s="3"/>
      <c r="UN806" s="3"/>
      <c r="UO806" s="3"/>
      <c r="UP806" s="3"/>
      <c r="UQ806" s="3"/>
      <c r="UR806" s="3"/>
      <c r="US806" s="3"/>
      <c r="UT806" s="3"/>
      <c r="UU806" s="3"/>
      <c r="UV806" s="3"/>
      <c r="UW806" s="3"/>
      <c r="UX806" s="3"/>
      <c r="UY806" s="3"/>
      <c r="UZ806" s="3"/>
      <c r="VA806" s="3"/>
      <c r="VB806" s="3"/>
      <c r="VC806" s="3"/>
      <c r="VD806" s="3"/>
      <c r="VE806" s="3"/>
      <c r="VF806" s="3"/>
      <c r="VG806" s="3"/>
      <c r="VH806" s="3"/>
      <c r="VI806" s="3"/>
      <c r="VJ806" s="3"/>
      <c r="VK806" s="3"/>
      <c r="VL806" s="3"/>
      <c r="VM806" s="3"/>
      <c r="VN806" s="3"/>
      <c r="VO806" s="3"/>
      <c r="VP806" s="3"/>
      <c r="VQ806" s="3"/>
      <c r="VR806" s="3"/>
      <c r="VS806" s="3"/>
      <c r="VT806" s="3"/>
      <c r="VU806" s="3"/>
      <c r="VV806" s="3"/>
      <c r="VW806" s="3"/>
      <c r="VX806" s="3"/>
      <c r="VY806" s="3"/>
      <c r="VZ806" s="3"/>
      <c r="WA806" s="3"/>
      <c r="WB806" s="3"/>
      <c r="WC806" s="3"/>
    </row>
    <row r="807" spans="1:601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/>
      <c r="LP807" s="3"/>
      <c r="LQ807" s="3"/>
      <c r="LR807" s="3"/>
      <c r="LS807" s="3"/>
      <c r="LT807" s="3"/>
      <c r="LU807" s="3"/>
      <c r="LV807" s="3"/>
      <c r="LW807" s="3"/>
      <c r="LX807" s="3"/>
      <c r="LY807" s="3"/>
      <c r="LZ807" s="3"/>
      <c r="MA807" s="3"/>
      <c r="MB807" s="3"/>
      <c r="MC807" s="3"/>
      <c r="MD807" s="3"/>
      <c r="ME807" s="3"/>
      <c r="MF807" s="3"/>
      <c r="MG807" s="3"/>
      <c r="MH807" s="3"/>
      <c r="MI807" s="3"/>
      <c r="MJ807" s="3"/>
      <c r="MK807" s="3"/>
      <c r="ML807" s="3"/>
      <c r="MM807" s="3"/>
      <c r="MN807" s="3"/>
      <c r="MO807" s="3"/>
      <c r="MP807" s="3"/>
      <c r="MQ807" s="3"/>
      <c r="MR807" s="3"/>
      <c r="MS807" s="3"/>
      <c r="MT807" s="3"/>
      <c r="MU807" s="3"/>
      <c r="MV807" s="3"/>
      <c r="MW807" s="3"/>
      <c r="MX807" s="3"/>
      <c r="MY807" s="3"/>
      <c r="MZ807" s="3"/>
      <c r="NA807" s="3"/>
      <c r="NB807" s="3"/>
      <c r="NC807" s="3"/>
      <c r="ND807" s="3"/>
      <c r="NE807" s="3"/>
      <c r="NF807" s="3"/>
      <c r="NG807" s="3"/>
      <c r="NH807" s="3"/>
      <c r="NI807" s="3"/>
      <c r="NJ807" s="3"/>
      <c r="NK807" s="3"/>
      <c r="NL807" s="3"/>
      <c r="NM807" s="3"/>
      <c r="NN807" s="3"/>
      <c r="NO807" s="3"/>
      <c r="NP807" s="3"/>
      <c r="NQ807" s="3"/>
      <c r="NR807" s="3"/>
      <c r="NS807" s="3"/>
      <c r="NT807" s="3"/>
      <c r="NU807" s="3"/>
      <c r="NV807" s="3"/>
      <c r="NW807" s="3"/>
      <c r="NX807" s="3"/>
      <c r="NY807" s="3"/>
      <c r="NZ807" s="3"/>
      <c r="OA807" s="3"/>
      <c r="OB807" s="3"/>
      <c r="OC807" s="3"/>
      <c r="OD807" s="3"/>
      <c r="OE807" s="3"/>
      <c r="OF807" s="3"/>
      <c r="OG807" s="3"/>
      <c r="OH807" s="3"/>
      <c r="OI807" s="3"/>
      <c r="OJ807" s="3"/>
      <c r="OK807" s="3"/>
      <c r="OL807" s="3"/>
      <c r="OM807" s="3"/>
      <c r="ON807" s="3"/>
      <c r="OO807" s="3"/>
      <c r="OP807" s="3"/>
      <c r="OQ807" s="3"/>
      <c r="OR807" s="3"/>
      <c r="OS807" s="3"/>
      <c r="OT807" s="3"/>
      <c r="OU807" s="3"/>
      <c r="OV807" s="3"/>
      <c r="OW807" s="3"/>
      <c r="OX807" s="3"/>
      <c r="OY807" s="3"/>
      <c r="OZ807" s="3"/>
      <c r="PA807" s="3"/>
      <c r="PB807" s="3"/>
      <c r="PC807" s="3"/>
      <c r="PD807" s="3"/>
      <c r="PE807" s="3"/>
      <c r="PF807" s="3"/>
      <c r="PG807" s="3"/>
      <c r="PH807" s="3"/>
      <c r="PI807" s="3"/>
      <c r="PJ807" s="3"/>
      <c r="PK807" s="3"/>
      <c r="PL807" s="3"/>
      <c r="PM807" s="3"/>
      <c r="PN807" s="3"/>
      <c r="PO807" s="3"/>
      <c r="PP807" s="3"/>
      <c r="PQ807" s="3"/>
      <c r="PR807" s="3"/>
      <c r="PS807" s="3"/>
      <c r="PT807" s="3"/>
      <c r="PU807" s="3"/>
      <c r="PV807" s="3"/>
      <c r="PW807" s="3"/>
      <c r="PX807" s="3"/>
      <c r="PY807" s="3"/>
      <c r="PZ807" s="3"/>
      <c r="QA807" s="3"/>
      <c r="QB807" s="3"/>
      <c r="QC807" s="3"/>
      <c r="QD807" s="3"/>
      <c r="QE807" s="3"/>
      <c r="QF807" s="3"/>
      <c r="QG807" s="3"/>
      <c r="QH807" s="3"/>
      <c r="QI807" s="3"/>
      <c r="QJ807" s="3"/>
      <c r="QK807" s="3"/>
      <c r="QL807" s="3"/>
      <c r="QM807" s="3"/>
      <c r="QN807" s="3"/>
      <c r="QO807" s="3"/>
      <c r="QP807" s="3"/>
      <c r="QQ807" s="3"/>
      <c r="QR807" s="3"/>
      <c r="QS807" s="3"/>
      <c r="QT807" s="3"/>
      <c r="QU807" s="3"/>
      <c r="QV807" s="3"/>
      <c r="QW807" s="3"/>
      <c r="QX807" s="3"/>
      <c r="QY807" s="3"/>
      <c r="QZ807" s="3"/>
      <c r="RA807" s="3"/>
      <c r="RB807" s="3"/>
      <c r="RC807" s="3"/>
      <c r="RD807" s="3"/>
      <c r="RE807" s="3"/>
      <c r="RF807" s="3"/>
      <c r="RG807" s="3"/>
      <c r="RH807" s="3"/>
      <c r="RI807" s="3"/>
      <c r="RJ807" s="3"/>
      <c r="RK807" s="3"/>
      <c r="RL807" s="3"/>
      <c r="RM807" s="3"/>
      <c r="RN807" s="3"/>
      <c r="RO807" s="3"/>
      <c r="RP807" s="3"/>
      <c r="RQ807" s="3"/>
      <c r="RR807" s="3"/>
      <c r="RS807" s="3"/>
      <c r="RT807" s="3"/>
      <c r="RU807" s="3"/>
      <c r="RV807" s="3"/>
      <c r="RW807" s="3"/>
      <c r="RX807" s="3"/>
      <c r="RY807" s="3"/>
      <c r="RZ807" s="3"/>
      <c r="SA807" s="3"/>
      <c r="SB807" s="3"/>
      <c r="SC807" s="3"/>
      <c r="SD807" s="3"/>
      <c r="SE807" s="3"/>
      <c r="SF807" s="3"/>
      <c r="SG807" s="3"/>
      <c r="SH807" s="3"/>
      <c r="SI807" s="3"/>
      <c r="SJ807" s="3"/>
      <c r="SK807" s="3"/>
      <c r="SL807" s="3"/>
      <c r="SM807" s="3"/>
      <c r="SN807" s="3"/>
      <c r="SO807" s="3"/>
      <c r="SP807" s="3"/>
      <c r="SQ807" s="3"/>
      <c r="SR807" s="3"/>
      <c r="SS807" s="3"/>
      <c r="ST807" s="3"/>
      <c r="SU807" s="3"/>
      <c r="SV807" s="3"/>
      <c r="SW807" s="3"/>
      <c r="SX807" s="3"/>
      <c r="SY807" s="3"/>
      <c r="SZ807" s="3"/>
      <c r="TA807" s="3"/>
      <c r="TB807" s="3"/>
      <c r="TC807" s="3"/>
      <c r="TD807" s="3"/>
      <c r="TE807" s="3"/>
      <c r="TF807" s="3"/>
      <c r="TG807" s="3"/>
      <c r="TH807" s="3"/>
      <c r="TI807" s="3"/>
      <c r="TJ807" s="3"/>
      <c r="TK807" s="3"/>
      <c r="TL807" s="3"/>
      <c r="TM807" s="3"/>
      <c r="TN807" s="3"/>
      <c r="TO807" s="3"/>
      <c r="TP807" s="3"/>
      <c r="TQ807" s="3"/>
      <c r="TR807" s="3"/>
      <c r="TS807" s="3"/>
      <c r="TT807" s="3"/>
      <c r="TU807" s="3"/>
      <c r="TV807" s="3"/>
      <c r="TW807" s="3"/>
      <c r="TX807" s="3"/>
      <c r="TY807" s="3"/>
      <c r="TZ807" s="3"/>
      <c r="UA807" s="3"/>
      <c r="UB807" s="3"/>
      <c r="UC807" s="3"/>
      <c r="UD807" s="3"/>
      <c r="UE807" s="3"/>
      <c r="UF807" s="3"/>
      <c r="UG807" s="3"/>
      <c r="UH807" s="3"/>
      <c r="UI807" s="3"/>
      <c r="UJ807" s="3"/>
      <c r="UK807" s="3"/>
      <c r="UL807" s="3"/>
      <c r="UM807" s="3"/>
      <c r="UN807" s="3"/>
      <c r="UO807" s="3"/>
      <c r="UP807" s="3"/>
      <c r="UQ807" s="3"/>
      <c r="UR807" s="3"/>
      <c r="US807" s="3"/>
      <c r="UT807" s="3"/>
      <c r="UU807" s="3"/>
      <c r="UV807" s="3"/>
      <c r="UW807" s="3"/>
      <c r="UX807" s="3"/>
      <c r="UY807" s="3"/>
      <c r="UZ807" s="3"/>
      <c r="VA807" s="3"/>
      <c r="VB807" s="3"/>
      <c r="VC807" s="3"/>
      <c r="VD807" s="3"/>
      <c r="VE807" s="3"/>
      <c r="VF807" s="3"/>
      <c r="VG807" s="3"/>
      <c r="VH807" s="3"/>
      <c r="VI807" s="3"/>
      <c r="VJ807" s="3"/>
      <c r="VK807" s="3"/>
      <c r="VL807" s="3"/>
      <c r="VM807" s="3"/>
      <c r="VN807" s="3"/>
      <c r="VO807" s="3"/>
      <c r="VP807" s="3"/>
      <c r="VQ807" s="3"/>
      <c r="VR807" s="3"/>
      <c r="VS807" s="3"/>
      <c r="VT807" s="3"/>
      <c r="VU807" s="3"/>
      <c r="VV807" s="3"/>
      <c r="VW807" s="3"/>
      <c r="VX807" s="3"/>
      <c r="VY807" s="3"/>
      <c r="VZ807" s="3"/>
      <c r="WA807" s="3"/>
      <c r="WB807" s="3"/>
      <c r="WC807" s="3"/>
    </row>
    <row r="808" spans="1:601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/>
      <c r="LP808" s="3"/>
      <c r="LQ808" s="3"/>
      <c r="LR808" s="3"/>
      <c r="LS808" s="3"/>
      <c r="LT808" s="3"/>
      <c r="LU808" s="3"/>
      <c r="LV808" s="3"/>
      <c r="LW808" s="3"/>
      <c r="LX808" s="3"/>
      <c r="LY808" s="3"/>
      <c r="LZ808" s="3"/>
      <c r="MA808" s="3"/>
      <c r="MB808" s="3"/>
      <c r="MC808" s="3"/>
      <c r="MD808" s="3"/>
      <c r="ME808" s="3"/>
      <c r="MF808" s="3"/>
      <c r="MG808" s="3"/>
      <c r="MH808" s="3"/>
      <c r="MI808" s="3"/>
      <c r="MJ808" s="3"/>
      <c r="MK808" s="3"/>
      <c r="ML808" s="3"/>
      <c r="MM808" s="3"/>
      <c r="MN808" s="3"/>
      <c r="MO808" s="3"/>
      <c r="MP808" s="3"/>
      <c r="MQ808" s="3"/>
      <c r="MR808" s="3"/>
      <c r="MS808" s="3"/>
      <c r="MT808" s="3"/>
      <c r="MU808" s="3"/>
      <c r="MV808" s="3"/>
      <c r="MW808" s="3"/>
      <c r="MX808" s="3"/>
      <c r="MY808" s="3"/>
      <c r="MZ808" s="3"/>
      <c r="NA808" s="3"/>
      <c r="NB808" s="3"/>
      <c r="NC808" s="3"/>
      <c r="ND808" s="3"/>
      <c r="NE808" s="3"/>
      <c r="NF808" s="3"/>
      <c r="NG808" s="3"/>
      <c r="NH808" s="3"/>
      <c r="NI808" s="3"/>
      <c r="NJ808" s="3"/>
      <c r="NK808" s="3"/>
      <c r="NL808" s="3"/>
      <c r="NM808" s="3"/>
      <c r="NN808" s="3"/>
      <c r="NO808" s="3"/>
      <c r="NP808" s="3"/>
      <c r="NQ808" s="3"/>
      <c r="NR808" s="3"/>
      <c r="NS808" s="3"/>
      <c r="NT808" s="3"/>
      <c r="NU808" s="3"/>
      <c r="NV808" s="3"/>
      <c r="NW808" s="3"/>
      <c r="NX808" s="3"/>
      <c r="NY808" s="3"/>
      <c r="NZ808" s="3"/>
      <c r="OA808" s="3"/>
      <c r="OB808" s="3"/>
      <c r="OC808" s="3"/>
      <c r="OD808" s="3"/>
      <c r="OE808" s="3"/>
      <c r="OF808" s="3"/>
      <c r="OG808" s="3"/>
      <c r="OH808" s="3"/>
      <c r="OI808" s="3"/>
      <c r="OJ808" s="3"/>
      <c r="OK808" s="3"/>
      <c r="OL808" s="3"/>
      <c r="OM808" s="3"/>
      <c r="ON808" s="3"/>
      <c r="OO808" s="3"/>
      <c r="OP808" s="3"/>
      <c r="OQ808" s="3"/>
      <c r="OR808" s="3"/>
      <c r="OS808" s="3"/>
      <c r="OT808" s="3"/>
      <c r="OU808" s="3"/>
      <c r="OV808" s="3"/>
      <c r="OW808" s="3"/>
      <c r="OX808" s="3"/>
      <c r="OY808" s="3"/>
      <c r="OZ808" s="3"/>
      <c r="PA808" s="3"/>
      <c r="PB808" s="3"/>
      <c r="PC808" s="3"/>
      <c r="PD808" s="3"/>
      <c r="PE808" s="3"/>
      <c r="PF808" s="3"/>
      <c r="PG808" s="3"/>
      <c r="PH808" s="3"/>
      <c r="PI808" s="3"/>
      <c r="PJ808" s="3"/>
      <c r="PK808" s="3"/>
      <c r="PL808" s="3"/>
      <c r="PM808" s="3"/>
      <c r="PN808" s="3"/>
      <c r="PO808" s="3"/>
      <c r="PP808" s="3"/>
      <c r="PQ808" s="3"/>
      <c r="PR808" s="3"/>
      <c r="PS808" s="3"/>
      <c r="PT808" s="3"/>
      <c r="PU808" s="3"/>
      <c r="PV808" s="3"/>
      <c r="PW808" s="3"/>
      <c r="PX808" s="3"/>
      <c r="PY808" s="3"/>
      <c r="PZ808" s="3"/>
      <c r="QA808" s="3"/>
      <c r="QB808" s="3"/>
      <c r="QC808" s="3"/>
      <c r="QD808" s="3"/>
      <c r="QE808" s="3"/>
      <c r="QF808" s="3"/>
      <c r="QG808" s="3"/>
      <c r="QH808" s="3"/>
      <c r="QI808" s="3"/>
      <c r="QJ808" s="3"/>
      <c r="QK808" s="3"/>
      <c r="QL808" s="3"/>
      <c r="QM808" s="3"/>
      <c r="QN808" s="3"/>
      <c r="QO808" s="3"/>
      <c r="QP808" s="3"/>
      <c r="QQ808" s="3"/>
      <c r="QR808" s="3"/>
      <c r="QS808" s="3"/>
      <c r="QT808" s="3"/>
      <c r="QU808" s="3"/>
      <c r="QV808" s="3"/>
      <c r="QW808" s="3"/>
      <c r="QX808" s="3"/>
      <c r="QY808" s="3"/>
      <c r="QZ808" s="3"/>
      <c r="RA808" s="3"/>
      <c r="RB808" s="3"/>
      <c r="RC808" s="3"/>
      <c r="RD808" s="3"/>
      <c r="RE808" s="3"/>
      <c r="RF808" s="3"/>
      <c r="RG808" s="3"/>
      <c r="RH808" s="3"/>
      <c r="RI808" s="3"/>
      <c r="RJ808" s="3"/>
      <c r="RK808" s="3"/>
      <c r="RL808" s="3"/>
      <c r="RM808" s="3"/>
      <c r="RN808" s="3"/>
      <c r="RO808" s="3"/>
      <c r="RP808" s="3"/>
      <c r="RQ808" s="3"/>
      <c r="RR808" s="3"/>
      <c r="RS808" s="3"/>
      <c r="RT808" s="3"/>
      <c r="RU808" s="3"/>
      <c r="RV808" s="3"/>
      <c r="RW808" s="3"/>
      <c r="RX808" s="3"/>
      <c r="RY808" s="3"/>
      <c r="RZ808" s="3"/>
      <c r="SA808" s="3"/>
      <c r="SB808" s="3"/>
      <c r="SC808" s="3"/>
      <c r="SD808" s="3"/>
      <c r="SE808" s="3"/>
      <c r="SF808" s="3"/>
      <c r="SG808" s="3"/>
      <c r="SH808" s="3"/>
      <c r="SI808" s="3"/>
      <c r="SJ808" s="3"/>
      <c r="SK808" s="3"/>
      <c r="SL808" s="3"/>
      <c r="SM808" s="3"/>
      <c r="SN808" s="3"/>
      <c r="SO808" s="3"/>
      <c r="SP808" s="3"/>
      <c r="SQ808" s="3"/>
      <c r="SR808" s="3"/>
      <c r="SS808" s="3"/>
      <c r="ST808" s="3"/>
      <c r="SU808" s="3"/>
      <c r="SV808" s="3"/>
      <c r="SW808" s="3"/>
      <c r="SX808" s="3"/>
      <c r="SY808" s="3"/>
      <c r="SZ808" s="3"/>
      <c r="TA808" s="3"/>
      <c r="TB808" s="3"/>
      <c r="TC808" s="3"/>
      <c r="TD808" s="3"/>
      <c r="TE808" s="3"/>
      <c r="TF808" s="3"/>
      <c r="TG808" s="3"/>
      <c r="TH808" s="3"/>
      <c r="TI808" s="3"/>
      <c r="TJ808" s="3"/>
      <c r="TK808" s="3"/>
      <c r="TL808" s="3"/>
      <c r="TM808" s="3"/>
      <c r="TN808" s="3"/>
      <c r="TO808" s="3"/>
      <c r="TP808" s="3"/>
      <c r="TQ808" s="3"/>
      <c r="TR808" s="3"/>
      <c r="TS808" s="3"/>
      <c r="TT808" s="3"/>
      <c r="TU808" s="3"/>
      <c r="TV808" s="3"/>
      <c r="TW808" s="3"/>
      <c r="TX808" s="3"/>
      <c r="TY808" s="3"/>
      <c r="TZ808" s="3"/>
      <c r="UA808" s="3"/>
      <c r="UB808" s="3"/>
      <c r="UC808" s="3"/>
      <c r="UD808" s="3"/>
      <c r="UE808" s="3"/>
      <c r="UF808" s="3"/>
      <c r="UG808" s="3"/>
      <c r="UH808" s="3"/>
      <c r="UI808" s="3"/>
      <c r="UJ808" s="3"/>
      <c r="UK808" s="3"/>
      <c r="UL808" s="3"/>
      <c r="UM808" s="3"/>
      <c r="UN808" s="3"/>
      <c r="UO808" s="3"/>
      <c r="UP808" s="3"/>
      <c r="UQ808" s="3"/>
      <c r="UR808" s="3"/>
      <c r="US808" s="3"/>
      <c r="UT808" s="3"/>
      <c r="UU808" s="3"/>
      <c r="UV808" s="3"/>
      <c r="UW808" s="3"/>
      <c r="UX808" s="3"/>
      <c r="UY808" s="3"/>
      <c r="UZ808" s="3"/>
      <c r="VA808" s="3"/>
      <c r="VB808" s="3"/>
      <c r="VC808" s="3"/>
      <c r="VD808" s="3"/>
      <c r="VE808" s="3"/>
      <c r="VF808" s="3"/>
      <c r="VG808" s="3"/>
      <c r="VH808" s="3"/>
      <c r="VI808" s="3"/>
      <c r="VJ808" s="3"/>
      <c r="VK808" s="3"/>
      <c r="VL808" s="3"/>
      <c r="VM808" s="3"/>
      <c r="VN808" s="3"/>
      <c r="VO808" s="3"/>
      <c r="VP808" s="3"/>
      <c r="VQ808" s="3"/>
      <c r="VR808" s="3"/>
      <c r="VS808" s="3"/>
      <c r="VT808" s="3"/>
      <c r="VU808" s="3"/>
      <c r="VV808" s="3"/>
      <c r="VW808" s="3"/>
      <c r="VX808" s="3"/>
      <c r="VY808" s="3"/>
      <c r="VZ808" s="3"/>
      <c r="WA808" s="3"/>
      <c r="WB808" s="3"/>
      <c r="WC808" s="3"/>
    </row>
    <row r="809" spans="1:601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/>
      <c r="LP809" s="3"/>
      <c r="LQ809" s="3"/>
      <c r="LR809" s="3"/>
      <c r="LS809" s="3"/>
      <c r="LT809" s="3"/>
      <c r="LU809" s="3"/>
      <c r="LV809" s="3"/>
      <c r="LW809" s="3"/>
      <c r="LX809" s="3"/>
      <c r="LY809" s="3"/>
      <c r="LZ809" s="3"/>
      <c r="MA809" s="3"/>
      <c r="MB809" s="3"/>
      <c r="MC809" s="3"/>
      <c r="MD809" s="3"/>
      <c r="ME809" s="3"/>
      <c r="MF809" s="3"/>
      <c r="MG809" s="3"/>
      <c r="MH809" s="3"/>
      <c r="MI809" s="3"/>
      <c r="MJ809" s="3"/>
      <c r="MK809" s="3"/>
      <c r="ML809" s="3"/>
      <c r="MM809" s="3"/>
      <c r="MN809" s="3"/>
      <c r="MO809" s="3"/>
      <c r="MP809" s="3"/>
      <c r="MQ809" s="3"/>
      <c r="MR809" s="3"/>
      <c r="MS809" s="3"/>
      <c r="MT809" s="3"/>
      <c r="MU809" s="3"/>
      <c r="MV809" s="3"/>
      <c r="MW809" s="3"/>
      <c r="MX809" s="3"/>
      <c r="MY809" s="3"/>
      <c r="MZ809" s="3"/>
      <c r="NA809" s="3"/>
      <c r="NB809" s="3"/>
      <c r="NC809" s="3"/>
      <c r="ND809" s="3"/>
      <c r="NE809" s="3"/>
      <c r="NF809" s="3"/>
      <c r="NG809" s="3"/>
      <c r="NH809" s="3"/>
      <c r="NI809" s="3"/>
      <c r="NJ809" s="3"/>
      <c r="NK809" s="3"/>
      <c r="NL809" s="3"/>
      <c r="NM809" s="3"/>
      <c r="NN809" s="3"/>
      <c r="NO809" s="3"/>
      <c r="NP809" s="3"/>
      <c r="NQ809" s="3"/>
      <c r="NR809" s="3"/>
      <c r="NS809" s="3"/>
      <c r="NT809" s="3"/>
      <c r="NU809" s="3"/>
      <c r="NV809" s="3"/>
      <c r="NW809" s="3"/>
      <c r="NX809" s="3"/>
      <c r="NY809" s="3"/>
      <c r="NZ809" s="3"/>
      <c r="OA809" s="3"/>
      <c r="OB809" s="3"/>
      <c r="OC809" s="3"/>
      <c r="OD809" s="3"/>
      <c r="OE809" s="3"/>
      <c r="OF809" s="3"/>
      <c r="OG809" s="3"/>
      <c r="OH809" s="3"/>
      <c r="OI809" s="3"/>
      <c r="OJ809" s="3"/>
      <c r="OK809" s="3"/>
      <c r="OL809" s="3"/>
      <c r="OM809" s="3"/>
      <c r="ON809" s="3"/>
      <c r="OO809" s="3"/>
      <c r="OP809" s="3"/>
      <c r="OQ809" s="3"/>
      <c r="OR809" s="3"/>
      <c r="OS809" s="3"/>
      <c r="OT809" s="3"/>
      <c r="OU809" s="3"/>
      <c r="OV809" s="3"/>
      <c r="OW809" s="3"/>
      <c r="OX809" s="3"/>
      <c r="OY809" s="3"/>
      <c r="OZ809" s="3"/>
      <c r="PA809" s="3"/>
      <c r="PB809" s="3"/>
      <c r="PC809" s="3"/>
      <c r="PD809" s="3"/>
      <c r="PE809" s="3"/>
      <c r="PF809" s="3"/>
      <c r="PG809" s="3"/>
      <c r="PH809" s="3"/>
      <c r="PI809" s="3"/>
      <c r="PJ809" s="3"/>
      <c r="PK809" s="3"/>
      <c r="PL809" s="3"/>
      <c r="PM809" s="3"/>
      <c r="PN809" s="3"/>
      <c r="PO809" s="3"/>
      <c r="PP809" s="3"/>
      <c r="PQ809" s="3"/>
      <c r="PR809" s="3"/>
      <c r="PS809" s="3"/>
      <c r="PT809" s="3"/>
      <c r="PU809" s="3"/>
      <c r="PV809" s="3"/>
      <c r="PW809" s="3"/>
      <c r="PX809" s="3"/>
      <c r="PY809" s="3"/>
      <c r="PZ809" s="3"/>
      <c r="QA809" s="3"/>
      <c r="QB809" s="3"/>
      <c r="QC809" s="3"/>
      <c r="QD809" s="3"/>
      <c r="QE809" s="3"/>
      <c r="QF809" s="3"/>
      <c r="QG809" s="3"/>
      <c r="QH809" s="3"/>
      <c r="QI809" s="3"/>
      <c r="QJ809" s="3"/>
      <c r="QK809" s="3"/>
      <c r="QL809" s="3"/>
      <c r="QM809" s="3"/>
      <c r="QN809" s="3"/>
      <c r="QO809" s="3"/>
      <c r="QP809" s="3"/>
      <c r="QQ809" s="3"/>
      <c r="QR809" s="3"/>
      <c r="QS809" s="3"/>
      <c r="QT809" s="3"/>
      <c r="QU809" s="3"/>
      <c r="QV809" s="3"/>
      <c r="QW809" s="3"/>
      <c r="QX809" s="3"/>
      <c r="QY809" s="3"/>
      <c r="QZ809" s="3"/>
      <c r="RA809" s="3"/>
      <c r="RB809" s="3"/>
      <c r="RC809" s="3"/>
      <c r="RD809" s="3"/>
      <c r="RE809" s="3"/>
      <c r="RF809" s="3"/>
      <c r="RG809" s="3"/>
      <c r="RH809" s="3"/>
      <c r="RI809" s="3"/>
      <c r="RJ809" s="3"/>
      <c r="RK809" s="3"/>
      <c r="RL809" s="3"/>
      <c r="RM809" s="3"/>
      <c r="RN809" s="3"/>
      <c r="RO809" s="3"/>
      <c r="RP809" s="3"/>
      <c r="RQ809" s="3"/>
      <c r="RR809" s="3"/>
      <c r="RS809" s="3"/>
      <c r="RT809" s="3"/>
      <c r="RU809" s="3"/>
      <c r="RV809" s="3"/>
      <c r="RW809" s="3"/>
      <c r="RX809" s="3"/>
      <c r="RY809" s="3"/>
      <c r="RZ809" s="3"/>
      <c r="SA809" s="3"/>
      <c r="SB809" s="3"/>
      <c r="SC809" s="3"/>
      <c r="SD809" s="3"/>
      <c r="SE809" s="3"/>
      <c r="SF809" s="3"/>
      <c r="SG809" s="3"/>
      <c r="SH809" s="3"/>
      <c r="SI809" s="3"/>
      <c r="SJ809" s="3"/>
      <c r="SK809" s="3"/>
      <c r="SL809" s="3"/>
      <c r="SM809" s="3"/>
      <c r="SN809" s="3"/>
      <c r="SO809" s="3"/>
      <c r="SP809" s="3"/>
      <c r="SQ809" s="3"/>
      <c r="SR809" s="3"/>
      <c r="SS809" s="3"/>
      <c r="ST809" s="3"/>
      <c r="SU809" s="3"/>
      <c r="SV809" s="3"/>
      <c r="SW809" s="3"/>
      <c r="SX809" s="3"/>
      <c r="SY809" s="3"/>
      <c r="SZ809" s="3"/>
      <c r="TA809" s="3"/>
      <c r="TB809" s="3"/>
      <c r="TC809" s="3"/>
      <c r="TD809" s="3"/>
      <c r="TE809" s="3"/>
      <c r="TF809" s="3"/>
      <c r="TG809" s="3"/>
      <c r="TH809" s="3"/>
      <c r="TI809" s="3"/>
      <c r="TJ809" s="3"/>
      <c r="TK809" s="3"/>
      <c r="TL809" s="3"/>
      <c r="TM809" s="3"/>
      <c r="TN809" s="3"/>
      <c r="TO809" s="3"/>
      <c r="TP809" s="3"/>
      <c r="TQ809" s="3"/>
      <c r="TR809" s="3"/>
      <c r="TS809" s="3"/>
      <c r="TT809" s="3"/>
      <c r="TU809" s="3"/>
      <c r="TV809" s="3"/>
      <c r="TW809" s="3"/>
      <c r="TX809" s="3"/>
      <c r="TY809" s="3"/>
      <c r="TZ809" s="3"/>
      <c r="UA809" s="3"/>
      <c r="UB809" s="3"/>
      <c r="UC809" s="3"/>
      <c r="UD809" s="3"/>
      <c r="UE809" s="3"/>
      <c r="UF809" s="3"/>
      <c r="UG809" s="3"/>
      <c r="UH809" s="3"/>
      <c r="UI809" s="3"/>
      <c r="UJ809" s="3"/>
      <c r="UK809" s="3"/>
      <c r="UL809" s="3"/>
      <c r="UM809" s="3"/>
      <c r="UN809" s="3"/>
      <c r="UO809" s="3"/>
      <c r="UP809" s="3"/>
      <c r="UQ809" s="3"/>
      <c r="UR809" s="3"/>
      <c r="US809" s="3"/>
      <c r="UT809" s="3"/>
      <c r="UU809" s="3"/>
      <c r="UV809" s="3"/>
      <c r="UW809" s="3"/>
      <c r="UX809" s="3"/>
      <c r="UY809" s="3"/>
      <c r="UZ809" s="3"/>
      <c r="VA809" s="3"/>
      <c r="VB809" s="3"/>
      <c r="VC809" s="3"/>
      <c r="VD809" s="3"/>
      <c r="VE809" s="3"/>
      <c r="VF809" s="3"/>
      <c r="VG809" s="3"/>
      <c r="VH809" s="3"/>
      <c r="VI809" s="3"/>
      <c r="VJ809" s="3"/>
      <c r="VK809" s="3"/>
      <c r="VL809" s="3"/>
      <c r="VM809" s="3"/>
      <c r="VN809" s="3"/>
      <c r="VO809" s="3"/>
      <c r="VP809" s="3"/>
      <c r="VQ809" s="3"/>
      <c r="VR809" s="3"/>
      <c r="VS809" s="3"/>
      <c r="VT809" s="3"/>
      <c r="VU809" s="3"/>
      <c r="VV809" s="3"/>
      <c r="VW809" s="3"/>
      <c r="VX809" s="3"/>
      <c r="VY809" s="3"/>
      <c r="VZ809" s="3"/>
      <c r="WA809" s="3"/>
      <c r="WB809" s="3"/>
      <c r="WC809" s="3"/>
    </row>
    <row r="810" spans="1:601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3"/>
      <c r="NJ810" s="3"/>
      <c r="NK810" s="3"/>
      <c r="NL810" s="3"/>
      <c r="NM810" s="3"/>
      <c r="NN810" s="3"/>
      <c r="NO810" s="3"/>
      <c r="NP810" s="3"/>
      <c r="NQ810" s="3"/>
      <c r="NR810" s="3"/>
      <c r="NS810" s="3"/>
      <c r="NT810" s="3"/>
      <c r="NU810" s="3"/>
      <c r="NV810" s="3"/>
      <c r="NW810" s="3"/>
      <c r="NX810" s="3"/>
      <c r="NY810" s="3"/>
      <c r="NZ810" s="3"/>
      <c r="OA810" s="3"/>
      <c r="OB810" s="3"/>
      <c r="OC810" s="3"/>
      <c r="OD810" s="3"/>
      <c r="OE810" s="3"/>
      <c r="OF810" s="3"/>
      <c r="OG810" s="3"/>
      <c r="OH810" s="3"/>
      <c r="OI810" s="3"/>
      <c r="OJ810" s="3"/>
      <c r="OK810" s="3"/>
      <c r="OL810" s="3"/>
      <c r="OM810" s="3"/>
      <c r="ON810" s="3"/>
      <c r="OO810" s="3"/>
      <c r="OP810" s="3"/>
      <c r="OQ810" s="3"/>
      <c r="OR810" s="3"/>
      <c r="OS810" s="3"/>
      <c r="OT810" s="3"/>
      <c r="OU810" s="3"/>
      <c r="OV810" s="3"/>
      <c r="OW810" s="3"/>
      <c r="OX810" s="3"/>
      <c r="OY810" s="3"/>
      <c r="OZ810" s="3"/>
      <c r="PA810" s="3"/>
      <c r="PB810" s="3"/>
      <c r="PC810" s="3"/>
      <c r="PD810" s="3"/>
      <c r="PE810" s="3"/>
      <c r="PF810" s="3"/>
      <c r="PG810" s="3"/>
      <c r="PH810" s="3"/>
      <c r="PI810" s="3"/>
      <c r="PJ810" s="3"/>
      <c r="PK810" s="3"/>
      <c r="PL810" s="3"/>
      <c r="PM810" s="3"/>
      <c r="PN810" s="3"/>
      <c r="PO810" s="3"/>
      <c r="PP810" s="3"/>
      <c r="PQ810" s="3"/>
      <c r="PR810" s="3"/>
      <c r="PS810" s="3"/>
      <c r="PT810" s="3"/>
      <c r="PU810" s="3"/>
      <c r="PV810" s="3"/>
      <c r="PW810" s="3"/>
      <c r="PX810" s="3"/>
      <c r="PY810" s="3"/>
      <c r="PZ810" s="3"/>
      <c r="QA810" s="3"/>
      <c r="QB810" s="3"/>
      <c r="QC810" s="3"/>
      <c r="QD810" s="3"/>
      <c r="QE810" s="3"/>
      <c r="QF810" s="3"/>
      <c r="QG810" s="3"/>
      <c r="QH810" s="3"/>
      <c r="QI810" s="3"/>
      <c r="QJ810" s="3"/>
      <c r="QK810" s="3"/>
      <c r="QL810" s="3"/>
      <c r="QM810" s="3"/>
      <c r="QN810" s="3"/>
      <c r="QO810" s="3"/>
      <c r="QP810" s="3"/>
      <c r="QQ810" s="3"/>
      <c r="QR810" s="3"/>
      <c r="QS810" s="3"/>
      <c r="QT810" s="3"/>
      <c r="QU810" s="3"/>
      <c r="QV810" s="3"/>
      <c r="QW810" s="3"/>
      <c r="QX810" s="3"/>
      <c r="QY810" s="3"/>
      <c r="QZ810" s="3"/>
      <c r="RA810" s="3"/>
      <c r="RB810" s="3"/>
      <c r="RC810" s="3"/>
      <c r="RD810" s="3"/>
      <c r="RE810" s="3"/>
      <c r="RF810" s="3"/>
      <c r="RG810" s="3"/>
      <c r="RH810" s="3"/>
      <c r="RI810" s="3"/>
      <c r="RJ810" s="3"/>
      <c r="RK810" s="3"/>
      <c r="RL810" s="3"/>
      <c r="RM810" s="3"/>
      <c r="RN810" s="3"/>
      <c r="RO810" s="3"/>
      <c r="RP810" s="3"/>
      <c r="RQ810" s="3"/>
      <c r="RR810" s="3"/>
      <c r="RS810" s="3"/>
      <c r="RT810" s="3"/>
      <c r="RU810" s="3"/>
      <c r="RV810" s="3"/>
      <c r="RW810" s="3"/>
      <c r="RX810" s="3"/>
      <c r="RY810" s="3"/>
      <c r="RZ810" s="3"/>
      <c r="SA810" s="3"/>
      <c r="SB810" s="3"/>
      <c r="SC810" s="3"/>
      <c r="SD810" s="3"/>
      <c r="SE810" s="3"/>
      <c r="SF810" s="3"/>
      <c r="SG810" s="3"/>
      <c r="SH810" s="3"/>
      <c r="SI810" s="3"/>
      <c r="SJ810" s="3"/>
      <c r="SK810" s="3"/>
      <c r="SL810" s="3"/>
      <c r="SM810" s="3"/>
      <c r="SN810" s="3"/>
      <c r="SO810" s="3"/>
      <c r="SP810" s="3"/>
      <c r="SQ810" s="3"/>
      <c r="SR810" s="3"/>
      <c r="SS810" s="3"/>
      <c r="ST810" s="3"/>
      <c r="SU810" s="3"/>
      <c r="SV810" s="3"/>
      <c r="SW810" s="3"/>
      <c r="SX810" s="3"/>
      <c r="SY810" s="3"/>
      <c r="SZ810" s="3"/>
      <c r="TA810" s="3"/>
      <c r="TB810" s="3"/>
      <c r="TC810" s="3"/>
      <c r="TD810" s="3"/>
      <c r="TE810" s="3"/>
      <c r="TF810" s="3"/>
      <c r="TG810" s="3"/>
      <c r="TH810" s="3"/>
      <c r="TI810" s="3"/>
      <c r="TJ810" s="3"/>
      <c r="TK810" s="3"/>
      <c r="TL810" s="3"/>
      <c r="TM810" s="3"/>
      <c r="TN810" s="3"/>
      <c r="TO810" s="3"/>
      <c r="TP810" s="3"/>
      <c r="TQ810" s="3"/>
      <c r="TR810" s="3"/>
      <c r="TS810" s="3"/>
      <c r="TT810" s="3"/>
      <c r="TU810" s="3"/>
      <c r="TV810" s="3"/>
      <c r="TW810" s="3"/>
      <c r="TX810" s="3"/>
      <c r="TY810" s="3"/>
      <c r="TZ810" s="3"/>
      <c r="UA810" s="3"/>
      <c r="UB810" s="3"/>
      <c r="UC810" s="3"/>
      <c r="UD810" s="3"/>
      <c r="UE810" s="3"/>
      <c r="UF810" s="3"/>
      <c r="UG810" s="3"/>
      <c r="UH810" s="3"/>
      <c r="UI810" s="3"/>
      <c r="UJ810" s="3"/>
      <c r="UK810" s="3"/>
      <c r="UL810" s="3"/>
      <c r="UM810" s="3"/>
      <c r="UN810" s="3"/>
      <c r="UO810" s="3"/>
      <c r="UP810" s="3"/>
      <c r="UQ810" s="3"/>
      <c r="UR810" s="3"/>
      <c r="US810" s="3"/>
      <c r="UT810" s="3"/>
      <c r="UU810" s="3"/>
      <c r="UV810" s="3"/>
      <c r="UW810" s="3"/>
      <c r="UX810" s="3"/>
      <c r="UY810" s="3"/>
      <c r="UZ810" s="3"/>
      <c r="VA810" s="3"/>
      <c r="VB810" s="3"/>
      <c r="VC810" s="3"/>
      <c r="VD810" s="3"/>
      <c r="VE810" s="3"/>
      <c r="VF810" s="3"/>
      <c r="VG810" s="3"/>
      <c r="VH810" s="3"/>
      <c r="VI810" s="3"/>
      <c r="VJ810" s="3"/>
      <c r="VK810" s="3"/>
      <c r="VL810" s="3"/>
      <c r="VM810" s="3"/>
      <c r="VN810" s="3"/>
      <c r="VO810" s="3"/>
      <c r="VP810" s="3"/>
      <c r="VQ810" s="3"/>
      <c r="VR810" s="3"/>
      <c r="VS810" s="3"/>
      <c r="VT810" s="3"/>
      <c r="VU810" s="3"/>
      <c r="VV810" s="3"/>
      <c r="VW810" s="3"/>
      <c r="VX810" s="3"/>
      <c r="VY810" s="3"/>
      <c r="VZ810" s="3"/>
      <c r="WA810" s="3"/>
      <c r="WB810" s="3"/>
      <c r="WC810" s="3"/>
    </row>
    <row r="811" spans="1:601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3"/>
      <c r="NJ811" s="3"/>
      <c r="NK811" s="3"/>
      <c r="NL811" s="3"/>
      <c r="NM811" s="3"/>
      <c r="NN811" s="3"/>
      <c r="NO811" s="3"/>
      <c r="NP811" s="3"/>
      <c r="NQ811" s="3"/>
      <c r="NR811" s="3"/>
      <c r="NS811" s="3"/>
      <c r="NT811" s="3"/>
      <c r="NU811" s="3"/>
      <c r="NV811" s="3"/>
      <c r="NW811" s="3"/>
      <c r="NX811" s="3"/>
      <c r="NY811" s="3"/>
      <c r="NZ811" s="3"/>
      <c r="OA811" s="3"/>
      <c r="OB811" s="3"/>
      <c r="OC811" s="3"/>
      <c r="OD811" s="3"/>
      <c r="OE811" s="3"/>
      <c r="OF811" s="3"/>
      <c r="OG811" s="3"/>
      <c r="OH811" s="3"/>
      <c r="OI811" s="3"/>
      <c r="OJ811" s="3"/>
      <c r="OK811" s="3"/>
      <c r="OL811" s="3"/>
      <c r="OM811" s="3"/>
      <c r="ON811" s="3"/>
      <c r="OO811" s="3"/>
      <c r="OP811" s="3"/>
      <c r="OQ811" s="3"/>
      <c r="OR811" s="3"/>
      <c r="OS811" s="3"/>
      <c r="OT811" s="3"/>
      <c r="OU811" s="3"/>
      <c r="OV811" s="3"/>
      <c r="OW811" s="3"/>
      <c r="OX811" s="3"/>
      <c r="OY811" s="3"/>
      <c r="OZ811" s="3"/>
      <c r="PA811" s="3"/>
      <c r="PB811" s="3"/>
      <c r="PC811" s="3"/>
      <c r="PD811" s="3"/>
      <c r="PE811" s="3"/>
      <c r="PF811" s="3"/>
      <c r="PG811" s="3"/>
      <c r="PH811" s="3"/>
      <c r="PI811" s="3"/>
      <c r="PJ811" s="3"/>
      <c r="PK811" s="3"/>
      <c r="PL811" s="3"/>
      <c r="PM811" s="3"/>
      <c r="PN811" s="3"/>
      <c r="PO811" s="3"/>
      <c r="PP811" s="3"/>
      <c r="PQ811" s="3"/>
      <c r="PR811" s="3"/>
      <c r="PS811" s="3"/>
      <c r="PT811" s="3"/>
      <c r="PU811" s="3"/>
      <c r="PV811" s="3"/>
      <c r="PW811" s="3"/>
      <c r="PX811" s="3"/>
      <c r="PY811" s="3"/>
      <c r="PZ811" s="3"/>
      <c r="QA811" s="3"/>
      <c r="QB811" s="3"/>
      <c r="QC811" s="3"/>
      <c r="QD811" s="3"/>
      <c r="QE811" s="3"/>
      <c r="QF811" s="3"/>
      <c r="QG811" s="3"/>
      <c r="QH811" s="3"/>
      <c r="QI811" s="3"/>
      <c r="QJ811" s="3"/>
      <c r="QK811" s="3"/>
      <c r="QL811" s="3"/>
      <c r="QM811" s="3"/>
      <c r="QN811" s="3"/>
      <c r="QO811" s="3"/>
      <c r="QP811" s="3"/>
      <c r="QQ811" s="3"/>
      <c r="QR811" s="3"/>
      <c r="QS811" s="3"/>
      <c r="QT811" s="3"/>
      <c r="QU811" s="3"/>
      <c r="QV811" s="3"/>
      <c r="QW811" s="3"/>
      <c r="QX811" s="3"/>
      <c r="QY811" s="3"/>
      <c r="QZ811" s="3"/>
      <c r="RA811" s="3"/>
      <c r="RB811" s="3"/>
      <c r="RC811" s="3"/>
      <c r="RD811" s="3"/>
      <c r="RE811" s="3"/>
      <c r="RF811" s="3"/>
      <c r="RG811" s="3"/>
      <c r="RH811" s="3"/>
      <c r="RI811" s="3"/>
      <c r="RJ811" s="3"/>
      <c r="RK811" s="3"/>
      <c r="RL811" s="3"/>
      <c r="RM811" s="3"/>
      <c r="RN811" s="3"/>
      <c r="RO811" s="3"/>
      <c r="RP811" s="3"/>
      <c r="RQ811" s="3"/>
      <c r="RR811" s="3"/>
      <c r="RS811" s="3"/>
      <c r="RT811" s="3"/>
      <c r="RU811" s="3"/>
      <c r="RV811" s="3"/>
      <c r="RW811" s="3"/>
      <c r="RX811" s="3"/>
      <c r="RY811" s="3"/>
      <c r="RZ811" s="3"/>
      <c r="SA811" s="3"/>
      <c r="SB811" s="3"/>
      <c r="SC811" s="3"/>
      <c r="SD811" s="3"/>
      <c r="SE811" s="3"/>
      <c r="SF811" s="3"/>
      <c r="SG811" s="3"/>
      <c r="SH811" s="3"/>
      <c r="SI811" s="3"/>
      <c r="SJ811" s="3"/>
      <c r="SK811" s="3"/>
      <c r="SL811" s="3"/>
      <c r="SM811" s="3"/>
      <c r="SN811" s="3"/>
      <c r="SO811" s="3"/>
      <c r="SP811" s="3"/>
      <c r="SQ811" s="3"/>
      <c r="SR811" s="3"/>
      <c r="SS811" s="3"/>
      <c r="ST811" s="3"/>
      <c r="SU811" s="3"/>
      <c r="SV811" s="3"/>
      <c r="SW811" s="3"/>
      <c r="SX811" s="3"/>
      <c r="SY811" s="3"/>
      <c r="SZ811" s="3"/>
      <c r="TA811" s="3"/>
      <c r="TB811" s="3"/>
      <c r="TC811" s="3"/>
      <c r="TD811" s="3"/>
      <c r="TE811" s="3"/>
      <c r="TF811" s="3"/>
      <c r="TG811" s="3"/>
      <c r="TH811" s="3"/>
      <c r="TI811" s="3"/>
      <c r="TJ811" s="3"/>
      <c r="TK811" s="3"/>
      <c r="TL811" s="3"/>
      <c r="TM811" s="3"/>
      <c r="TN811" s="3"/>
      <c r="TO811" s="3"/>
      <c r="TP811" s="3"/>
      <c r="TQ811" s="3"/>
      <c r="TR811" s="3"/>
      <c r="TS811" s="3"/>
      <c r="TT811" s="3"/>
      <c r="TU811" s="3"/>
      <c r="TV811" s="3"/>
      <c r="TW811" s="3"/>
      <c r="TX811" s="3"/>
      <c r="TY811" s="3"/>
      <c r="TZ811" s="3"/>
      <c r="UA811" s="3"/>
      <c r="UB811" s="3"/>
      <c r="UC811" s="3"/>
      <c r="UD811" s="3"/>
      <c r="UE811" s="3"/>
      <c r="UF811" s="3"/>
      <c r="UG811" s="3"/>
      <c r="UH811" s="3"/>
      <c r="UI811" s="3"/>
      <c r="UJ811" s="3"/>
      <c r="UK811" s="3"/>
      <c r="UL811" s="3"/>
      <c r="UM811" s="3"/>
      <c r="UN811" s="3"/>
      <c r="UO811" s="3"/>
      <c r="UP811" s="3"/>
      <c r="UQ811" s="3"/>
      <c r="UR811" s="3"/>
      <c r="US811" s="3"/>
      <c r="UT811" s="3"/>
      <c r="UU811" s="3"/>
      <c r="UV811" s="3"/>
      <c r="UW811" s="3"/>
      <c r="UX811" s="3"/>
      <c r="UY811" s="3"/>
      <c r="UZ811" s="3"/>
      <c r="VA811" s="3"/>
      <c r="VB811" s="3"/>
      <c r="VC811" s="3"/>
      <c r="VD811" s="3"/>
      <c r="VE811" s="3"/>
      <c r="VF811" s="3"/>
      <c r="VG811" s="3"/>
      <c r="VH811" s="3"/>
      <c r="VI811" s="3"/>
      <c r="VJ811" s="3"/>
      <c r="VK811" s="3"/>
      <c r="VL811" s="3"/>
      <c r="VM811" s="3"/>
      <c r="VN811" s="3"/>
      <c r="VO811" s="3"/>
      <c r="VP811" s="3"/>
      <c r="VQ811" s="3"/>
      <c r="VR811" s="3"/>
      <c r="VS811" s="3"/>
      <c r="VT811" s="3"/>
      <c r="VU811" s="3"/>
      <c r="VV811" s="3"/>
      <c r="VW811" s="3"/>
      <c r="VX811" s="3"/>
      <c r="VY811" s="3"/>
      <c r="VZ811" s="3"/>
      <c r="WA811" s="3"/>
      <c r="WB811" s="3"/>
      <c r="WC811" s="3"/>
    </row>
    <row r="812" spans="1:601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/>
      <c r="LP812" s="3"/>
      <c r="LQ812" s="3"/>
      <c r="LR812" s="3"/>
      <c r="LS812" s="3"/>
      <c r="LT812" s="3"/>
      <c r="LU812" s="3"/>
      <c r="LV812" s="3"/>
      <c r="LW812" s="3"/>
      <c r="LX812" s="3"/>
      <c r="LY812" s="3"/>
      <c r="LZ812" s="3"/>
      <c r="MA812" s="3"/>
      <c r="MB812" s="3"/>
      <c r="MC812" s="3"/>
      <c r="MD812" s="3"/>
      <c r="ME812" s="3"/>
      <c r="MF812" s="3"/>
      <c r="MG812" s="3"/>
      <c r="MH812" s="3"/>
      <c r="MI812" s="3"/>
      <c r="MJ812" s="3"/>
      <c r="MK812" s="3"/>
      <c r="ML812" s="3"/>
      <c r="MM812" s="3"/>
      <c r="MN812" s="3"/>
      <c r="MO812" s="3"/>
      <c r="MP812" s="3"/>
      <c r="MQ812" s="3"/>
      <c r="MR812" s="3"/>
      <c r="MS812" s="3"/>
      <c r="MT812" s="3"/>
      <c r="MU812" s="3"/>
      <c r="MV812" s="3"/>
      <c r="MW812" s="3"/>
      <c r="MX812" s="3"/>
      <c r="MY812" s="3"/>
      <c r="MZ812" s="3"/>
      <c r="NA812" s="3"/>
      <c r="NB812" s="3"/>
      <c r="NC812" s="3"/>
      <c r="ND812" s="3"/>
      <c r="NE812" s="3"/>
      <c r="NF812" s="3"/>
      <c r="NG812" s="3"/>
      <c r="NH812" s="3"/>
      <c r="NI812" s="3"/>
      <c r="NJ812" s="3"/>
      <c r="NK812" s="3"/>
      <c r="NL812" s="3"/>
      <c r="NM812" s="3"/>
      <c r="NN812" s="3"/>
      <c r="NO812" s="3"/>
      <c r="NP812" s="3"/>
      <c r="NQ812" s="3"/>
      <c r="NR812" s="3"/>
      <c r="NS812" s="3"/>
      <c r="NT812" s="3"/>
      <c r="NU812" s="3"/>
      <c r="NV812" s="3"/>
      <c r="NW812" s="3"/>
      <c r="NX812" s="3"/>
      <c r="NY812" s="3"/>
      <c r="NZ812" s="3"/>
      <c r="OA812" s="3"/>
      <c r="OB812" s="3"/>
      <c r="OC812" s="3"/>
      <c r="OD812" s="3"/>
      <c r="OE812" s="3"/>
      <c r="OF812" s="3"/>
      <c r="OG812" s="3"/>
      <c r="OH812" s="3"/>
      <c r="OI812" s="3"/>
      <c r="OJ812" s="3"/>
      <c r="OK812" s="3"/>
      <c r="OL812" s="3"/>
      <c r="OM812" s="3"/>
      <c r="ON812" s="3"/>
      <c r="OO812" s="3"/>
      <c r="OP812" s="3"/>
      <c r="OQ812" s="3"/>
      <c r="OR812" s="3"/>
      <c r="OS812" s="3"/>
      <c r="OT812" s="3"/>
      <c r="OU812" s="3"/>
      <c r="OV812" s="3"/>
      <c r="OW812" s="3"/>
      <c r="OX812" s="3"/>
      <c r="OY812" s="3"/>
      <c r="OZ812" s="3"/>
      <c r="PA812" s="3"/>
      <c r="PB812" s="3"/>
      <c r="PC812" s="3"/>
      <c r="PD812" s="3"/>
      <c r="PE812" s="3"/>
      <c r="PF812" s="3"/>
      <c r="PG812" s="3"/>
      <c r="PH812" s="3"/>
      <c r="PI812" s="3"/>
      <c r="PJ812" s="3"/>
      <c r="PK812" s="3"/>
      <c r="PL812" s="3"/>
      <c r="PM812" s="3"/>
      <c r="PN812" s="3"/>
      <c r="PO812" s="3"/>
      <c r="PP812" s="3"/>
      <c r="PQ812" s="3"/>
      <c r="PR812" s="3"/>
      <c r="PS812" s="3"/>
      <c r="PT812" s="3"/>
      <c r="PU812" s="3"/>
      <c r="PV812" s="3"/>
      <c r="PW812" s="3"/>
      <c r="PX812" s="3"/>
      <c r="PY812" s="3"/>
      <c r="PZ812" s="3"/>
      <c r="QA812" s="3"/>
      <c r="QB812" s="3"/>
      <c r="QC812" s="3"/>
      <c r="QD812" s="3"/>
      <c r="QE812" s="3"/>
      <c r="QF812" s="3"/>
      <c r="QG812" s="3"/>
      <c r="QH812" s="3"/>
      <c r="QI812" s="3"/>
      <c r="QJ812" s="3"/>
      <c r="QK812" s="3"/>
      <c r="QL812" s="3"/>
      <c r="QM812" s="3"/>
      <c r="QN812" s="3"/>
      <c r="QO812" s="3"/>
      <c r="QP812" s="3"/>
      <c r="QQ812" s="3"/>
      <c r="QR812" s="3"/>
      <c r="QS812" s="3"/>
      <c r="QT812" s="3"/>
      <c r="QU812" s="3"/>
      <c r="QV812" s="3"/>
      <c r="QW812" s="3"/>
      <c r="QX812" s="3"/>
      <c r="QY812" s="3"/>
      <c r="QZ812" s="3"/>
      <c r="RA812" s="3"/>
      <c r="RB812" s="3"/>
      <c r="RC812" s="3"/>
      <c r="RD812" s="3"/>
      <c r="RE812" s="3"/>
      <c r="RF812" s="3"/>
      <c r="RG812" s="3"/>
      <c r="RH812" s="3"/>
      <c r="RI812" s="3"/>
      <c r="RJ812" s="3"/>
      <c r="RK812" s="3"/>
      <c r="RL812" s="3"/>
      <c r="RM812" s="3"/>
      <c r="RN812" s="3"/>
      <c r="RO812" s="3"/>
      <c r="RP812" s="3"/>
      <c r="RQ812" s="3"/>
      <c r="RR812" s="3"/>
      <c r="RS812" s="3"/>
      <c r="RT812" s="3"/>
      <c r="RU812" s="3"/>
      <c r="RV812" s="3"/>
      <c r="RW812" s="3"/>
      <c r="RX812" s="3"/>
      <c r="RY812" s="3"/>
      <c r="RZ812" s="3"/>
      <c r="SA812" s="3"/>
      <c r="SB812" s="3"/>
      <c r="SC812" s="3"/>
      <c r="SD812" s="3"/>
      <c r="SE812" s="3"/>
      <c r="SF812" s="3"/>
      <c r="SG812" s="3"/>
      <c r="SH812" s="3"/>
      <c r="SI812" s="3"/>
      <c r="SJ812" s="3"/>
      <c r="SK812" s="3"/>
      <c r="SL812" s="3"/>
      <c r="SM812" s="3"/>
      <c r="SN812" s="3"/>
      <c r="SO812" s="3"/>
      <c r="SP812" s="3"/>
      <c r="SQ812" s="3"/>
      <c r="SR812" s="3"/>
      <c r="SS812" s="3"/>
      <c r="ST812" s="3"/>
      <c r="SU812" s="3"/>
      <c r="SV812" s="3"/>
      <c r="SW812" s="3"/>
      <c r="SX812" s="3"/>
      <c r="SY812" s="3"/>
      <c r="SZ812" s="3"/>
      <c r="TA812" s="3"/>
      <c r="TB812" s="3"/>
      <c r="TC812" s="3"/>
      <c r="TD812" s="3"/>
      <c r="TE812" s="3"/>
      <c r="TF812" s="3"/>
      <c r="TG812" s="3"/>
      <c r="TH812" s="3"/>
      <c r="TI812" s="3"/>
      <c r="TJ812" s="3"/>
      <c r="TK812" s="3"/>
      <c r="TL812" s="3"/>
      <c r="TM812" s="3"/>
      <c r="TN812" s="3"/>
      <c r="TO812" s="3"/>
      <c r="TP812" s="3"/>
      <c r="TQ812" s="3"/>
      <c r="TR812" s="3"/>
      <c r="TS812" s="3"/>
      <c r="TT812" s="3"/>
      <c r="TU812" s="3"/>
      <c r="TV812" s="3"/>
      <c r="TW812" s="3"/>
      <c r="TX812" s="3"/>
      <c r="TY812" s="3"/>
      <c r="TZ812" s="3"/>
      <c r="UA812" s="3"/>
      <c r="UB812" s="3"/>
      <c r="UC812" s="3"/>
      <c r="UD812" s="3"/>
      <c r="UE812" s="3"/>
      <c r="UF812" s="3"/>
      <c r="UG812" s="3"/>
      <c r="UH812" s="3"/>
      <c r="UI812" s="3"/>
      <c r="UJ812" s="3"/>
      <c r="UK812" s="3"/>
      <c r="UL812" s="3"/>
      <c r="UM812" s="3"/>
      <c r="UN812" s="3"/>
      <c r="UO812" s="3"/>
      <c r="UP812" s="3"/>
      <c r="UQ812" s="3"/>
      <c r="UR812" s="3"/>
      <c r="US812" s="3"/>
      <c r="UT812" s="3"/>
      <c r="UU812" s="3"/>
      <c r="UV812" s="3"/>
      <c r="UW812" s="3"/>
      <c r="UX812" s="3"/>
      <c r="UY812" s="3"/>
      <c r="UZ812" s="3"/>
      <c r="VA812" s="3"/>
      <c r="VB812" s="3"/>
      <c r="VC812" s="3"/>
      <c r="VD812" s="3"/>
      <c r="VE812" s="3"/>
      <c r="VF812" s="3"/>
      <c r="VG812" s="3"/>
      <c r="VH812" s="3"/>
      <c r="VI812" s="3"/>
      <c r="VJ812" s="3"/>
      <c r="VK812" s="3"/>
      <c r="VL812" s="3"/>
      <c r="VM812" s="3"/>
      <c r="VN812" s="3"/>
      <c r="VO812" s="3"/>
      <c r="VP812" s="3"/>
      <c r="VQ812" s="3"/>
      <c r="VR812" s="3"/>
      <c r="VS812" s="3"/>
      <c r="VT812" s="3"/>
      <c r="VU812" s="3"/>
      <c r="VV812" s="3"/>
      <c r="VW812" s="3"/>
      <c r="VX812" s="3"/>
      <c r="VY812" s="3"/>
      <c r="VZ812" s="3"/>
      <c r="WA812" s="3"/>
      <c r="WB812" s="3"/>
      <c r="WC812" s="3"/>
    </row>
    <row r="813" spans="1:601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/>
      <c r="LP813" s="3"/>
      <c r="LQ813" s="3"/>
      <c r="LR813" s="3"/>
      <c r="LS813" s="3"/>
      <c r="LT813" s="3"/>
      <c r="LU813" s="3"/>
      <c r="LV813" s="3"/>
      <c r="LW813" s="3"/>
      <c r="LX813" s="3"/>
      <c r="LY813" s="3"/>
      <c r="LZ813" s="3"/>
      <c r="MA813" s="3"/>
      <c r="MB813" s="3"/>
      <c r="MC813" s="3"/>
      <c r="MD813" s="3"/>
      <c r="ME813" s="3"/>
      <c r="MF813" s="3"/>
      <c r="MG813" s="3"/>
      <c r="MH813" s="3"/>
      <c r="MI813" s="3"/>
      <c r="MJ813" s="3"/>
      <c r="MK813" s="3"/>
      <c r="ML813" s="3"/>
      <c r="MM813" s="3"/>
      <c r="MN813" s="3"/>
      <c r="MO813" s="3"/>
      <c r="MP813" s="3"/>
      <c r="MQ813" s="3"/>
      <c r="MR813" s="3"/>
      <c r="MS813" s="3"/>
      <c r="MT813" s="3"/>
      <c r="MU813" s="3"/>
      <c r="MV813" s="3"/>
      <c r="MW813" s="3"/>
      <c r="MX813" s="3"/>
      <c r="MY813" s="3"/>
      <c r="MZ813" s="3"/>
      <c r="NA813" s="3"/>
      <c r="NB813" s="3"/>
      <c r="NC813" s="3"/>
      <c r="ND813" s="3"/>
      <c r="NE813" s="3"/>
      <c r="NF813" s="3"/>
      <c r="NG813" s="3"/>
      <c r="NH813" s="3"/>
      <c r="NI813" s="3"/>
      <c r="NJ813" s="3"/>
      <c r="NK813" s="3"/>
      <c r="NL813" s="3"/>
      <c r="NM813" s="3"/>
      <c r="NN813" s="3"/>
      <c r="NO813" s="3"/>
      <c r="NP813" s="3"/>
      <c r="NQ813" s="3"/>
      <c r="NR813" s="3"/>
      <c r="NS813" s="3"/>
      <c r="NT813" s="3"/>
      <c r="NU813" s="3"/>
      <c r="NV813" s="3"/>
      <c r="NW813" s="3"/>
      <c r="NX813" s="3"/>
      <c r="NY813" s="3"/>
      <c r="NZ813" s="3"/>
      <c r="OA813" s="3"/>
      <c r="OB813" s="3"/>
      <c r="OC813" s="3"/>
      <c r="OD813" s="3"/>
      <c r="OE813" s="3"/>
      <c r="OF813" s="3"/>
      <c r="OG813" s="3"/>
      <c r="OH813" s="3"/>
      <c r="OI813" s="3"/>
      <c r="OJ813" s="3"/>
      <c r="OK813" s="3"/>
      <c r="OL813" s="3"/>
      <c r="OM813" s="3"/>
      <c r="ON813" s="3"/>
      <c r="OO813" s="3"/>
      <c r="OP813" s="3"/>
      <c r="OQ813" s="3"/>
      <c r="OR813" s="3"/>
      <c r="OS813" s="3"/>
      <c r="OT813" s="3"/>
      <c r="OU813" s="3"/>
      <c r="OV813" s="3"/>
      <c r="OW813" s="3"/>
      <c r="OX813" s="3"/>
      <c r="OY813" s="3"/>
      <c r="OZ813" s="3"/>
      <c r="PA813" s="3"/>
      <c r="PB813" s="3"/>
      <c r="PC813" s="3"/>
      <c r="PD813" s="3"/>
      <c r="PE813" s="3"/>
      <c r="PF813" s="3"/>
      <c r="PG813" s="3"/>
      <c r="PH813" s="3"/>
      <c r="PI813" s="3"/>
      <c r="PJ813" s="3"/>
      <c r="PK813" s="3"/>
      <c r="PL813" s="3"/>
      <c r="PM813" s="3"/>
      <c r="PN813" s="3"/>
      <c r="PO813" s="3"/>
      <c r="PP813" s="3"/>
      <c r="PQ813" s="3"/>
      <c r="PR813" s="3"/>
      <c r="PS813" s="3"/>
      <c r="PT813" s="3"/>
      <c r="PU813" s="3"/>
      <c r="PV813" s="3"/>
      <c r="PW813" s="3"/>
      <c r="PX813" s="3"/>
      <c r="PY813" s="3"/>
      <c r="PZ813" s="3"/>
      <c r="QA813" s="3"/>
      <c r="QB813" s="3"/>
      <c r="QC813" s="3"/>
      <c r="QD813" s="3"/>
      <c r="QE813" s="3"/>
      <c r="QF813" s="3"/>
      <c r="QG813" s="3"/>
      <c r="QH813" s="3"/>
      <c r="QI813" s="3"/>
      <c r="QJ813" s="3"/>
      <c r="QK813" s="3"/>
      <c r="QL813" s="3"/>
      <c r="QM813" s="3"/>
      <c r="QN813" s="3"/>
      <c r="QO813" s="3"/>
      <c r="QP813" s="3"/>
      <c r="QQ813" s="3"/>
      <c r="QR813" s="3"/>
      <c r="QS813" s="3"/>
      <c r="QT813" s="3"/>
      <c r="QU813" s="3"/>
      <c r="QV813" s="3"/>
      <c r="QW813" s="3"/>
      <c r="QX813" s="3"/>
      <c r="QY813" s="3"/>
      <c r="QZ813" s="3"/>
      <c r="RA813" s="3"/>
      <c r="RB813" s="3"/>
      <c r="RC813" s="3"/>
      <c r="RD813" s="3"/>
      <c r="RE813" s="3"/>
      <c r="RF813" s="3"/>
      <c r="RG813" s="3"/>
      <c r="RH813" s="3"/>
      <c r="RI813" s="3"/>
      <c r="RJ813" s="3"/>
      <c r="RK813" s="3"/>
      <c r="RL813" s="3"/>
      <c r="RM813" s="3"/>
      <c r="RN813" s="3"/>
      <c r="RO813" s="3"/>
      <c r="RP813" s="3"/>
      <c r="RQ813" s="3"/>
      <c r="RR813" s="3"/>
      <c r="RS813" s="3"/>
      <c r="RT813" s="3"/>
      <c r="RU813" s="3"/>
      <c r="RV813" s="3"/>
      <c r="RW813" s="3"/>
      <c r="RX813" s="3"/>
      <c r="RY813" s="3"/>
      <c r="RZ813" s="3"/>
      <c r="SA813" s="3"/>
      <c r="SB813" s="3"/>
      <c r="SC813" s="3"/>
      <c r="SD813" s="3"/>
      <c r="SE813" s="3"/>
      <c r="SF813" s="3"/>
      <c r="SG813" s="3"/>
      <c r="SH813" s="3"/>
      <c r="SI813" s="3"/>
      <c r="SJ813" s="3"/>
      <c r="SK813" s="3"/>
      <c r="SL813" s="3"/>
      <c r="SM813" s="3"/>
      <c r="SN813" s="3"/>
      <c r="SO813" s="3"/>
      <c r="SP813" s="3"/>
      <c r="SQ813" s="3"/>
      <c r="SR813" s="3"/>
      <c r="SS813" s="3"/>
      <c r="ST813" s="3"/>
      <c r="SU813" s="3"/>
      <c r="SV813" s="3"/>
      <c r="SW813" s="3"/>
      <c r="SX813" s="3"/>
      <c r="SY813" s="3"/>
      <c r="SZ813" s="3"/>
      <c r="TA813" s="3"/>
      <c r="TB813" s="3"/>
      <c r="TC813" s="3"/>
      <c r="TD813" s="3"/>
      <c r="TE813" s="3"/>
      <c r="TF813" s="3"/>
      <c r="TG813" s="3"/>
      <c r="TH813" s="3"/>
      <c r="TI813" s="3"/>
      <c r="TJ813" s="3"/>
      <c r="TK813" s="3"/>
      <c r="TL813" s="3"/>
      <c r="TM813" s="3"/>
      <c r="TN813" s="3"/>
      <c r="TO813" s="3"/>
      <c r="TP813" s="3"/>
      <c r="TQ813" s="3"/>
      <c r="TR813" s="3"/>
      <c r="TS813" s="3"/>
      <c r="TT813" s="3"/>
      <c r="TU813" s="3"/>
      <c r="TV813" s="3"/>
      <c r="TW813" s="3"/>
      <c r="TX813" s="3"/>
      <c r="TY813" s="3"/>
      <c r="TZ813" s="3"/>
      <c r="UA813" s="3"/>
      <c r="UB813" s="3"/>
      <c r="UC813" s="3"/>
      <c r="UD813" s="3"/>
      <c r="UE813" s="3"/>
      <c r="UF813" s="3"/>
      <c r="UG813" s="3"/>
      <c r="UH813" s="3"/>
      <c r="UI813" s="3"/>
      <c r="UJ813" s="3"/>
      <c r="UK813" s="3"/>
      <c r="UL813" s="3"/>
      <c r="UM813" s="3"/>
      <c r="UN813" s="3"/>
      <c r="UO813" s="3"/>
      <c r="UP813" s="3"/>
      <c r="UQ813" s="3"/>
      <c r="UR813" s="3"/>
      <c r="US813" s="3"/>
      <c r="UT813" s="3"/>
      <c r="UU813" s="3"/>
      <c r="UV813" s="3"/>
      <c r="UW813" s="3"/>
      <c r="UX813" s="3"/>
      <c r="UY813" s="3"/>
      <c r="UZ813" s="3"/>
      <c r="VA813" s="3"/>
      <c r="VB813" s="3"/>
      <c r="VC813" s="3"/>
      <c r="VD813" s="3"/>
      <c r="VE813" s="3"/>
      <c r="VF813" s="3"/>
      <c r="VG813" s="3"/>
      <c r="VH813" s="3"/>
      <c r="VI813" s="3"/>
      <c r="VJ813" s="3"/>
      <c r="VK813" s="3"/>
      <c r="VL813" s="3"/>
      <c r="VM813" s="3"/>
      <c r="VN813" s="3"/>
      <c r="VO813" s="3"/>
      <c r="VP813" s="3"/>
      <c r="VQ813" s="3"/>
      <c r="VR813" s="3"/>
      <c r="VS813" s="3"/>
      <c r="VT813" s="3"/>
      <c r="VU813" s="3"/>
      <c r="VV813" s="3"/>
      <c r="VW813" s="3"/>
      <c r="VX813" s="3"/>
      <c r="VY813" s="3"/>
      <c r="VZ813" s="3"/>
      <c r="WA813" s="3"/>
      <c r="WB813" s="3"/>
      <c r="WC813" s="3"/>
    </row>
    <row r="814" spans="1:601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/>
      <c r="LP814" s="3"/>
      <c r="LQ814" s="3"/>
      <c r="LR814" s="3"/>
      <c r="LS814" s="3"/>
      <c r="LT814" s="3"/>
      <c r="LU814" s="3"/>
      <c r="LV814" s="3"/>
      <c r="LW814" s="3"/>
      <c r="LX814" s="3"/>
      <c r="LY814" s="3"/>
      <c r="LZ814" s="3"/>
      <c r="MA814" s="3"/>
      <c r="MB814" s="3"/>
      <c r="MC814" s="3"/>
      <c r="MD814" s="3"/>
      <c r="ME814" s="3"/>
      <c r="MF814" s="3"/>
      <c r="MG814" s="3"/>
      <c r="MH814" s="3"/>
      <c r="MI814" s="3"/>
      <c r="MJ814" s="3"/>
      <c r="MK814" s="3"/>
      <c r="ML814" s="3"/>
      <c r="MM814" s="3"/>
      <c r="MN814" s="3"/>
      <c r="MO814" s="3"/>
      <c r="MP814" s="3"/>
      <c r="MQ814" s="3"/>
      <c r="MR814" s="3"/>
      <c r="MS814" s="3"/>
      <c r="MT814" s="3"/>
      <c r="MU814" s="3"/>
      <c r="MV814" s="3"/>
      <c r="MW814" s="3"/>
      <c r="MX814" s="3"/>
      <c r="MY814" s="3"/>
      <c r="MZ814" s="3"/>
      <c r="NA814" s="3"/>
      <c r="NB814" s="3"/>
      <c r="NC814" s="3"/>
      <c r="ND814" s="3"/>
      <c r="NE814" s="3"/>
      <c r="NF814" s="3"/>
      <c r="NG814" s="3"/>
      <c r="NH814" s="3"/>
      <c r="NI814" s="3"/>
      <c r="NJ814" s="3"/>
      <c r="NK814" s="3"/>
      <c r="NL814" s="3"/>
      <c r="NM814" s="3"/>
      <c r="NN814" s="3"/>
      <c r="NO814" s="3"/>
      <c r="NP814" s="3"/>
      <c r="NQ814" s="3"/>
      <c r="NR814" s="3"/>
      <c r="NS814" s="3"/>
      <c r="NT814" s="3"/>
      <c r="NU814" s="3"/>
      <c r="NV814" s="3"/>
      <c r="NW814" s="3"/>
      <c r="NX814" s="3"/>
      <c r="NY814" s="3"/>
      <c r="NZ814" s="3"/>
      <c r="OA814" s="3"/>
      <c r="OB814" s="3"/>
      <c r="OC814" s="3"/>
      <c r="OD814" s="3"/>
      <c r="OE814" s="3"/>
      <c r="OF814" s="3"/>
      <c r="OG814" s="3"/>
      <c r="OH814" s="3"/>
      <c r="OI814" s="3"/>
      <c r="OJ814" s="3"/>
      <c r="OK814" s="3"/>
      <c r="OL814" s="3"/>
      <c r="OM814" s="3"/>
      <c r="ON814" s="3"/>
      <c r="OO814" s="3"/>
      <c r="OP814" s="3"/>
      <c r="OQ814" s="3"/>
      <c r="OR814" s="3"/>
      <c r="OS814" s="3"/>
      <c r="OT814" s="3"/>
      <c r="OU814" s="3"/>
      <c r="OV814" s="3"/>
      <c r="OW814" s="3"/>
      <c r="OX814" s="3"/>
      <c r="OY814" s="3"/>
      <c r="OZ814" s="3"/>
      <c r="PA814" s="3"/>
      <c r="PB814" s="3"/>
      <c r="PC814" s="3"/>
      <c r="PD814" s="3"/>
      <c r="PE814" s="3"/>
      <c r="PF814" s="3"/>
      <c r="PG814" s="3"/>
      <c r="PH814" s="3"/>
      <c r="PI814" s="3"/>
      <c r="PJ814" s="3"/>
      <c r="PK814" s="3"/>
      <c r="PL814" s="3"/>
      <c r="PM814" s="3"/>
      <c r="PN814" s="3"/>
      <c r="PO814" s="3"/>
      <c r="PP814" s="3"/>
      <c r="PQ814" s="3"/>
      <c r="PR814" s="3"/>
      <c r="PS814" s="3"/>
      <c r="PT814" s="3"/>
      <c r="PU814" s="3"/>
      <c r="PV814" s="3"/>
      <c r="PW814" s="3"/>
      <c r="PX814" s="3"/>
      <c r="PY814" s="3"/>
      <c r="PZ814" s="3"/>
      <c r="QA814" s="3"/>
      <c r="QB814" s="3"/>
      <c r="QC814" s="3"/>
      <c r="QD814" s="3"/>
      <c r="QE814" s="3"/>
      <c r="QF814" s="3"/>
      <c r="QG814" s="3"/>
      <c r="QH814" s="3"/>
      <c r="QI814" s="3"/>
      <c r="QJ814" s="3"/>
      <c r="QK814" s="3"/>
      <c r="QL814" s="3"/>
      <c r="QM814" s="3"/>
      <c r="QN814" s="3"/>
      <c r="QO814" s="3"/>
      <c r="QP814" s="3"/>
      <c r="QQ814" s="3"/>
      <c r="QR814" s="3"/>
      <c r="QS814" s="3"/>
      <c r="QT814" s="3"/>
      <c r="QU814" s="3"/>
      <c r="QV814" s="3"/>
      <c r="QW814" s="3"/>
      <c r="QX814" s="3"/>
      <c r="QY814" s="3"/>
      <c r="QZ814" s="3"/>
      <c r="RA814" s="3"/>
      <c r="RB814" s="3"/>
      <c r="RC814" s="3"/>
      <c r="RD814" s="3"/>
      <c r="RE814" s="3"/>
      <c r="RF814" s="3"/>
      <c r="RG814" s="3"/>
      <c r="RH814" s="3"/>
      <c r="RI814" s="3"/>
      <c r="RJ814" s="3"/>
      <c r="RK814" s="3"/>
      <c r="RL814" s="3"/>
      <c r="RM814" s="3"/>
      <c r="RN814" s="3"/>
      <c r="RO814" s="3"/>
      <c r="RP814" s="3"/>
      <c r="RQ814" s="3"/>
      <c r="RR814" s="3"/>
      <c r="RS814" s="3"/>
      <c r="RT814" s="3"/>
      <c r="RU814" s="3"/>
      <c r="RV814" s="3"/>
      <c r="RW814" s="3"/>
      <c r="RX814" s="3"/>
      <c r="RY814" s="3"/>
      <c r="RZ814" s="3"/>
      <c r="SA814" s="3"/>
      <c r="SB814" s="3"/>
      <c r="SC814" s="3"/>
      <c r="SD814" s="3"/>
      <c r="SE814" s="3"/>
      <c r="SF814" s="3"/>
      <c r="SG814" s="3"/>
      <c r="SH814" s="3"/>
      <c r="SI814" s="3"/>
      <c r="SJ814" s="3"/>
      <c r="SK814" s="3"/>
      <c r="SL814" s="3"/>
      <c r="SM814" s="3"/>
      <c r="SN814" s="3"/>
      <c r="SO814" s="3"/>
      <c r="SP814" s="3"/>
      <c r="SQ814" s="3"/>
      <c r="SR814" s="3"/>
      <c r="SS814" s="3"/>
      <c r="ST814" s="3"/>
      <c r="SU814" s="3"/>
      <c r="SV814" s="3"/>
      <c r="SW814" s="3"/>
      <c r="SX814" s="3"/>
      <c r="SY814" s="3"/>
      <c r="SZ814" s="3"/>
      <c r="TA814" s="3"/>
      <c r="TB814" s="3"/>
      <c r="TC814" s="3"/>
      <c r="TD814" s="3"/>
      <c r="TE814" s="3"/>
      <c r="TF814" s="3"/>
      <c r="TG814" s="3"/>
      <c r="TH814" s="3"/>
      <c r="TI814" s="3"/>
      <c r="TJ814" s="3"/>
      <c r="TK814" s="3"/>
      <c r="TL814" s="3"/>
      <c r="TM814" s="3"/>
      <c r="TN814" s="3"/>
      <c r="TO814" s="3"/>
      <c r="TP814" s="3"/>
      <c r="TQ814" s="3"/>
      <c r="TR814" s="3"/>
      <c r="TS814" s="3"/>
      <c r="TT814" s="3"/>
      <c r="TU814" s="3"/>
      <c r="TV814" s="3"/>
      <c r="TW814" s="3"/>
      <c r="TX814" s="3"/>
      <c r="TY814" s="3"/>
      <c r="TZ814" s="3"/>
      <c r="UA814" s="3"/>
      <c r="UB814" s="3"/>
      <c r="UC814" s="3"/>
      <c r="UD814" s="3"/>
      <c r="UE814" s="3"/>
      <c r="UF814" s="3"/>
      <c r="UG814" s="3"/>
      <c r="UH814" s="3"/>
      <c r="UI814" s="3"/>
      <c r="UJ814" s="3"/>
      <c r="UK814" s="3"/>
      <c r="UL814" s="3"/>
      <c r="UM814" s="3"/>
      <c r="UN814" s="3"/>
      <c r="UO814" s="3"/>
      <c r="UP814" s="3"/>
      <c r="UQ814" s="3"/>
      <c r="UR814" s="3"/>
      <c r="US814" s="3"/>
      <c r="UT814" s="3"/>
      <c r="UU814" s="3"/>
      <c r="UV814" s="3"/>
      <c r="UW814" s="3"/>
      <c r="UX814" s="3"/>
      <c r="UY814" s="3"/>
      <c r="UZ814" s="3"/>
      <c r="VA814" s="3"/>
      <c r="VB814" s="3"/>
      <c r="VC814" s="3"/>
      <c r="VD814" s="3"/>
      <c r="VE814" s="3"/>
      <c r="VF814" s="3"/>
      <c r="VG814" s="3"/>
      <c r="VH814" s="3"/>
      <c r="VI814" s="3"/>
      <c r="VJ814" s="3"/>
      <c r="VK814" s="3"/>
      <c r="VL814" s="3"/>
      <c r="VM814" s="3"/>
      <c r="VN814" s="3"/>
      <c r="VO814" s="3"/>
      <c r="VP814" s="3"/>
      <c r="VQ814" s="3"/>
      <c r="VR814" s="3"/>
      <c r="VS814" s="3"/>
      <c r="VT814" s="3"/>
      <c r="VU814" s="3"/>
      <c r="VV814" s="3"/>
      <c r="VW814" s="3"/>
      <c r="VX814" s="3"/>
      <c r="VY814" s="3"/>
      <c r="VZ814" s="3"/>
      <c r="WA814" s="3"/>
      <c r="WB814" s="3"/>
      <c r="WC814" s="3"/>
    </row>
    <row r="815" spans="1:601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3"/>
      <c r="NJ815" s="3"/>
      <c r="NK815" s="3"/>
      <c r="NL815" s="3"/>
      <c r="NM815" s="3"/>
      <c r="NN815" s="3"/>
      <c r="NO815" s="3"/>
      <c r="NP815" s="3"/>
      <c r="NQ815" s="3"/>
      <c r="NR815" s="3"/>
      <c r="NS815" s="3"/>
      <c r="NT815" s="3"/>
      <c r="NU815" s="3"/>
      <c r="NV815" s="3"/>
      <c r="NW815" s="3"/>
      <c r="NX815" s="3"/>
      <c r="NY815" s="3"/>
      <c r="NZ815" s="3"/>
      <c r="OA815" s="3"/>
      <c r="OB815" s="3"/>
      <c r="OC815" s="3"/>
      <c r="OD815" s="3"/>
      <c r="OE815" s="3"/>
      <c r="OF815" s="3"/>
      <c r="OG815" s="3"/>
      <c r="OH815" s="3"/>
      <c r="OI815" s="3"/>
      <c r="OJ815" s="3"/>
      <c r="OK815" s="3"/>
      <c r="OL815" s="3"/>
      <c r="OM815" s="3"/>
      <c r="ON815" s="3"/>
      <c r="OO815" s="3"/>
      <c r="OP815" s="3"/>
      <c r="OQ815" s="3"/>
      <c r="OR815" s="3"/>
      <c r="OS815" s="3"/>
      <c r="OT815" s="3"/>
      <c r="OU815" s="3"/>
      <c r="OV815" s="3"/>
      <c r="OW815" s="3"/>
      <c r="OX815" s="3"/>
      <c r="OY815" s="3"/>
      <c r="OZ815" s="3"/>
      <c r="PA815" s="3"/>
      <c r="PB815" s="3"/>
      <c r="PC815" s="3"/>
      <c r="PD815" s="3"/>
      <c r="PE815" s="3"/>
      <c r="PF815" s="3"/>
      <c r="PG815" s="3"/>
      <c r="PH815" s="3"/>
      <c r="PI815" s="3"/>
      <c r="PJ815" s="3"/>
      <c r="PK815" s="3"/>
      <c r="PL815" s="3"/>
      <c r="PM815" s="3"/>
      <c r="PN815" s="3"/>
      <c r="PO815" s="3"/>
      <c r="PP815" s="3"/>
      <c r="PQ815" s="3"/>
      <c r="PR815" s="3"/>
      <c r="PS815" s="3"/>
      <c r="PT815" s="3"/>
      <c r="PU815" s="3"/>
      <c r="PV815" s="3"/>
      <c r="PW815" s="3"/>
      <c r="PX815" s="3"/>
      <c r="PY815" s="3"/>
      <c r="PZ815" s="3"/>
      <c r="QA815" s="3"/>
      <c r="QB815" s="3"/>
      <c r="QC815" s="3"/>
      <c r="QD815" s="3"/>
      <c r="QE815" s="3"/>
      <c r="QF815" s="3"/>
      <c r="QG815" s="3"/>
      <c r="QH815" s="3"/>
      <c r="QI815" s="3"/>
      <c r="QJ815" s="3"/>
      <c r="QK815" s="3"/>
      <c r="QL815" s="3"/>
      <c r="QM815" s="3"/>
      <c r="QN815" s="3"/>
      <c r="QO815" s="3"/>
      <c r="QP815" s="3"/>
      <c r="QQ815" s="3"/>
      <c r="QR815" s="3"/>
      <c r="QS815" s="3"/>
      <c r="QT815" s="3"/>
      <c r="QU815" s="3"/>
      <c r="QV815" s="3"/>
      <c r="QW815" s="3"/>
      <c r="QX815" s="3"/>
      <c r="QY815" s="3"/>
      <c r="QZ815" s="3"/>
      <c r="RA815" s="3"/>
      <c r="RB815" s="3"/>
      <c r="RC815" s="3"/>
      <c r="RD815" s="3"/>
      <c r="RE815" s="3"/>
      <c r="RF815" s="3"/>
      <c r="RG815" s="3"/>
      <c r="RH815" s="3"/>
      <c r="RI815" s="3"/>
      <c r="RJ815" s="3"/>
      <c r="RK815" s="3"/>
      <c r="RL815" s="3"/>
      <c r="RM815" s="3"/>
      <c r="RN815" s="3"/>
      <c r="RO815" s="3"/>
      <c r="RP815" s="3"/>
      <c r="RQ815" s="3"/>
      <c r="RR815" s="3"/>
      <c r="RS815" s="3"/>
      <c r="RT815" s="3"/>
      <c r="RU815" s="3"/>
      <c r="RV815" s="3"/>
      <c r="RW815" s="3"/>
      <c r="RX815" s="3"/>
      <c r="RY815" s="3"/>
      <c r="RZ815" s="3"/>
      <c r="SA815" s="3"/>
      <c r="SB815" s="3"/>
      <c r="SC815" s="3"/>
      <c r="SD815" s="3"/>
      <c r="SE815" s="3"/>
      <c r="SF815" s="3"/>
      <c r="SG815" s="3"/>
      <c r="SH815" s="3"/>
      <c r="SI815" s="3"/>
      <c r="SJ815" s="3"/>
      <c r="SK815" s="3"/>
      <c r="SL815" s="3"/>
      <c r="SM815" s="3"/>
      <c r="SN815" s="3"/>
      <c r="SO815" s="3"/>
      <c r="SP815" s="3"/>
      <c r="SQ815" s="3"/>
      <c r="SR815" s="3"/>
      <c r="SS815" s="3"/>
      <c r="ST815" s="3"/>
      <c r="SU815" s="3"/>
      <c r="SV815" s="3"/>
      <c r="SW815" s="3"/>
      <c r="SX815" s="3"/>
      <c r="SY815" s="3"/>
      <c r="SZ815" s="3"/>
      <c r="TA815" s="3"/>
      <c r="TB815" s="3"/>
      <c r="TC815" s="3"/>
      <c r="TD815" s="3"/>
      <c r="TE815" s="3"/>
      <c r="TF815" s="3"/>
      <c r="TG815" s="3"/>
      <c r="TH815" s="3"/>
      <c r="TI815" s="3"/>
      <c r="TJ815" s="3"/>
      <c r="TK815" s="3"/>
      <c r="TL815" s="3"/>
      <c r="TM815" s="3"/>
      <c r="TN815" s="3"/>
      <c r="TO815" s="3"/>
      <c r="TP815" s="3"/>
      <c r="TQ815" s="3"/>
      <c r="TR815" s="3"/>
      <c r="TS815" s="3"/>
      <c r="TT815" s="3"/>
      <c r="TU815" s="3"/>
      <c r="TV815" s="3"/>
      <c r="TW815" s="3"/>
      <c r="TX815" s="3"/>
      <c r="TY815" s="3"/>
      <c r="TZ815" s="3"/>
      <c r="UA815" s="3"/>
      <c r="UB815" s="3"/>
      <c r="UC815" s="3"/>
      <c r="UD815" s="3"/>
      <c r="UE815" s="3"/>
      <c r="UF815" s="3"/>
      <c r="UG815" s="3"/>
      <c r="UH815" s="3"/>
      <c r="UI815" s="3"/>
      <c r="UJ815" s="3"/>
      <c r="UK815" s="3"/>
      <c r="UL815" s="3"/>
      <c r="UM815" s="3"/>
      <c r="UN815" s="3"/>
      <c r="UO815" s="3"/>
      <c r="UP815" s="3"/>
      <c r="UQ815" s="3"/>
      <c r="UR815" s="3"/>
      <c r="US815" s="3"/>
      <c r="UT815" s="3"/>
      <c r="UU815" s="3"/>
      <c r="UV815" s="3"/>
      <c r="UW815" s="3"/>
      <c r="UX815" s="3"/>
      <c r="UY815" s="3"/>
      <c r="UZ815" s="3"/>
      <c r="VA815" s="3"/>
      <c r="VB815" s="3"/>
      <c r="VC815" s="3"/>
      <c r="VD815" s="3"/>
      <c r="VE815" s="3"/>
      <c r="VF815" s="3"/>
      <c r="VG815" s="3"/>
      <c r="VH815" s="3"/>
      <c r="VI815" s="3"/>
      <c r="VJ815" s="3"/>
      <c r="VK815" s="3"/>
      <c r="VL815" s="3"/>
      <c r="VM815" s="3"/>
      <c r="VN815" s="3"/>
      <c r="VO815" s="3"/>
      <c r="VP815" s="3"/>
      <c r="VQ815" s="3"/>
      <c r="VR815" s="3"/>
      <c r="VS815" s="3"/>
      <c r="VT815" s="3"/>
      <c r="VU815" s="3"/>
      <c r="VV815" s="3"/>
      <c r="VW815" s="3"/>
      <c r="VX815" s="3"/>
      <c r="VY815" s="3"/>
      <c r="VZ815" s="3"/>
      <c r="WA815" s="3"/>
      <c r="WB815" s="3"/>
      <c r="WC815" s="3"/>
    </row>
    <row r="816" spans="1:601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/>
      <c r="LP816" s="3"/>
      <c r="LQ816" s="3"/>
      <c r="LR816" s="3"/>
      <c r="LS816" s="3"/>
      <c r="LT816" s="3"/>
      <c r="LU816" s="3"/>
      <c r="LV816" s="3"/>
      <c r="LW816" s="3"/>
      <c r="LX816" s="3"/>
      <c r="LY816" s="3"/>
      <c r="LZ816" s="3"/>
      <c r="MA816" s="3"/>
      <c r="MB816" s="3"/>
      <c r="MC816" s="3"/>
      <c r="MD816" s="3"/>
      <c r="ME816" s="3"/>
      <c r="MF816" s="3"/>
      <c r="MG816" s="3"/>
      <c r="MH816" s="3"/>
      <c r="MI816" s="3"/>
      <c r="MJ816" s="3"/>
      <c r="MK816" s="3"/>
      <c r="ML816" s="3"/>
      <c r="MM816" s="3"/>
      <c r="MN816" s="3"/>
      <c r="MO816" s="3"/>
      <c r="MP816" s="3"/>
      <c r="MQ816" s="3"/>
      <c r="MR816" s="3"/>
      <c r="MS816" s="3"/>
      <c r="MT816" s="3"/>
      <c r="MU816" s="3"/>
      <c r="MV816" s="3"/>
      <c r="MW816" s="3"/>
      <c r="MX816" s="3"/>
      <c r="MY816" s="3"/>
      <c r="MZ816" s="3"/>
      <c r="NA816" s="3"/>
      <c r="NB816" s="3"/>
      <c r="NC816" s="3"/>
      <c r="ND816" s="3"/>
      <c r="NE816" s="3"/>
      <c r="NF816" s="3"/>
      <c r="NG816" s="3"/>
      <c r="NH816" s="3"/>
      <c r="NI816" s="3"/>
      <c r="NJ816" s="3"/>
      <c r="NK816" s="3"/>
      <c r="NL816" s="3"/>
      <c r="NM816" s="3"/>
      <c r="NN816" s="3"/>
      <c r="NO816" s="3"/>
      <c r="NP816" s="3"/>
      <c r="NQ816" s="3"/>
      <c r="NR816" s="3"/>
      <c r="NS816" s="3"/>
      <c r="NT816" s="3"/>
      <c r="NU816" s="3"/>
      <c r="NV816" s="3"/>
      <c r="NW816" s="3"/>
      <c r="NX816" s="3"/>
      <c r="NY816" s="3"/>
      <c r="NZ816" s="3"/>
      <c r="OA816" s="3"/>
      <c r="OB816" s="3"/>
      <c r="OC816" s="3"/>
      <c r="OD816" s="3"/>
      <c r="OE816" s="3"/>
      <c r="OF816" s="3"/>
      <c r="OG816" s="3"/>
      <c r="OH816" s="3"/>
      <c r="OI816" s="3"/>
      <c r="OJ816" s="3"/>
      <c r="OK816" s="3"/>
      <c r="OL816" s="3"/>
      <c r="OM816" s="3"/>
      <c r="ON816" s="3"/>
      <c r="OO816" s="3"/>
      <c r="OP816" s="3"/>
      <c r="OQ816" s="3"/>
      <c r="OR816" s="3"/>
      <c r="OS816" s="3"/>
      <c r="OT816" s="3"/>
      <c r="OU816" s="3"/>
      <c r="OV816" s="3"/>
      <c r="OW816" s="3"/>
      <c r="OX816" s="3"/>
      <c r="OY816" s="3"/>
      <c r="OZ816" s="3"/>
      <c r="PA816" s="3"/>
      <c r="PB816" s="3"/>
      <c r="PC816" s="3"/>
      <c r="PD816" s="3"/>
      <c r="PE816" s="3"/>
      <c r="PF816" s="3"/>
      <c r="PG816" s="3"/>
      <c r="PH816" s="3"/>
      <c r="PI816" s="3"/>
      <c r="PJ816" s="3"/>
      <c r="PK816" s="3"/>
      <c r="PL816" s="3"/>
      <c r="PM816" s="3"/>
      <c r="PN816" s="3"/>
      <c r="PO816" s="3"/>
      <c r="PP816" s="3"/>
      <c r="PQ816" s="3"/>
      <c r="PR816" s="3"/>
      <c r="PS816" s="3"/>
      <c r="PT816" s="3"/>
      <c r="PU816" s="3"/>
      <c r="PV816" s="3"/>
      <c r="PW816" s="3"/>
      <c r="PX816" s="3"/>
      <c r="PY816" s="3"/>
      <c r="PZ816" s="3"/>
      <c r="QA816" s="3"/>
      <c r="QB816" s="3"/>
      <c r="QC816" s="3"/>
      <c r="QD816" s="3"/>
      <c r="QE816" s="3"/>
      <c r="QF816" s="3"/>
      <c r="QG816" s="3"/>
      <c r="QH816" s="3"/>
      <c r="QI816" s="3"/>
      <c r="QJ816" s="3"/>
      <c r="QK816" s="3"/>
      <c r="QL816" s="3"/>
      <c r="QM816" s="3"/>
      <c r="QN816" s="3"/>
      <c r="QO816" s="3"/>
      <c r="QP816" s="3"/>
      <c r="QQ816" s="3"/>
      <c r="QR816" s="3"/>
      <c r="QS816" s="3"/>
      <c r="QT816" s="3"/>
      <c r="QU816" s="3"/>
      <c r="QV816" s="3"/>
      <c r="QW816" s="3"/>
      <c r="QX816" s="3"/>
      <c r="QY816" s="3"/>
      <c r="QZ816" s="3"/>
      <c r="RA816" s="3"/>
      <c r="RB816" s="3"/>
      <c r="RC816" s="3"/>
      <c r="RD816" s="3"/>
      <c r="RE816" s="3"/>
      <c r="RF816" s="3"/>
      <c r="RG816" s="3"/>
      <c r="RH816" s="3"/>
      <c r="RI816" s="3"/>
      <c r="RJ816" s="3"/>
      <c r="RK816" s="3"/>
      <c r="RL816" s="3"/>
      <c r="RM816" s="3"/>
      <c r="RN816" s="3"/>
      <c r="RO816" s="3"/>
      <c r="RP816" s="3"/>
      <c r="RQ816" s="3"/>
      <c r="RR816" s="3"/>
      <c r="RS816" s="3"/>
      <c r="RT816" s="3"/>
      <c r="RU816" s="3"/>
      <c r="RV816" s="3"/>
      <c r="RW816" s="3"/>
      <c r="RX816" s="3"/>
      <c r="RY816" s="3"/>
      <c r="RZ816" s="3"/>
      <c r="SA816" s="3"/>
      <c r="SB816" s="3"/>
      <c r="SC816" s="3"/>
      <c r="SD816" s="3"/>
      <c r="SE816" s="3"/>
      <c r="SF816" s="3"/>
      <c r="SG816" s="3"/>
      <c r="SH816" s="3"/>
      <c r="SI816" s="3"/>
      <c r="SJ816" s="3"/>
      <c r="SK816" s="3"/>
      <c r="SL816" s="3"/>
      <c r="SM816" s="3"/>
      <c r="SN816" s="3"/>
      <c r="SO816" s="3"/>
      <c r="SP816" s="3"/>
      <c r="SQ816" s="3"/>
      <c r="SR816" s="3"/>
      <c r="SS816" s="3"/>
      <c r="ST816" s="3"/>
      <c r="SU816" s="3"/>
      <c r="SV816" s="3"/>
      <c r="SW816" s="3"/>
      <c r="SX816" s="3"/>
      <c r="SY816" s="3"/>
      <c r="SZ816" s="3"/>
      <c r="TA816" s="3"/>
      <c r="TB816" s="3"/>
      <c r="TC816" s="3"/>
      <c r="TD816" s="3"/>
      <c r="TE816" s="3"/>
      <c r="TF816" s="3"/>
      <c r="TG816" s="3"/>
      <c r="TH816" s="3"/>
      <c r="TI816" s="3"/>
      <c r="TJ816" s="3"/>
      <c r="TK816" s="3"/>
      <c r="TL816" s="3"/>
      <c r="TM816" s="3"/>
      <c r="TN816" s="3"/>
      <c r="TO816" s="3"/>
      <c r="TP816" s="3"/>
      <c r="TQ816" s="3"/>
      <c r="TR816" s="3"/>
      <c r="TS816" s="3"/>
      <c r="TT816" s="3"/>
      <c r="TU816" s="3"/>
      <c r="TV816" s="3"/>
      <c r="TW816" s="3"/>
      <c r="TX816" s="3"/>
      <c r="TY816" s="3"/>
      <c r="TZ816" s="3"/>
      <c r="UA816" s="3"/>
      <c r="UB816" s="3"/>
      <c r="UC816" s="3"/>
      <c r="UD816" s="3"/>
      <c r="UE816" s="3"/>
      <c r="UF816" s="3"/>
      <c r="UG816" s="3"/>
      <c r="UH816" s="3"/>
      <c r="UI816" s="3"/>
      <c r="UJ816" s="3"/>
      <c r="UK816" s="3"/>
      <c r="UL816" s="3"/>
      <c r="UM816" s="3"/>
      <c r="UN816" s="3"/>
      <c r="UO816" s="3"/>
      <c r="UP816" s="3"/>
      <c r="UQ816" s="3"/>
      <c r="UR816" s="3"/>
      <c r="US816" s="3"/>
      <c r="UT816" s="3"/>
      <c r="UU816" s="3"/>
      <c r="UV816" s="3"/>
      <c r="UW816" s="3"/>
      <c r="UX816" s="3"/>
      <c r="UY816" s="3"/>
      <c r="UZ816" s="3"/>
      <c r="VA816" s="3"/>
      <c r="VB816" s="3"/>
      <c r="VC816" s="3"/>
      <c r="VD816" s="3"/>
      <c r="VE816" s="3"/>
      <c r="VF816" s="3"/>
      <c r="VG816" s="3"/>
      <c r="VH816" s="3"/>
      <c r="VI816" s="3"/>
      <c r="VJ816" s="3"/>
      <c r="VK816" s="3"/>
      <c r="VL816" s="3"/>
      <c r="VM816" s="3"/>
      <c r="VN816" s="3"/>
      <c r="VO816" s="3"/>
      <c r="VP816" s="3"/>
      <c r="VQ816" s="3"/>
      <c r="VR816" s="3"/>
      <c r="VS816" s="3"/>
      <c r="VT816" s="3"/>
      <c r="VU816" s="3"/>
      <c r="VV816" s="3"/>
      <c r="VW816" s="3"/>
      <c r="VX816" s="3"/>
      <c r="VY816" s="3"/>
      <c r="VZ816" s="3"/>
      <c r="WA816" s="3"/>
      <c r="WB816" s="3"/>
      <c r="WC816" s="3"/>
    </row>
    <row r="817" spans="1:601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3"/>
      <c r="NJ817" s="3"/>
      <c r="NK817" s="3"/>
      <c r="NL817" s="3"/>
      <c r="NM817" s="3"/>
      <c r="NN817" s="3"/>
      <c r="NO817" s="3"/>
      <c r="NP817" s="3"/>
      <c r="NQ817" s="3"/>
      <c r="NR817" s="3"/>
      <c r="NS817" s="3"/>
      <c r="NT817" s="3"/>
      <c r="NU817" s="3"/>
      <c r="NV817" s="3"/>
      <c r="NW817" s="3"/>
      <c r="NX817" s="3"/>
      <c r="NY817" s="3"/>
      <c r="NZ817" s="3"/>
      <c r="OA817" s="3"/>
      <c r="OB817" s="3"/>
      <c r="OC817" s="3"/>
      <c r="OD817" s="3"/>
      <c r="OE817" s="3"/>
      <c r="OF817" s="3"/>
      <c r="OG817" s="3"/>
      <c r="OH817" s="3"/>
      <c r="OI817" s="3"/>
      <c r="OJ817" s="3"/>
      <c r="OK817" s="3"/>
      <c r="OL817" s="3"/>
      <c r="OM817" s="3"/>
      <c r="ON817" s="3"/>
      <c r="OO817" s="3"/>
      <c r="OP817" s="3"/>
      <c r="OQ817" s="3"/>
      <c r="OR817" s="3"/>
      <c r="OS817" s="3"/>
      <c r="OT817" s="3"/>
      <c r="OU817" s="3"/>
      <c r="OV817" s="3"/>
      <c r="OW817" s="3"/>
      <c r="OX817" s="3"/>
      <c r="OY817" s="3"/>
      <c r="OZ817" s="3"/>
      <c r="PA817" s="3"/>
      <c r="PB817" s="3"/>
      <c r="PC817" s="3"/>
      <c r="PD817" s="3"/>
      <c r="PE817" s="3"/>
      <c r="PF817" s="3"/>
      <c r="PG817" s="3"/>
      <c r="PH817" s="3"/>
      <c r="PI817" s="3"/>
      <c r="PJ817" s="3"/>
      <c r="PK817" s="3"/>
      <c r="PL817" s="3"/>
      <c r="PM817" s="3"/>
      <c r="PN817" s="3"/>
      <c r="PO817" s="3"/>
      <c r="PP817" s="3"/>
      <c r="PQ817" s="3"/>
      <c r="PR817" s="3"/>
      <c r="PS817" s="3"/>
      <c r="PT817" s="3"/>
      <c r="PU817" s="3"/>
      <c r="PV817" s="3"/>
      <c r="PW817" s="3"/>
      <c r="PX817" s="3"/>
      <c r="PY817" s="3"/>
      <c r="PZ817" s="3"/>
      <c r="QA817" s="3"/>
      <c r="QB817" s="3"/>
      <c r="QC817" s="3"/>
      <c r="QD817" s="3"/>
      <c r="QE817" s="3"/>
      <c r="QF817" s="3"/>
      <c r="QG817" s="3"/>
      <c r="QH817" s="3"/>
      <c r="QI817" s="3"/>
      <c r="QJ817" s="3"/>
      <c r="QK817" s="3"/>
      <c r="QL817" s="3"/>
      <c r="QM817" s="3"/>
      <c r="QN817" s="3"/>
      <c r="QO817" s="3"/>
      <c r="QP817" s="3"/>
      <c r="QQ817" s="3"/>
      <c r="QR817" s="3"/>
      <c r="QS817" s="3"/>
      <c r="QT817" s="3"/>
      <c r="QU817" s="3"/>
      <c r="QV817" s="3"/>
      <c r="QW817" s="3"/>
      <c r="QX817" s="3"/>
      <c r="QY817" s="3"/>
      <c r="QZ817" s="3"/>
      <c r="RA817" s="3"/>
      <c r="RB817" s="3"/>
      <c r="RC817" s="3"/>
      <c r="RD817" s="3"/>
      <c r="RE817" s="3"/>
      <c r="RF817" s="3"/>
      <c r="RG817" s="3"/>
      <c r="RH817" s="3"/>
      <c r="RI817" s="3"/>
      <c r="RJ817" s="3"/>
      <c r="RK817" s="3"/>
      <c r="RL817" s="3"/>
      <c r="RM817" s="3"/>
      <c r="RN817" s="3"/>
      <c r="RO817" s="3"/>
      <c r="RP817" s="3"/>
      <c r="RQ817" s="3"/>
      <c r="RR817" s="3"/>
      <c r="RS817" s="3"/>
      <c r="RT817" s="3"/>
      <c r="RU817" s="3"/>
      <c r="RV817" s="3"/>
      <c r="RW817" s="3"/>
      <c r="RX817" s="3"/>
      <c r="RY817" s="3"/>
      <c r="RZ817" s="3"/>
      <c r="SA817" s="3"/>
      <c r="SB817" s="3"/>
      <c r="SC817" s="3"/>
      <c r="SD817" s="3"/>
      <c r="SE817" s="3"/>
      <c r="SF817" s="3"/>
      <c r="SG817" s="3"/>
      <c r="SH817" s="3"/>
      <c r="SI817" s="3"/>
      <c r="SJ817" s="3"/>
      <c r="SK817" s="3"/>
      <c r="SL817" s="3"/>
      <c r="SM817" s="3"/>
      <c r="SN817" s="3"/>
      <c r="SO817" s="3"/>
      <c r="SP817" s="3"/>
      <c r="SQ817" s="3"/>
      <c r="SR817" s="3"/>
      <c r="SS817" s="3"/>
      <c r="ST817" s="3"/>
      <c r="SU817" s="3"/>
      <c r="SV817" s="3"/>
      <c r="SW817" s="3"/>
      <c r="SX817" s="3"/>
      <c r="SY817" s="3"/>
      <c r="SZ817" s="3"/>
      <c r="TA817" s="3"/>
      <c r="TB817" s="3"/>
      <c r="TC817" s="3"/>
      <c r="TD817" s="3"/>
      <c r="TE817" s="3"/>
      <c r="TF817" s="3"/>
      <c r="TG817" s="3"/>
      <c r="TH817" s="3"/>
      <c r="TI817" s="3"/>
      <c r="TJ817" s="3"/>
      <c r="TK817" s="3"/>
      <c r="TL817" s="3"/>
      <c r="TM817" s="3"/>
      <c r="TN817" s="3"/>
      <c r="TO817" s="3"/>
      <c r="TP817" s="3"/>
      <c r="TQ817" s="3"/>
      <c r="TR817" s="3"/>
      <c r="TS817" s="3"/>
      <c r="TT817" s="3"/>
      <c r="TU817" s="3"/>
      <c r="TV817" s="3"/>
      <c r="TW817" s="3"/>
      <c r="TX817" s="3"/>
      <c r="TY817" s="3"/>
      <c r="TZ817" s="3"/>
      <c r="UA817" s="3"/>
      <c r="UB817" s="3"/>
      <c r="UC817" s="3"/>
      <c r="UD817" s="3"/>
      <c r="UE817" s="3"/>
      <c r="UF817" s="3"/>
      <c r="UG817" s="3"/>
      <c r="UH817" s="3"/>
      <c r="UI817" s="3"/>
      <c r="UJ817" s="3"/>
      <c r="UK817" s="3"/>
      <c r="UL817" s="3"/>
      <c r="UM817" s="3"/>
      <c r="UN817" s="3"/>
      <c r="UO817" s="3"/>
      <c r="UP817" s="3"/>
      <c r="UQ817" s="3"/>
      <c r="UR817" s="3"/>
      <c r="US817" s="3"/>
      <c r="UT817" s="3"/>
      <c r="UU817" s="3"/>
      <c r="UV817" s="3"/>
      <c r="UW817" s="3"/>
      <c r="UX817" s="3"/>
      <c r="UY817" s="3"/>
      <c r="UZ817" s="3"/>
      <c r="VA817" s="3"/>
      <c r="VB817" s="3"/>
      <c r="VC817" s="3"/>
      <c r="VD817" s="3"/>
      <c r="VE817" s="3"/>
      <c r="VF817" s="3"/>
      <c r="VG817" s="3"/>
      <c r="VH817" s="3"/>
      <c r="VI817" s="3"/>
      <c r="VJ817" s="3"/>
      <c r="VK817" s="3"/>
      <c r="VL817" s="3"/>
      <c r="VM817" s="3"/>
      <c r="VN817" s="3"/>
      <c r="VO817" s="3"/>
      <c r="VP817" s="3"/>
      <c r="VQ817" s="3"/>
      <c r="VR817" s="3"/>
      <c r="VS817" s="3"/>
      <c r="VT817" s="3"/>
      <c r="VU817" s="3"/>
      <c r="VV817" s="3"/>
      <c r="VW817" s="3"/>
      <c r="VX817" s="3"/>
      <c r="VY817" s="3"/>
      <c r="VZ817" s="3"/>
      <c r="WA817" s="3"/>
      <c r="WB817" s="3"/>
      <c r="WC817" s="3"/>
    </row>
    <row r="818" spans="1:601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3"/>
      <c r="NJ818" s="3"/>
      <c r="NK818" s="3"/>
      <c r="NL818" s="3"/>
      <c r="NM818" s="3"/>
      <c r="NN818" s="3"/>
      <c r="NO818" s="3"/>
      <c r="NP818" s="3"/>
      <c r="NQ818" s="3"/>
      <c r="NR818" s="3"/>
      <c r="NS818" s="3"/>
      <c r="NT818" s="3"/>
      <c r="NU818" s="3"/>
      <c r="NV818" s="3"/>
      <c r="NW818" s="3"/>
      <c r="NX818" s="3"/>
      <c r="NY818" s="3"/>
      <c r="NZ818" s="3"/>
      <c r="OA818" s="3"/>
      <c r="OB818" s="3"/>
      <c r="OC818" s="3"/>
      <c r="OD818" s="3"/>
      <c r="OE818" s="3"/>
      <c r="OF818" s="3"/>
      <c r="OG818" s="3"/>
      <c r="OH818" s="3"/>
      <c r="OI818" s="3"/>
      <c r="OJ818" s="3"/>
      <c r="OK818" s="3"/>
      <c r="OL818" s="3"/>
      <c r="OM818" s="3"/>
      <c r="ON818" s="3"/>
      <c r="OO818" s="3"/>
      <c r="OP818" s="3"/>
      <c r="OQ818" s="3"/>
      <c r="OR818" s="3"/>
      <c r="OS818" s="3"/>
      <c r="OT818" s="3"/>
      <c r="OU818" s="3"/>
      <c r="OV818" s="3"/>
      <c r="OW818" s="3"/>
      <c r="OX818" s="3"/>
      <c r="OY818" s="3"/>
      <c r="OZ818" s="3"/>
      <c r="PA818" s="3"/>
      <c r="PB818" s="3"/>
      <c r="PC818" s="3"/>
      <c r="PD818" s="3"/>
      <c r="PE818" s="3"/>
      <c r="PF818" s="3"/>
      <c r="PG818" s="3"/>
      <c r="PH818" s="3"/>
      <c r="PI818" s="3"/>
      <c r="PJ818" s="3"/>
      <c r="PK818" s="3"/>
      <c r="PL818" s="3"/>
      <c r="PM818" s="3"/>
      <c r="PN818" s="3"/>
      <c r="PO818" s="3"/>
      <c r="PP818" s="3"/>
      <c r="PQ818" s="3"/>
      <c r="PR818" s="3"/>
      <c r="PS818" s="3"/>
      <c r="PT818" s="3"/>
      <c r="PU818" s="3"/>
      <c r="PV818" s="3"/>
      <c r="PW818" s="3"/>
      <c r="PX818" s="3"/>
      <c r="PY818" s="3"/>
      <c r="PZ818" s="3"/>
      <c r="QA818" s="3"/>
      <c r="QB818" s="3"/>
      <c r="QC818" s="3"/>
      <c r="QD818" s="3"/>
      <c r="QE818" s="3"/>
      <c r="QF818" s="3"/>
      <c r="QG818" s="3"/>
      <c r="QH818" s="3"/>
      <c r="QI818" s="3"/>
      <c r="QJ818" s="3"/>
      <c r="QK818" s="3"/>
      <c r="QL818" s="3"/>
      <c r="QM818" s="3"/>
      <c r="QN818" s="3"/>
      <c r="QO818" s="3"/>
      <c r="QP818" s="3"/>
      <c r="QQ818" s="3"/>
      <c r="QR818" s="3"/>
      <c r="QS818" s="3"/>
      <c r="QT818" s="3"/>
      <c r="QU818" s="3"/>
      <c r="QV818" s="3"/>
      <c r="QW818" s="3"/>
      <c r="QX818" s="3"/>
      <c r="QY818" s="3"/>
      <c r="QZ818" s="3"/>
      <c r="RA818" s="3"/>
      <c r="RB818" s="3"/>
      <c r="RC818" s="3"/>
      <c r="RD818" s="3"/>
      <c r="RE818" s="3"/>
      <c r="RF818" s="3"/>
      <c r="RG818" s="3"/>
      <c r="RH818" s="3"/>
      <c r="RI818" s="3"/>
      <c r="RJ818" s="3"/>
      <c r="RK818" s="3"/>
      <c r="RL818" s="3"/>
      <c r="RM818" s="3"/>
      <c r="RN818" s="3"/>
      <c r="RO818" s="3"/>
      <c r="RP818" s="3"/>
      <c r="RQ818" s="3"/>
      <c r="RR818" s="3"/>
      <c r="RS818" s="3"/>
      <c r="RT818" s="3"/>
      <c r="RU818" s="3"/>
      <c r="RV818" s="3"/>
      <c r="RW818" s="3"/>
      <c r="RX818" s="3"/>
      <c r="RY818" s="3"/>
      <c r="RZ818" s="3"/>
      <c r="SA818" s="3"/>
      <c r="SB818" s="3"/>
      <c r="SC818" s="3"/>
      <c r="SD818" s="3"/>
      <c r="SE818" s="3"/>
      <c r="SF818" s="3"/>
      <c r="SG818" s="3"/>
      <c r="SH818" s="3"/>
      <c r="SI818" s="3"/>
      <c r="SJ818" s="3"/>
      <c r="SK818" s="3"/>
      <c r="SL818" s="3"/>
      <c r="SM818" s="3"/>
      <c r="SN818" s="3"/>
      <c r="SO818" s="3"/>
      <c r="SP818" s="3"/>
      <c r="SQ818" s="3"/>
      <c r="SR818" s="3"/>
      <c r="SS818" s="3"/>
      <c r="ST818" s="3"/>
      <c r="SU818" s="3"/>
      <c r="SV818" s="3"/>
      <c r="SW818" s="3"/>
      <c r="SX818" s="3"/>
      <c r="SY818" s="3"/>
      <c r="SZ818" s="3"/>
      <c r="TA818" s="3"/>
      <c r="TB818" s="3"/>
      <c r="TC818" s="3"/>
      <c r="TD818" s="3"/>
      <c r="TE818" s="3"/>
      <c r="TF818" s="3"/>
      <c r="TG818" s="3"/>
      <c r="TH818" s="3"/>
      <c r="TI818" s="3"/>
      <c r="TJ818" s="3"/>
      <c r="TK818" s="3"/>
      <c r="TL818" s="3"/>
      <c r="TM818" s="3"/>
      <c r="TN818" s="3"/>
      <c r="TO818" s="3"/>
      <c r="TP818" s="3"/>
      <c r="TQ818" s="3"/>
      <c r="TR818" s="3"/>
      <c r="TS818" s="3"/>
      <c r="TT818" s="3"/>
      <c r="TU818" s="3"/>
      <c r="TV818" s="3"/>
      <c r="TW818" s="3"/>
      <c r="TX818" s="3"/>
      <c r="TY818" s="3"/>
      <c r="TZ818" s="3"/>
      <c r="UA818" s="3"/>
      <c r="UB818" s="3"/>
      <c r="UC818" s="3"/>
      <c r="UD818" s="3"/>
      <c r="UE818" s="3"/>
      <c r="UF818" s="3"/>
      <c r="UG818" s="3"/>
      <c r="UH818" s="3"/>
      <c r="UI818" s="3"/>
      <c r="UJ818" s="3"/>
      <c r="UK818" s="3"/>
      <c r="UL818" s="3"/>
      <c r="UM818" s="3"/>
      <c r="UN818" s="3"/>
      <c r="UO818" s="3"/>
      <c r="UP818" s="3"/>
      <c r="UQ818" s="3"/>
      <c r="UR818" s="3"/>
      <c r="US818" s="3"/>
      <c r="UT818" s="3"/>
      <c r="UU818" s="3"/>
      <c r="UV818" s="3"/>
      <c r="UW818" s="3"/>
      <c r="UX818" s="3"/>
      <c r="UY818" s="3"/>
      <c r="UZ818" s="3"/>
      <c r="VA818" s="3"/>
      <c r="VB818" s="3"/>
      <c r="VC818" s="3"/>
      <c r="VD818" s="3"/>
      <c r="VE818" s="3"/>
      <c r="VF818" s="3"/>
      <c r="VG818" s="3"/>
      <c r="VH818" s="3"/>
      <c r="VI818" s="3"/>
      <c r="VJ818" s="3"/>
      <c r="VK818" s="3"/>
      <c r="VL818" s="3"/>
      <c r="VM818" s="3"/>
      <c r="VN818" s="3"/>
      <c r="VO818" s="3"/>
      <c r="VP818" s="3"/>
      <c r="VQ818" s="3"/>
      <c r="VR818" s="3"/>
      <c r="VS818" s="3"/>
      <c r="VT818" s="3"/>
      <c r="VU818" s="3"/>
      <c r="VV818" s="3"/>
      <c r="VW818" s="3"/>
      <c r="VX818" s="3"/>
      <c r="VY818" s="3"/>
      <c r="VZ818" s="3"/>
      <c r="WA818" s="3"/>
      <c r="WB818" s="3"/>
      <c r="WC818" s="3"/>
    </row>
    <row r="819" spans="1:601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3"/>
      <c r="NJ819" s="3"/>
      <c r="NK819" s="3"/>
      <c r="NL819" s="3"/>
      <c r="NM819" s="3"/>
      <c r="NN819" s="3"/>
      <c r="NO819" s="3"/>
      <c r="NP819" s="3"/>
      <c r="NQ819" s="3"/>
      <c r="NR819" s="3"/>
      <c r="NS819" s="3"/>
      <c r="NT819" s="3"/>
      <c r="NU819" s="3"/>
      <c r="NV819" s="3"/>
      <c r="NW819" s="3"/>
      <c r="NX819" s="3"/>
      <c r="NY819" s="3"/>
      <c r="NZ819" s="3"/>
      <c r="OA819" s="3"/>
      <c r="OB819" s="3"/>
      <c r="OC819" s="3"/>
      <c r="OD819" s="3"/>
      <c r="OE819" s="3"/>
      <c r="OF819" s="3"/>
      <c r="OG819" s="3"/>
      <c r="OH819" s="3"/>
      <c r="OI819" s="3"/>
      <c r="OJ819" s="3"/>
      <c r="OK819" s="3"/>
      <c r="OL819" s="3"/>
      <c r="OM819" s="3"/>
      <c r="ON819" s="3"/>
      <c r="OO819" s="3"/>
      <c r="OP819" s="3"/>
      <c r="OQ819" s="3"/>
      <c r="OR819" s="3"/>
      <c r="OS819" s="3"/>
      <c r="OT819" s="3"/>
      <c r="OU819" s="3"/>
      <c r="OV819" s="3"/>
      <c r="OW819" s="3"/>
      <c r="OX819" s="3"/>
      <c r="OY819" s="3"/>
      <c r="OZ819" s="3"/>
      <c r="PA819" s="3"/>
      <c r="PB819" s="3"/>
      <c r="PC819" s="3"/>
      <c r="PD819" s="3"/>
      <c r="PE819" s="3"/>
      <c r="PF819" s="3"/>
      <c r="PG819" s="3"/>
      <c r="PH819" s="3"/>
      <c r="PI819" s="3"/>
      <c r="PJ819" s="3"/>
      <c r="PK819" s="3"/>
      <c r="PL819" s="3"/>
      <c r="PM819" s="3"/>
      <c r="PN819" s="3"/>
      <c r="PO819" s="3"/>
      <c r="PP819" s="3"/>
      <c r="PQ819" s="3"/>
      <c r="PR819" s="3"/>
      <c r="PS819" s="3"/>
      <c r="PT819" s="3"/>
      <c r="PU819" s="3"/>
      <c r="PV819" s="3"/>
      <c r="PW819" s="3"/>
      <c r="PX819" s="3"/>
      <c r="PY819" s="3"/>
      <c r="PZ819" s="3"/>
      <c r="QA819" s="3"/>
      <c r="QB819" s="3"/>
      <c r="QC819" s="3"/>
      <c r="QD819" s="3"/>
      <c r="QE819" s="3"/>
      <c r="QF819" s="3"/>
      <c r="QG819" s="3"/>
      <c r="QH819" s="3"/>
      <c r="QI819" s="3"/>
      <c r="QJ819" s="3"/>
      <c r="QK819" s="3"/>
      <c r="QL819" s="3"/>
      <c r="QM819" s="3"/>
      <c r="QN819" s="3"/>
      <c r="QO819" s="3"/>
      <c r="QP819" s="3"/>
      <c r="QQ819" s="3"/>
      <c r="QR819" s="3"/>
      <c r="QS819" s="3"/>
      <c r="QT819" s="3"/>
      <c r="QU819" s="3"/>
      <c r="QV819" s="3"/>
      <c r="QW819" s="3"/>
      <c r="QX819" s="3"/>
      <c r="QY819" s="3"/>
      <c r="QZ819" s="3"/>
      <c r="RA819" s="3"/>
      <c r="RB819" s="3"/>
      <c r="RC819" s="3"/>
      <c r="RD819" s="3"/>
      <c r="RE819" s="3"/>
      <c r="RF819" s="3"/>
      <c r="RG819" s="3"/>
      <c r="RH819" s="3"/>
      <c r="RI819" s="3"/>
      <c r="RJ819" s="3"/>
      <c r="RK819" s="3"/>
      <c r="RL819" s="3"/>
      <c r="RM819" s="3"/>
      <c r="RN819" s="3"/>
      <c r="RO819" s="3"/>
      <c r="RP819" s="3"/>
      <c r="RQ819" s="3"/>
      <c r="RR819" s="3"/>
      <c r="RS819" s="3"/>
      <c r="RT819" s="3"/>
      <c r="RU819" s="3"/>
      <c r="RV819" s="3"/>
      <c r="RW819" s="3"/>
      <c r="RX819" s="3"/>
      <c r="RY819" s="3"/>
      <c r="RZ819" s="3"/>
      <c r="SA819" s="3"/>
      <c r="SB819" s="3"/>
      <c r="SC819" s="3"/>
      <c r="SD819" s="3"/>
      <c r="SE819" s="3"/>
      <c r="SF819" s="3"/>
      <c r="SG819" s="3"/>
      <c r="SH819" s="3"/>
      <c r="SI819" s="3"/>
      <c r="SJ819" s="3"/>
      <c r="SK819" s="3"/>
      <c r="SL819" s="3"/>
      <c r="SM819" s="3"/>
      <c r="SN819" s="3"/>
      <c r="SO819" s="3"/>
      <c r="SP819" s="3"/>
      <c r="SQ819" s="3"/>
      <c r="SR819" s="3"/>
      <c r="SS819" s="3"/>
      <c r="ST819" s="3"/>
      <c r="SU819" s="3"/>
      <c r="SV819" s="3"/>
      <c r="SW819" s="3"/>
      <c r="SX819" s="3"/>
      <c r="SY819" s="3"/>
      <c r="SZ819" s="3"/>
      <c r="TA819" s="3"/>
      <c r="TB819" s="3"/>
      <c r="TC819" s="3"/>
      <c r="TD819" s="3"/>
      <c r="TE819" s="3"/>
      <c r="TF819" s="3"/>
      <c r="TG819" s="3"/>
      <c r="TH819" s="3"/>
      <c r="TI819" s="3"/>
      <c r="TJ819" s="3"/>
      <c r="TK819" s="3"/>
      <c r="TL819" s="3"/>
      <c r="TM819" s="3"/>
      <c r="TN819" s="3"/>
      <c r="TO819" s="3"/>
      <c r="TP819" s="3"/>
      <c r="TQ819" s="3"/>
      <c r="TR819" s="3"/>
      <c r="TS819" s="3"/>
      <c r="TT819" s="3"/>
      <c r="TU819" s="3"/>
      <c r="TV819" s="3"/>
      <c r="TW819" s="3"/>
      <c r="TX819" s="3"/>
      <c r="TY819" s="3"/>
      <c r="TZ819" s="3"/>
      <c r="UA819" s="3"/>
      <c r="UB819" s="3"/>
      <c r="UC819" s="3"/>
      <c r="UD819" s="3"/>
      <c r="UE819" s="3"/>
      <c r="UF819" s="3"/>
      <c r="UG819" s="3"/>
      <c r="UH819" s="3"/>
      <c r="UI819" s="3"/>
      <c r="UJ819" s="3"/>
      <c r="UK819" s="3"/>
      <c r="UL819" s="3"/>
      <c r="UM819" s="3"/>
      <c r="UN819" s="3"/>
      <c r="UO819" s="3"/>
      <c r="UP819" s="3"/>
      <c r="UQ819" s="3"/>
      <c r="UR819" s="3"/>
      <c r="US819" s="3"/>
      <c r="UT819" s="3"/>
      <c r="UU819" s="3"/>
      <c r="UV819" s="3"/>
      <c r="UW819" s="3"/>
      <c r="UX819" s="3"/>
      <c r="UY819" s="3"/>
      <c r="UZ819" s="3"/>
      <c r="VA819" s="3"/>
      <c r="VB819" s="3"/>
      <c r="VC819" s="3"/>
      <c r="VD819" s="3"/>
      <c r="VE819" s="3"/>
      <c r="VF819" s="3"/>
      <c r="VG819" s="3"/>
      <c r="VH819" s="3"/>
      <c r="VI819" s="3"/>
      <c r="VJ819" s="3"/>
      <c r="VK819" s="3"/>
      <c r="VL819" s="3"/>
      <c r="VM819" s="3"/>
      <c r="VN819" s="3"/>
      <c r="VO819" s="3"/>
      <c r="VP819" s="3"/>
      <c r="VQ819" s="3"/>
      <c r="VR819" s="3"/>
      <c r="VS819" s="3"/>
      <c r="VT819" s="3"/>
      <c r="VU819" s="3"/>
      <c r="VV819" s="3"/>
      <c r="VW819" s="3"/>
      <c r="VX819" s="3"/>
      <c r="VY819" s="3"/>
      <c r="VZ819" s="3"/>
      <c r="WA819" s="3"/>
      <c r="WB819" s="3"/>
      <c r="WC819" s="3"/>
    </row>
    <row r="820" spans="1:601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3"/>
      <c r="NJ820" s="3"/>
      <c r="NK820" s="3"/>
      <c r="NL820" s="3"/>
      <c r="NM820" s="3"/>
      <c r="NN820" s="3"/>
      <c r="NO820" s="3"/>
      <c r="NP820" s="3"/>
      <c r="NQ820" s="3"/>
      <c r="NR820" s="3"/>
      <c r="NS820" s="3"/>
      <c r="NT820" s="3"/>
      <c r="NU820" s="3"/>
      <c r="NV820" s="3"/>
      <c r="NW820" s="3"/>
      <c r="NX820" s="3"/>
      <c r="NY820" s="3"/>
      <c r="NZ820" s="3"/>
      <c r="OA820" s="3"/>
      <c r="OB820" s="3"/>
      <c r="OC820" s="3"/>
      <c r="OD820" s="3"/>
      <c r="OE820" s="3"/>
      <c r="OF820" s="3"/>
      <c r="OG820" s="3"/>
      <c r="OH820" s="3"/>
      <c r="OI820" s="3"/>
      <c r="OJ820" s="3"/>
      <c r="OK820" s="3"/>
      <c r="OL820" s="3"/>
      <c r="OM820" s="3"/>
      <c r="ON820" s="3"/>
      <c r="OO820" s="3"/>
      <c r="OP820" s="3"/>
      <c r="OQ820" s="3"/>
      <c r="OR820" s="3"/>
      <c r="OS820" s="3"/>
      <c r="OT820" s="3"/>
      <c r="OU820" s="3"/>
      <c r="OV820" s="3"/>
      <c r="OW820" s="3"/>
      <c r="OX820" s="3"/>
      <c r="OY820" s="3"/>
      <c r="OZ820" s="3"/>
      <c r="PA820" s="3"/>
      <c r="PB820" s="3"/>
      <c r="PC820" s="3"/>
      <c r="PD820" s="3"/>
      <c r="PE820" s="3"/>
      <c r="PF820" s="3"/>
      <c r="PG820" s="3"/>
      <c r="PH820" s="3"/>
      <c r="PI820" s="3"/>
      <c r="PJ820" s="3"/>
      <c r="PK820" s="3"/>
      <c r="PL820" s="3"/>
      <c r="PM820" s="3"/>
      <c r="PN820" s="3"/>
      <c r="PO820" s="3"/>
      <c r="PP820" s="3"/>
      <c r="PQ820" s="3"/>
      <c r="PR820" s="3"/>
      <c r="PS820" s="3"/>
      <c r="PT820" s="3"/>
      <c r="PU820" s="3"/>
      <c r="PV820" s="3"/>
      <c r="PW820" s="3"/>
      <c r="PX820" s="3"/>
      <c r="PY820" s="3"/>
      <c r="PZ820" s="3"/>
      <c r="QA820" s="3"/>
      <c r="QB820" s="3"/>
      <c r="QC820" s="3"/>
      <c r="QD820" s="3"/>
      <c r="QE820" s="3"/>
      <c r="QF820" s="3"/>
      <c r="QG820" s="3"/>
      <c r="QH820" s="3"/>
      <c r="QI820" s="3"/>
      <c r="QJ820" s="3"/>
      <c r="QK820" s="3"/>
      <c r="QL820" s="3"/>
      <c r="QM820" s="3"/>
      <c r="QN820" s="3"/>
      <c r="QO820" s="3"/>
      <c r="QP820" s="3"/>
      <c r="QQ820" s="3"/>
      <c r="QR820" s="3"/>
      <c r="QS820" s="3"/>
      <c r="QT820" s="3"/>
      <c r="QU820" s="3"/>
      <c r="QV820" s="3"/>
      <c r="QW820" s="3"/>
      <c r="QX820" s="3"/>
      <c r="QY820" s="3"/>
      <c r="QZ820" s="3"/>
      <c r="RA820" s="3"/>
      <c r="RB820" s="3"/>
      <c r="RC820" s="3"/>
      <c r="RD820" s="3"/>
      <c r="RE820" s="3"/>
      <c r="RF820" s="3"/>
      <c r="RG820" s="3"/>
      <c r="RH820" s="3"/>
      <c r="RI820" s="3"/>
      <c r="RJ820" s="3"/>
      <c r="RK820" s="3"/>
      <c r="RL820" s="3"/>
      <c r="RM820" s="3"/>
      <c r="RN820" s="3"/>
      <c r="RO820" s="3"/>
      <c r="RP820" s="3"/>
      <c r="RQ820" s="3"/>
      <c r="RR820" s="3"/>
      <c r="RS820" s="3"/>
      <c r="RT820" s="3"/>
      <c r="RU820" s="3"/>
      <c r="RV820" s="3"/>
      <c r="RW820" s="3"/>
      <c r="RX820" s="3"/>
      <c r="RY820" s="3"/>
      <c r="RZ820" s="3"/>
      <c r="SA820" s="3"/>
      <c r="SB820" s="3"/>
      <c r="SC820" s="3"/>
      <c r="SD820" s="3"/>
      <c r="SE820" s="3"/>
      <c r="SF820" s="3"/>
      <c r="SG820" s="3"/>
      <c r="SH820" s="3"/>
      <c r="SI820" s="3"/>
      <c r="SJ820" s="3"/>
      <c r="SK820" s="3"/>
      <c r="SL820" s="3"/>
      <c r="SM820" s="3"/>
      <c r="SN820" s="3"/>
      <c r="SO820" s="3"/>
      <c r="SP820" s="3"/>
      <c r="SQ820" s="3"/>
      <c r="SR820" s="3"/>
      <c r="SS820" s="3"/>
      <c r="ST820" s="3"/>
      <c r="SU820" s="3"/>
      <c r="SV820" s="3"/>
      <c r="SW820" s="3"/>
      <c r="SX820" s="3"/>
      <c r="SY820" s="3"/>
      <c r="SZ820" s="3"/>
      <c r="TA820" s="3"/>
      <c r="TB820" s="3"/>
      <c r="TC820" s="3"/>
      <c r="TD820" s="3"/>
      <c r="TE820" s="3"/>
      <c r="TF820" s="3"/>
      <c r="TG820" s="3"/>
      <c r="TH820" s="3"/>
      <c r="TI820" s="3"/>
      <c r="TJ820" s="3"/>
      <c r="TK820" s="3"/>
      <c r="TL820" s="3"/>
      <c r="TM820" s="3"/>
      <c r="TN820" s="3"/>
      <c r="TO820" s="3"/>
      <c r="TP820" s="3"/>
      <c r="TQ820" s="3"/>
      <c r="TR820" s="3"/>
      <c r="TS820" s="3"/>
      <c r="TT820" s="3"/>
      <c r="TU820" s="3"/>
      <c r="TV820" s="3"/>
      <c r="TW820" s="3"/>
      <c r="TX820" s="3"/>
      <c r="TY820" s="3"/>
      <c r="TZ820" s="3"/>
      <c r="UA820" s="3"/>
      <c r="UB820" s="3"/>
      <c r="UC820" s="3"/>
      <c r="UD820" s="3"/>
      <c r="UE820" s="3"/>
      <c r="UF820" s="3"/>
      <c r="UG820" s="3"/>
      <c r="UH820" s="3"/>
      <c r="UI820" s="3"/>
      <c r="UJ820" s="3"/>
      <c r="UK820" s="3"/>
      <c r="UL820" s="3"/>
      <c r="UM820" s="3"/>
      <c r="UN820" s="3"/>
      <c r="UO820" s="3"/>
      <c r="UP820" s="3"/>
      <c r="UQ820" s="3"/>
      <c r="UR820" s="3"/>
      <c r="US820" s="3"/>
      <c r="UT820" s="3"/>
      <c r="UU820" s="3"/>
      <c r="UV820" s="3"/>
      <c r="UW820" s="3"/>
      <c r="UX820" s="3"/>
      <c r="UY820" s="3"/>
      <c r="UZ820" s="3"/>
      <c r="VA820" s="3"/>
      <c r="VB820" s="3"/>
      <c r="VC820" s="3"/>
      <c r="VD820" s="3"/>
      <c r="VE820" s="3"/>
      <c r="VF820" s="3"/>
      <c r="VG820" s="3"/>
      <c r="VH820" s="3"/>
      <c r="VI820" s="3"/>
      <c r="VJ820" s="3"/>
      <c r="VK820" s="3"/>
      <c r="VL820" s="3"/>
      <c r="VM820" s="3"/>
      <c r="VN820" s="3"/>
      <c r="VO820" s="3"/>
      <c r="VP820" s="3"/>
      <c r="VQ820" s="3"/>
      <c r="VR820" s="3"/>
      <c r="VS820" s="3"/>
      <c r="VT820" s="3"/>
      <c r="VU820" s="3"/>
      <c r="VV820" s="3"/>
      <c r="VW820" s="3"/>
      <c r="VX820" s="3"/>
      <c r="VY820" s="3"/>
      <c r="VZ820" s="3"/>
      <c r="WA820" s="3"/>
      <c r="WB820" s="3"/>
      <c r="WC820" s="3"/>
    </row>
    <row r="821" spans="1:601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3"/>
      <c r="NJ821" s="3"/>
      <c r="NK821" s="3"/>
      <c r="NL821" s="3"/>
      <c r="NM821" s="3"/>
      <c r="NN821" s="3"/>
      <c r="NO821" s="3"/>
      <c r="NP821" s="3"/>
      <c r="NQ821" s="3"/>
      <c r="NR821" s="3"/>
      <c r="NS821" s="3"/>
      <c r="NT821" s="3"/>
      <c r="NU821" s="3"/>
      <c r="NV821" s="3"/>
      <c r="NW821" s="3"/>
      <c r="NX821" s="3"/>
      <c r="NY821" s="3"/>
      <c r="NZ821" s="3"/>
      <c r="OA821" s="3"/>
      <c r="OB821" s="3"/>
      <c r="OC821" s="3"/>
      <c r="OD821" s="3"/>
      <c r="OE821" s="3"/>
      <c r="OF821" s="3"/>
      <c r="OG821" s="3"/>
      <c r="OH821" s="3"/>
      <c r="OI821" s="3"/>
      <c r="OJ821" s="3"/>
      <c r="OK821" s="3"/>
      <c r="OL821" s="3"/>
      <c r="OM821" s="3"/>
      <c r="ON821" s="3"/>
      <c r="OO821" s="3"/>
      <c r="OP821" s="3"/>
      <c r="OQ821" s="3"/>
      <c r="OR821" s="3"/>
      <c r="OS821" s="3"/>
      <c r="OT821" s="3"/>
      <c r="OU821" s="3"/>
      <c r="OV821" s="3"/>
      <c r="OW821" s="3"/>
      <c r="OX821" s="3"/>
      <c r="OY821" s="3"/>
      <c r="OZ821" s="3"/>
      <c r="PA821" s="3"/>
      <c r="PB821" s="3"/>
      <c r="PC821" s="3"/>
      <c r="PD821" s="3"/>
      <c r="PE821" s="3"/>
      <c r="PF821" s="3"/>
      <c r="PG821" s="3"/>
      <c r="PH821" s="3"/>
      <c r="PI821" s="3"/>
      <c r="PJ821" s="3"/>
      <c r="PK821" s="3"/>
      <c r="PL821" s="3"/>
      <c r="PM821" s="3"/>
      <c r="PN821" s="3"/>
      <c r="PO821" s="3"/>
      <c r="PP821" s="3"/>
      <c r="PQ821" s="3"/>
      <c r="PR821" s="3"/>
      <c r="PS821" s="3"/>
      <c r="PT821" s="3"/>
      <c r="PU821" s="3"/>
      <c r="PV821" s="3"/>
      <c r="PW821" s="3"/>
      <c r="PX821" s="3"/>
      <c r="PY821" s="3"/>
      <c r="PZ821" s="3"/>
      <c r="QA821" s="3"/>
      <c r="QB821" s="3"/>
      <c r="QC821" s="3"/>
      <c r="QD821" s="3"/>
      <c r="QE821" s="3"/>
      <c r="QF821" s="3"/>
      <c r="QG821" s="3"/>
      <c r="QH821" s="3"/>
      <c r="QI821" s="3"/>
      <c r="QJ821" s="3"/>
      <c r="QK821" s="3"/>
      <c r="QL821" s="3"/>
      <c r="QM821" s="3"/>
      <c r="QN821" s="3"/>
      <c r="QO821" s="3"/>
      <c r="QP821" s="3"/>
      <c r="QQ821" s="3"/>
      <c r="QR821" s="3"/>
      <c r="QS821" s="3"/>
      <c r="QT821" s="3"/>
      <c r="QU821" s="3"/>
      <c r="QV821" s="3"/>
      <c r="QW821" s="3"/>
      <c r="QX821" s="3"/>
      <c r="QY821" s="3"/>
      <c r="QZ821" s="3"/>
      <c r="RA821" s="3"/>
      <c r="RB821" s="3"/>
      <c r="RC821" s="3"/>
      <c r="RD821" s="3"/>
      <c r="RE821" s="3"/>
      <c r="RF821" s="3"/>
      <c r="RG821" s="3"/>
      <c r="RH821" s="3"/>
      <c r="RI821" s="3"/>
      <c r="RJ821" s="3"/>
      <c r="RK821" s="3"/>
      <c r="RL821" s="3"/>
      <c r="RM821" s="3"/>
      <c r="RN821" s="3"/>
      <c r="RO821" s="3"/>
      <c r="RP821" s="3"/>
      <c r="RQ821" s="3"/>
      <c r="RR821" s="3"/>
      <c r="RS821" s="3"/>
      <c r="RT821" s="3"/>
      <c r="RU821" s="3"/>
      <c r="RV821" s="3"/>
      <c r="RW821" s="3"/>
      <c r="RX821" s="3"/>
      <c r="RY821" s="3"/>
      <c r="RZ821" s="3"/>
      <c r="SA821" s="3"/>
      <c r="SB821" s="3"/>
      <c r="SC821" s="3"/>
      <c r="SD821" s="3"/>
      <c r="SE821" s="3"/>
      <c r="SF821" s="3"/>
      <c r="SG821" s="3"/>
      <c r="SH821" s="3"/>
      <c r="SI821" s="3"/>
      <c r="SJ821" s="3"/>
      <c r="SK821" s="3"/>
      <c r="SL821" s="3"/>
      <c r="SM821" s="3"/>
      <c r="SN821" s="3"/>
      <c r="SO821" s="3"/>
      <c r="SP821" s="3"/>
      <c r="SQ821" s="3"/>
      <c r="SR821" s="3"/>
      <c r="SS821" s="3"/>
      <c r="ST821" s="3"/>
      <c r="SU821" s="3"/>
      <c r="SV821" s="3"/>
      <c r="SW821" s="3"/>
      <c r="SX821" s="3"/>
      <c r="SY821" s="3"/>
      <c r="SZ821" s="3"/>
      <c r="TA821" s="3"/>
      <c r="TB821" s="3"/>
      <c r="TC821" s="3"/>
      <c r="TD821" s="3"/>
      <c r="TE821" s="3"/>
      <c r="TF821" s="3"/>
      <c r="TG821" s="3"/>
      <c r="TH821" s="3"/>
      <c r="TI821" s="3"/>
      <c r="TJ821" s="3"/>
      <c r="TK821" s="3"/>
      <c r="TL821" s="3"/>
      <c r="TM821" s="3"/>
      <c r="TN821" s="3"/>
      <c r="TO821" s="3"/>
      <c r="TP821" s="3"/>
      <c r="TQ821" s="3"/>
      <c r="TR821" s="3"/>
      <c r="TS821" s="3"/>
      <c r="TT821" s="3"/>
      <c r="TU821" s="3"/>
      <c r="TV821" s="3"/>
      <c r="TW821" s="3"/>
      <c r="TX821" s="3"/>
      <c r="TY821" s="3"/>
      <c r="TZ821" s="3"/>
      <c r="UA821" s="3"/>
      <c r="UB821" s="3"/>
      <c r="UC821" s="3"/>
      <c r="UD821" s="3"/>
      <c r="UE821" s="3"/>
      <c r="UF821" s="3"/>
      <c r="UG821" s="3"/>
      <c r="UH821" s="3"/>
      <c r="UI821" s="3"/>
      <c r="UJ821" s="3"/>
      <c r="UK821" s="3"/>
      <c r="UL821" s="3"/>
      <c r="UM821" s="3"/>
      <c r="UN821" s="3"/>
      <c r="UO821" s="3"/>
      <c r="UP821" s="3"/>
      <c r="UQ821" s="3"/>
      <c r="UR821" s="3"/>
      <c r="US821" s="3"/>
      <c r="UT821" s="3"/>
      <c r="UU821" s="3"/>
      <c r="UV821" s="3"/>
      <c r="UW821" s="3"/>
      <c r="UX821" s="3"/>
      <c r="UY821" s="3"/>
      <c r="UZ821" s="3"/>
      <c r="VA821" s="3"/>
      <c r="VB821" s="3"/>
      <c r="VC821" s="3"/>
      <c r="VD821" s="3"/>
      <c r="VE821" s="3"/>
      <c r="VF821" s="3"/>
      <c r="VG821" s="3"/>
      <c r="VH821" s="3"/>
      <c r="VI821" s="3"/>
      <c r="VJ821" s="3"/>
      <c r="VK821" s="3"/>
      <c r="VL821" s="3"/>
      <c r="VM821" s="3"/>
      <c r="VN821" s="3"/>
      <c r="VO821" s="3"/>
      <c r="VP821" s="3"/>
      <c r="VQ821" s="3"/>
      <c r="VR821" s="3"/>
      <c r="VS821" s="3"/>
      <c r="VT821" s="3"/>
      <c r="VU821" s="3"/>
      <c r="VV821" s="3"/>
      <c r="VW821" s="3"/>
      <c r="VX821" s="3"/>
      <c r="VY821" s="3"/>
      <c r="VZ821" s="3"/>
      <c r="WA821" s="3"/>
      <c r="WB821" s="3"/>
      <c r="WC821" s="3"/>
    </row>
    <row r="822" spans="1:601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3"/>
      <c r="NJ822" s="3"/>
      <c r="NK822" s="3"/>
      <c r="NL822" s="3"/>
      <c r="NM822" s="3"/>
      <c r="NN822" s="3"/>
      <c r="NO822" s="3"/>
      <c r="NP822" s="3"/>
      <c r="NQ822" s="3"/>
      <c r="NR822" s="3"/>
      <c r="NS822" s="3"/>
      <c r="NT822" s="3"/>
      <c r="NU822" s="3"/>
      <c r="NV822" s="3"/>
      <c r="NW822" s="3"/>
      <c r="NX822" s="3"/>
      <c r="NY822" s="3"/>
      <c r="NZ822" s="3"/>
      <c r="OA822" s="3"/>
      <c r="OB822" s="3"/>
      <c r="OC822" s="3"/>
      <c r="OD822" s="3"/>
      <c r="OE822" s="3"/>
      <c r="OF822" s="3"/>
      <c r="OG822" s="3"/>
      <c r="OH822" s="3"/>
      <c r="OI822" s="3"/>
      <c r="OJ822" s="3"/>
      <c r="OK822" s="3"/>
      <c r="OL822" s="3"/>
      <c r="OM822" s="3"/>
      <c r="ON822" s="3"/>
      <c r="OO822" s="3"/>
      <c r="OP822" s="3"/>
      <c r="OQ822" s="3"/>
      <c r="OR822" s="3"/>
      <c r="OS822" s="3"/>
      <c r="OT822" s="3"/>
      <c r="OU822" s="3"/>
      <c r="OV822" s="3"/>
      <c r="OW822" s="3"/>
      <c r="OX822" s="3"/>
      <c r="OY822" s="3"/>
      <c r="OZ822" s="3"/>
      <c r="PA822" s="3"/>
      <c r="PB822" s="3"/>
      <c r="PC822" s="3"/>
      <c r="PD822" s="3"/>
      <c r="PE822" s="3"/>
      <c r="PF822" s="3"/>
      <c r="PG822" s="3"/>
      <c r="PH822" s="3"/>
      <c r="PI822" s="3"/>
      <c r="PJ822" s="3"/>
      <c r="PK822" s="3"/>
      <c r="PL822" s="3"/>
      <c r="PM822" s="3"/>
      <c r="PN822" s="3"/>
      <c r="PO822" s="3"/>
      <c r="PP822" s="3"/>
      <c r="PQ822" s="3"/>
      <c r="PR822" s="3"/>
      <c r="PS822" s="3"/>
      <c r="PT822" s="3"/>
      <c r="PU822" s="3"/>
      <c r="PV822" s="3"/>
      <c r="PW822" s="3"/>
      <c r="PX822" s="3"/>
      <c r="PY822" s="3"/>
      <c r="PZ822" s="3"/>
      <c r="QA822" s="3"/>
      <c r="QB822" s="3"/>
      <c r="QC822" s="3"/>
      <c r="QD822" s="3"/>
      <c r="QE822" s="3"/>
      <c r="QF822" s="3"/>
      <c r="QG822" s="3"/>
      <c r="QH822" s="3"/>
      <c r="QI822" s="3"/>
      <c r="QJ822" s="3"/>
      <c r="QK822" s="3"/>
      <c r="QL822" s="3"/>
      <c r="QM822" s="3"/>
      <c r="QN822" s="3"/>
      <c r="QO822" s="3"/>
      <c r="QP822" s="3"/>
      <c r="QQ822" s="3"/>
      <c r="QR822" s="3"/>
      <c r="QS822" s="3"/>
      <c r="QT822" s="3"/>
      <c r="QU822" s="3"/>
      <c r="QV822" s="3"/>
      <c r="QW822" s="3"/>
      <c r="QX822" s="3"/>
      <c r="QY822" s="3"/>
      <c r="QZ822" s="3"/>
      <c r="RA822" s="3"/>
      <c r="RB822" s="3"/>
      <c r="RC822" s="3"/>
      <c r="RD822" s="3"/>
      <c r="RE822" s="3"/>
      <c r="RF822" s="3"/>
      <c r="RG822" s="3"/>
      <c r="RH822" s="3"/>
      <c r="RI822" s="3"/>
      <c r="RJ822" s="3"/>
      <c r="RK822" s="3"/>
      <c r="RL822" s="3"/>
      <c r="RM822" s="3"/>
      <c r="RN822" s="3"/>
      <c r="RO822" s="3"/>
      <c r="RP822" s="3"/>
      <c r="RQ822" s="3"/>
      <c r="RR822" s="3"/>
      <c r="RS822" s="3"/>
      <c r="RT822" s="3"/>
      <c r="RU822" s="3"/>
      <c r="RV822" s="3"/>
      <c r="RW822" s="3"/>
      <c r="RX822" s="3"/>
      <c r="RY822" s="3"/>
      <c r="RZ822" s="3"/>
      <c r="SA822" s="3"/>
      <c r="SB822" s="3"/>
      <c r="SC822" s="3"/>
      <c r="SD822" s="3"/>
      <c r="SE822" s="3"/>
      <c r="SF822" s="3"/>
      <c r="SG822" s="3"/>
      <c r="SH822" s="3"/>
      <c r="SI822" s="3"/>
      <c r="SJ822" s="3"/>
      <c r="SK822" s="3"/>
      <c r="SL822" s="3"/>
      <c r="SM822" s="3"/>
      <c r="SN822" s="3"/>
      <c r="SO822" s="3"/>
      <c r="SP822" s="3"/>
      <c r="SQ822" s="3"/>
      <c r="SR822" s="3"/>
      <c r="SS822" s="3"/>
      <c r="ST822" s="3"/>
      <c r="SU822" s="3"/>
      <c r="SV822" s="3"/>
      <c r="SW822" s="3"/>
      <c r="SX822" s="3"/>
      <c r="SY822" s="3"/>
      <c r="SZ822" s="3"/>
      <c r="TA822" s="3"/>
      <c r="TB822" s="3"/>
      <c r="TC822" s="3"/>
      <c r="TD822" s="3"/>
      <c r="TE822" s="3"/>
      <c r="TF822" s="3"/>
      <c r="TG822" s="3"/>
      <c r="TH822" s="3"/>
      <c r="TI822" s="3"/>
      <c r="TJ822" s="3"/>
      <c r="TK822" s="3"/>
      <c r="TL822" s="3"/>
      <c r="TM822" s="3"/>
      <c r="TN822" s="3"/>
      <c r="TO822" s="3"/>
      <c r="TP822" s="3"/>
      <c r="TQ822" s="3"/>
      <c r="TR822" s="3"/>
      <c r="TS822" s="3"/>
      <c r="TT822" s="3"/>
      <c r="TU822" s="3"/>
      <c r="TV822" s="3"/>
      <c r="TW822" s="3"/>
      <c r="TX822" s="3"/>
      <c r="TY822" s="3"/>
      <c r="TZ822" s="3"/>
      <c r="UA822" s="3"/>
      <c r="UB822" s="3"/>
      <c r="UC822" s="3"/>
      <c r="UD822" s="3"/>
      <c r="UE822" s="3"/>
      <c r="UF822" s="3"/>
      <c r="UG822" s="3"/>
      <c r="UH822" s="3"/>
      <c r="UI822" s="3"/>
      <c r="UJ822" s="3"/>
      <c r="UK822" s="3"/>
      <c r="UL822" s="3"/>
      <c r="UM822" s="3"/>
      <c r="UN822" s="3"/>
      <c r="UO822" s="3"/>
      <c r="UP822" s="3"/>
      <c r="UQ822" s="3"/>
      <c r="UR822" s="3"/>
      <c r="US822" s="3"/>
      <c r="UT822" s="3"/>
      <c r="UU822" s="3"/>
      <c r="UV822" s="3"/>
      <c r="UW822" s="3"/>
      <c r="UX822" s="3"/>
      <c r="UY822" s="3"/>
      <c r="UZ822" s="3"/>
      <c r="VA822" s="3"/>
      <c r="VB822" s="3"/>
      <c r="VC822" s="3"/>
      <c r="VD822" s="3"/>
      <c r="VE822" s="3"/>
      <c r="VF822" s="3"/>
      <c r="VG822" s="3"/>
      <c r="VH822" s="3"/>
      <c r="VI822" s="3"/>
      <c r="VJ822" s="3"/>
      <c r="VK822" s="3"/>
      <c r="VL822" s="3"/>
      <c r="VM822" s="3"/>
      <c r="VN822" s="3"/>
      <c r="VO822" s="3"/>
      <c r="VP822" s="3"/>
      <c r="VQ822" s="3"/>
      <c r="VR822" s="3"/>
      <c r="VS822" s="3"/>
      <c r="VT822" s="3"/>
      <c r="VU822" s="3"/>
      <c r="VV822" s="3"/>
      <c r="VW822" s="3"/>
      <c r="VX822" s="3"/>
      <c r="VY822" s="3"/>
      <c r="VZ822" s="3"/>
      <c r="WA822" s="3"/>
      <c r="WB822" s="3"/>
      <c r="WC822" s="3"/>
    </row>
    <row r="823" spans="1:601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3"/>
      <c r="NJ823" s="3"/>
      <c r="NK823" s="3"/>
      <c r="NL823" s="3"/>
      <c r="NM823" s="3"/>
      <c r="NN823" s="3"/>
      <c r="NO823" s="3"/>
      <c r="NP823" s="3"/>
      <c r="NQ823" s="3"/>
      <c r="NR823" s="3"/>
      <c r="NS823" s="3"/>
      <c r="NT823" s="3"/>
      <c r="NU823" s="3"/>
      <c r="NV823" s="3"/>
      <c r="NW823" s="3"/>
      <c r="NX823" s="3"/>
      <c r="NY823" s="3"/>
      <c r="NZ823" s="3"/>
      <c r="OA823" s="3"/>
      <c r="OB823" s="3"/>
      <c r="OC823" s="3"/>
      <c r="OD823" s="3"/>
      <c r="OE823" s="3"/>
      <c r="OF823" s="3"/>
      <c r="OG823" s="3"/>
      <c r="OH823" s="3"/>
      <c r="OI823" s="3"/>
      <c r="OJ823" s="3"/>
      <c r="OK823" s="3"/>
      <c r="OL823" s="3"/>
      <c r="OM823" s="3"/>
      <c r="ON823" s="3"/>
      <c r="OO823" s="3"/>
      <c r="OP823" s="3"/>
      <c r="OQ823" s="3"/>
      <c r="OR823" s="3"/>
      <c r="OS823" s="3"/>
      <c r="OT823" s="3"/>
      <c r="OU823" s="3"/>
      <c r="OV823" s="3"/>
      <c r="OW823" s="3"/>
      <c r="OX823" s="3"/>
      <c r="OY823" s="3"/>
      <c r="OZ823" s="3"/>
      <c r="PA823" s="3"/>
      <c r="PB823" s="3"/>
      <c r="PC823" s="3"/>
      <c r="PD823" s="3"/>
      <c r="PE823" s="3"/>
      <c r="PF823" s="3"/>
      <c r="PG823" s="3"/>
      <c r="PH823" s="3"/>
      <c r="PI823" s="3"/>
      <c r="PJ823" s="3"/>
      <c r="PK823" s="3"/>
      <c r="PL823" s="3"/>
      <c r="PM823" s="3"/>
      <c r="PN823" s="3"/>
      <c r="PO823" s="3"/>
      <c r="PP823" s="3"/>
      <c r="PQ823" s="3"/>
      <c r="PR823" s="3"/>
      <c r="PS823" s="3"/>
      <c r="PT823" s="3"/>
      <c r="PU823" s="3"/>
      <c r="PV823" s="3"/>
      <c r="PW823" s="3"/>
      <c r="PX823" s="3"/>
      <c r="PY823" s="3"/>
      <c r="PZ823" s="3"/>
      <c r="QA823" s="3"/>
      <c r="QB823" s="3"/>
      <c r="QC823" s="3"/>
      <c r="QD823" s="3"/>
      <c r="QE823" s="3"/>
      <c r="QF823" s="3"/>
      <c r="QG823" s="3"/>
      <c r="QH823" s="3"/>
      <c r="QI823" s="3"/>
      <c r="QJ823" s="3"/>
      <c r="QK823" s="3"/>
      <c r="QL823" s="3"/>
      <c r="QM823" s="3"/>
      <c r="QN823" s="3"/>
      <c r="QO823" s="3"/>
      <c r="QP823" s="3"/>
      <c r="QQ823" s="3"/>
      <c r="QR823" s="3"/>
      <c r="QS823" s="3"/>
      <c r="QT823" s="3"/>
      <c r="QU823" s="3"/>
      <c r="QV823" s="3"/>
      <c r="QW823" s="3"/>
      <c r="QX823" s="3"/>
      <c r="QY823" s="3"/>
      <c r="QZ823" s="3"/>
      <c r="RA823" s="3"/>
      <c r="RB823" s="3"/>
      <c r="RC823" s="3"/>
      <c r="RD823" s="3"/>
      <c r="RE823" s="3"/>
      <c r="RF823" s="3"/>
      <c r="RG823" s="3"/>
      <c r="RH823" s="3"/>
      <c r="RI823" s="3"/>
      <c r="RJ823" s="3"/>
      <c r="RK823" s="3"/>
      <c r="RL823" s="3"/>
      <c r="RM823" s="3"/>
      <c r="RN823" s="3"/>
      <c r="RO823" s="3"/>
      <c r="RP823" s="3"/>
      <c r="RQ823" s="3"/>
      <c r="RR823" s="3"/>
      <c r="RS823" s="3"/>
      <c r="RT823" s="3"/>
      <c r="RU823" s="3"/>
      <c r="RV823" s="3"/>
      <c r="RW823" s="3"/>
      <c r="RX823" s="3"/>
      <c r="RY823" s="3"/>
      <c r="RZ823" s="3"/>
      <c r="SA823" s="3"/>
      <c r="SB823" s="3"/>
      <c r="SC823" s="3"/>
      <c r="SD823" s="3"/>
      <c r="SE823" s="3"/>
      <c r="SF823" s="3"/>
      <c r="SG823" s="3"/>
      <c r="SH823" s="3"/>
      <c r="SI823" s="3"/>
      <c r="SJ823" s="3"/>
      <c r="SK823" s="3"/>
      <c r="SL823" s="3"/>
      <c r="SM823" s="3"/>
      <c r="SN823" s="3"/>
      <c r="SO823" s="3"/>
      <c r="SP823" s="3"/>
      <c r="SQ823" s="3"/>
      <c r="SR823" s="3"/>
      <c r="SS823" s="3"/>
      <c r="ST823" s="3"/>
      <c r="SU823" s="3"/>
      <c r="SV823" s="3"/>
      <c r="SW823" s="3"/>
      <c r="SX823" s="3"/>
      <c r="SY823" s="3"/>
      <c r="SZ823" s="3"/>
      <c r="TA823" s="3"/>
      <c r="TB823" s="3"/>
      <c r="TC823" s="3"/>
      <c r="TD823" s="3"/>
      <c r="TE823" s="3"/>
      <c r="TF823" s="3"/>
      <c r="TG823" s="3"/>
      <c r="TH823" s="3"/>
      <c r="TI823" s="3"/>
      <c r="TJ823" s="3"/>
      <c r="TK823" s="3"/>
      <c r="TL823" s="3"/>
      <c r="TM823" s="3"/>
      <c r="TN823" s="3"/>
      <c r="TO823" s="3"/>
      <c r="TP823" s="3"/>
      <c r="TQ823" s="3"/>
      <c r="TR823" s="3"/>
      <c r="TS823" s="3"/>
      <c r="TT823" s="3"/>
      <c r="TU823" s="3"/>
      <c r="TV823" s="3"/>
      <c r="TW823" s="3"/>
      <c r="TX823" s="3"/>
      <c r="TY823" s="3"/>
      <c r="TZ823" s="3"/>
      <c r="UA823" s="3"/>
      <c r="UB823" s="3"/>
      <c r="UC823" s="3"/>
      <c r="UD823" s="3"/>
      <c r="UE823" s="3"/>
      <c r="UF823" s="3"/>
      <c r="UG823" s="3"/>
      <c r="UH823" s="3"/>
      <c r="UI823" s="3"/>
      <c r="UJ823" s="3"/>
      <c r="UK823" s="3"/>
      <c r="UL823" s="3"/>
      <c r="UM823" s="3"/>
      <c r="UN823" s="3"/>
      <c r="UO823" s="3"/>
      <c r="UP823" s="3"/>
      <c r="UQ823" s="3"/>
      <c r="UR823" s="3"/>
      <c r="US823" s="3"/>
      <c r="UT823" s="3"/>
      <c r="UU823" s="3"/>
      <c r="UV823" s="3"/>
      <c r="UW823" s="3"/>
      <c r="UX823" s="3"/>
      <c r="UY823" s="3"/>
      <c r="UZ823" s="3"/>
      <c r="VA823" s="3"/>
      <c r="VB823" s="3"/>
      <c r="VC823" s="3"/>
      <c r="VD823" s="3"/>
      <c r="VE823" s="3"/>
      <c r="VF823" s="3"/>
      <c r="VG823" s="3"/>
      <c r="VH823" s="3"/>
      <c r="VI823" s="3"/>
      <c r="VJ823" s="3"/>
      <c r="VK823" s="3"/>
      <c r="VL823" s="3"/>
      <c r="VM823" s="3"/>
      <c r="VN823" s="3"/>
      <c r="VO823" s="3"/>
      <c r="VP823" s="3"/>
      <c r="VQ823" s="3"/>
      <c r="VR823" s="3"/>
      <c r="VS823" s="3"/>
      <c r="VT823" s="3"/>
      <c r="VU823" s="3"/>
      <c r="VV823" s="3"/>
      <c r="VW823" s="3"/>
      <c r="VX823" s="3"/>
      <c r="VY823" s="3"/>
      <c r="VZ823" s="3"/>
      <c r="WA823" s="3"/>
      <c r="WB823" s="3"/>
      <c r="WC823" s="3"/>
    </row>
    <row r="824" spans="1:601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  <c r="ON824" s="3"/>
      <c r="OO824" s="3"/>
      <c r="OP824" s="3"/>
      <c r="OQ824" s="3"/>
      <c r="OR824" s="3"/>
      <c r="OS824" s="3"/>
      <c r="OT824" s="3"/>
      <c r="OU824" s="3"/>
      <c r="OV824" s="3"/>
      <c r="OW824" s="3"/>
      <c r="OX824" s="3"/>
      <c r="OY824" s="3"/>
      <c r="OZ824" s="3"/>
      <c r="PA824" s="3"/>
      <c r="PB824" s="3"/>
      <c r="PC824" s="3"/>
      <c r="PD824" s="3"/>
      <c r="PE824" s="3"/>
      <c r="PF824" s="3"/>
      <c r="PG824" s="3"/>
      <c r="PH824" s="3"/>
      <c r="PI824" s="3"/>
      <c r="PJ824" s="3"/>
      <c r="PK824" s="3"/>
      <c r="PL824" s="3"/>
      <c r="PM824" s="3"/>
      <c r="PN824" s="3"/>
      <c r="PO824" s="3"/>
      <c r="PP824" s="3"/>
      <c r="PQ824" s="3"/>
      <c r="PR824" s="3"/>
      <c r="PS824" s="3"/>
      <c r="PT824" s="3"/>
      <c r="PU824" s="3"/>
      <c r="PV824" s="3"/>
      <c r="PW824" s="3"/>
      <c r="PX824" s="3"/>
      <c r="PY824" s="3"/>
      <c r="PZ824" s="3"/>
      <c r="QA824" s="3"/>
      <c r="QB824" s="3"/>
      <c r="QC824" s="3"/>
      <c r="QD824" s="3"/>
      <c r="QE824" s="3"/>
      <c r="QF824" s="3"/>
      <c r="QG824" s="3"/>
      <c r="QH824" s="3"/>
      <c r="QI824" s="3"/>
      <c r="QJ824" s="3"/>
      <c r="QK824" s="3"/>
      <c r="QL824" s="3"/>
      <c r="QM824" s="3"/>
      <c r="QN824" s="3"/>
      <c r="QO824" s="3"/>
      <c r="QP824" s="3"/>
      <c r="QQ824" s="3"/>
      <c r="QR824" s="3"/>
      <c r="QS824" s="3"/>
      <c r="QT824" s="3"/>
      <c r="QU824" s="3"/>
      <c r="QV824" s="3"/>
      <c r="QW824" s="3"/>
      <c r="QX824" s="3"/>
      <c r="QY824" s="3"/>
      <c r="QZ824" s="3"/>
      <c r="RA824" s="3"/>
      <c r="RB824" s="3"/>
      <c r="RC824" s="3"/>
      <c r="RD824" s="3"/>
      <c r="RE824" s="3"/>
      <c r="RF824" s="3"/>
      <c r="RG824" s="3"/>
      <c r="RH824" s="3"/>
      <c r="RI824" s="3"/>
      <c r="RJ824" s="3"/>
      <c r="RK824" s="3"/>
      <c r="RL824" s="3"/>
      <c r="RM824" s="3"/>
      <c r="RN824" s="3"/>
      <c r="RO824" s="3"/>
      <c r="RP824" s="3"/>
      <c r="RQ824" s="3"/>
      <c r="RR824" s="3"/>
      <c r="RS824" s="3"/>
      <c r="RT824" s="3"/>
      <c r="RU824" s="3"/>
      <c r="RV824" s="3"/>
      <c r="RW824" s="3"/>
      <c r="RX824" s="3"/>
      <c r="RY824" s="3"/>
      <c r="RZ824" s="3"/>
      <c r="SA824" s="3"/>
      <c r="SB824" s="3"/>
      <c r="SC824" s="3"/>
      <c r="SD824" s="3"/>
      <c r="SE824" s="3"/>
      <c r="SF824" s="3"/>
      <c r="SG824" s="3"/>
      <c r="SH824" s="3"/>
      <c r="SI824" s="3"/>
      <c r="SJ824" s="3"/>
      <c r="SK824" s="3"/>
      <c r="SL824" s="3"/>
      <c r="SM824" s="3"/>
      <c r="SN824" s="3"/>
      <c r="SO824" s="3"/>
      <c r="SP824" s="3"/>
      <c r="SQ824" s="3"/>
      <c r="SR824" s="3"/>
      <c r="SS824" s="3"/>
      <c r="ST824" s="3"/>
      <c r="SU824" s="3"/>
      <c r="SV824" s="3"/>
      <c r="SW824" s="3"/>
      <c r="SX824" s="3"/>
      <c r="SY824" s="3"/>
      <c r="SZ824" s="3"/>
      <c r="TA824" s="3"/>
      <c r="TB824" s="3"/>
      <c r="TC824" s="3"/>
      <c r="TD824" s="3"/>
      <c r="TE824" s="3"/>
      <c r="TF824" s="3"/>
      <c r="TG824" s="3"/>
      <c r="TH824" s="3"/>
      <c r="TI824" s="3"/>
      <c r="TJ824" s="3"/>
      <c r="TK824" s="3"/>
      <c r="TL824" s="3"/>
      <c r="TM824" s="3"/>
      <c r="TN824" s="3"/>
      <c r="TO824" s="3"/>
      <c r="TP824" s="3"/>
      <c r="TQ824" s="3"/>
      <c r="TR824" s="3"/>
      <c r="TS824" s="3"/>
      <c r="TT824" s="3"/>
      <c r="TU824" s="3"/>
      <c r="TV824" s="3"/>
      <c r="TW824" s="3"/>
      <c r="TX824" s="3"/>
      <c r="TY824" s="3"/>
      <c r="TZ824" s="3"/>
      <c r="UA824" s="3"/>
      <c r="UB824" s="3"/>
      <c r="UC824" s="3"/>
      <c r="UD824" s="3"/>
      <c r="UE824" s="3"/>
      <c r="UF824" s="3"/>
      <c r="UG824" s="3"/>
      <c r="UH824" s="3"/>
      <c r="UI824" s="3"/>
      <c r="UJ824" s="3"/>
      <c r="UK824" s="3"/>
      <c r="UL824" s="3"/>
      <c r="UM824" s="3"/>
      <c r="UN824" s="3"/>
      <c r="UO824" s="3"/>
      <c r="UP824" s="3"/>
      <c r="UQ824" s="3"/>
      <c r="UR824" s="3"/>
      <c r="US824" s="3"/>
      <c r="UT824" s="3"/>
      <c r="UU824" s="3"/>
      <c r="UV824" s="3"/>
      <c r="UW824" s="3"/>
      <c r="UX824" s="3"/>
      <c r="UY824" s="3"/>
      <c r="UZ824" s="3"/>
      <c r="VA824" s="3"/>
      <c r="VB824" s="3"/>
      <c r="VC824" s="3"/>
      <c r="VD824" s="3"/>
      <c r="VE824" s="3"/>
      <c r="VF824" s="3"/>
      <c r="VG824" s="3"/>
      <c r="VH824" s="3"/>
      <c r="VI824" s="3"/>
      <c r="VJ824" s="3"/>
      <c r="VK824" s="3"/>
      <c r="VL824" s="3"/>
      <c r="VM824" s="3"/>
      <c r="VN824" s="3"/>
      <c r="VO824" s="3"/>
      <c r="VP824" s="3"/>
      <c r="VQ824" s="3"/>
      <c r="VR824" s="3"/>
      <c r="VS824" s="3"/>
      <c r="VT824" s="3"/>
      <c r="VU824" s="3"/>
      <c r="VV824" s="3"/>
      <c r="VW824" s="3"/>
      <c r="VX824" s="3"/>
      <c r="VY824" s="3"/>
      <c r="VZ824" s="3"/>
      <c r="WA824" s="3"/>
      <c r="WB824" s="3"/>
      <c r="WC824" s="3"/>
    </row>
    <row r="825" spans="1:601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</row>
    <row r="826" spans="1:601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3"/>
      <c r="NJ826" s="3"/>
      <c r="NK826" s="3"/>
      <c r="NL826" s="3"/>
      <c r="NM826" s="3"/>
      <c r="NN826" s="3"/>
      <c r="NO826" s="3"/>
      <c r="NP826" s="3"/>
      <c r="NQ826" s="3"/>
      <c r="NR826" s="3"/>
      <c r="NS826" s="3"/>
      <c r="NT826" s="3"/>
      <c r="NU826" s="3"/>
      <c r="NV826" s="3"/>
      <c r="NW826" s="3"/>
      <c r="NX826" s="3"/>
      <c r="NY826" s="3"/>
      <c r="NZ826" s="3"/>
      <c r="OA826" s="3"/>
      <c r="OB826" s="3"/>
      <c r="OC826" s="3"/>
      <c r="OD826" s="3"/>
      <c r="OE826" s="3"/>
      <c r="OF826" s="3"/>
      <c r="OG826" s="3"/>
      <c r="OH826" s="3"/>
      <c r="OI826" s="3"/>
      <c r="OJ826" s="3"/>
      <c r="OK826" s="3"/>
      <c r="OL826" s="3"/>
      <c r="OM826" s="3"/>
      <c r="ON826" s="3"/>
      <c r="OO826" s="3"/>
      <c r="OP826" s="3"/>
      <c r="OQ826" s="3"/>
      <c r="OR826" s="3"/>
      <c r="OS826" s="3"/>
      <c r="OT826" s="3"/>
      <c r="OU826" s="3"/>
      <c r="OV826" s="3"/>
      <c r="OW826" s="3"/>
      <c r="OX826" s="3"/>
      <c r="OY826" s="3"/>
      <c r="OZ826" s="3"/>
      <c r="PA826" s="3"/>
      <c r="PB826" s="3"/>
      <c r="PC826" s="3"/>
      <c r="PD826" s="3"/>
      <c r="PE826" s="3"/>
      <c r="PF826" s="3"/>
      <c r="PG826" s="3"/>
      <c r="PH826" s="3"/>
      <c r="PI826" s="3"/>
      <c r="PJ826" s="3"/>
      <c r="PK826" s="3"/>
      <c r="PL826" s="3"/>
      <c r="PM826" s="3"/>
      <c r="PN826" s="3"/>
      <c r="PO826" s="3"/>
      <c r="PP826" s="3"/>
      <c r="PQ826" s="3"/>
      <c r="PR826" s="3"/>
      <c r="PS826" s="3"/>
      <c r="PT826" s="3"/>
      <c r="PU826" s="3"/>
      <c r="PV826" s="3"/>
      <c r="PW826" s="3"/>
      <c r="PX826" s="3"/>
      <c r="PY826" s="3"/>
      <c r="PZ826" s="3"/>
      <c r="QA826" s="3"/>
      <c r="QB826" s="3"/>
      <c r="QC826" s="3"/>
      <c r="QD826" s="3"/>
      <c r="QE826" s="3"/>
      <c r="QF826" s="3"/>
      <c r="QG826" s="3"/>
      <c r="QH826" s="3"/>
      <c r="QI826" s="3"/>
      <c r="QJ826" s="3"/>
      <c r="QK826" s="3"/>
      <c r="QL826" s="3"/>
      <c r="QM826" s="3"/>
      <c r="QN826" s="3"/>
      <c r="QO826" s="3"/>
      <c r="QP826" s="3"/>
      <c r="QQ826" s="3"/>
      <c r="QR826" s="3"/>
      <c r="QS826" s="3"/>
      <c r="QT826" s="3"/>
      <c r="QU826" s="3"/>
      <c r="QV826" s="3"/>
      <c r="QW826" s="3"/>
      <c r="QX826" s="3"/>
      <c r="QY826" s="3"/>
      <c r="QZ826" s="3"/>
      <c r="RA826" s="3"/>
      <c r="RB826" s="3"/>
      <c r="RC826" s="3"/>
      <c r="RD826" s="3"/>
      <c r="RE826" s="3"/>
      <c r="RF826" s="3"/>
      <c r="RG826" s="3"/>
      <c r="RH826" s="3"/>
      <c r="RI826" s="3"/>
      <c r="RJ826" s="3"/>
      <c r="RK826" s="3"/>
      <c r="RL826" s="3"/>
      <c r="RM826" s="3"/>
      <c r="RN826" s="3"/>
      <c r="RO826" s="3"/>
      <c r="RP826" s="3"/>
      <c r="RQ826" s="3"/>
      <c r="RR826" s="3"/>
      <c r="RS826" s="3"/>
      <c r="RT826" s="3"/>
      <c r="RU826" s="3"/>
      <c r="RV826" s="3"/>
      <c r="RW826" s="3"/>
      <c r="RX826" s="3"/>
      <c r="RY826" s="3"/>
      <c r="RZ826" s="3"/>
      <c r="SA826" s="3"/>
      <c r="SB826" s="3"/>
      <c r="SC826" s="3"/>
      <c r="SD826" s="3"/>
      <c r="SE826" s="3"/>
      <c r="SF826" s="3"/>
      <c r="SG826" s="3"/>
      <c r="SH826" s="3"/>
      <c r="SI826" s="3"/>
      <c r="SJ826" s="3"/>
      <c r="SK826" s="3"/>
      <c r="SL826" s="3"/>
      <c r="SM826" s="3"/>
      <c r="SN826" s="3"/>
      <c r="SO826" s="3"/>
      <c r="SP826" s="3"/>
      <c r="SQ826" s="3"/>
      <c r="SR826" s="3"/>
      <c r="SS826" s="3"/>
      <c r="ST826" s="3"/>
      <c r="SU826" s="3"/>
      <c r="SV826" s="3"/>
      <c r="SW826" s="3"/>
      <c r="SX826" s="3"/>
      <c r="SY826" s="3"/>
      <c r="SZ826" s="3"/>
      <c r="TA826" s="3"/>
      <c r="TB826" s="3"/>
      <c r="TC826" s="3"/>
      <c r="TD826" s="3"/>
      <c r="TE826" s="3"/>
      <c r="TF826" s="3"/>
      <c r="TG826" s="3"/>
      <c r="TH826" s="3"/>
      <c r="TI826" s="3"/>
      <c r="TJ826" s="3"/>
      <c r="TK826" s="3"/>
      <c r="TL826" s="3"/>
      <c r="TM826" s="3"/>
      <c r="TN826" s="3"/>
      <c r="TO826" s="3"/>
      <c r="TP826" s="3"/>
      <c r="TQ826" s="3"/>
      <c r="TR826" s="3"/>
      <c r="TS826" s="3"/>
      <c r="TT826" s="3"/>
      <c r="TU826" s="3"/>
      <c r="TV826" s="3"/>
      <c r="TW826" s="3"/>
      <c r="TX826" s="3"/>
      <c r="TY826" s="3"/>
      <c r="TZ826" s="3"/>
      <c r="UA826" s="3"/>
      <c r="UB826" s="3"/>
      <c r="UC826" s="3"/>
      <c r="UD826" s="3"/>
      <c r="UE826" s="3"/>
      <c r="UF826" s="3"/>
      <c r="UG826" s="3"/>
      <c r="UH826" s="3"/>
      <c r="UI826" s="3"/>
      <c r="UJ826" s="3"/>
      <c r="UK826" s="3"/>
      <c r="UL826" s="3"/>
      <c r="UM826" s="3"/>
      <c r="UN826" s="3"/>
      <c r="UO826" s="3"/>
      <c r="UP826" s="3"/>
      <c r="UQ826" s="3"/>
      <c r="UR826" s="3"/>
      <c r="US826" s="3"/>
      <c r="UT826" s="3"/>
      <c r="UU826" s="3"/>
      <c r="UV826" s="3"/>
      <c r="UW826" s="3"/>
      <c r="UX826" s="3"/>
      <c r="UY826" s="3"/>
      <c r="UZ826" s="3"/>
      <c r="VA826" s="3"/>
      <c r="VB826" s="3"/>
      <c r="VC826" s="3"/>
      <c r="VD826" s="3"/>
      <c r="VE826" s="3"/>
      <c r="VF826" s="3"/>
      <c r="VG826" s="3"/>
      <c r="VH826" s="3"/>
      <c r="VI826" s="3"/>
      <c r="VJ826" s="3"/>
      <c r="VK826" s="3"/>
      <c r="VL826" s="3"/>
      <c r="VM826" s="3"/>
      <c r="VN826" s="3"/>
      <c r="VO826" s="3"/>
      <c r="VP826" s="3"/>
      <c r="VQ826" s="3"/>
      <c r="VR826" s="3"/>
      <c r="VS826" s="3"/>
      <c r="VT826" s="3"/>
      <c r="VU826" s="3"/>
      <c r="VV826" s="3"/>
      <c r="VW826" s="3"/>
      <c r="VX826" s="3"/>
      <c r="VY826" s="3"/>
      <c r="VZ826" s="3"/>
      <c r="WA826" s="3"/>
      <c r="WB826" s="3"/>
      <c r="WC826" s="3"/>
    </row>
    <row r="827" spans="1:601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3"/>
      <c r="NJ827" s="3"/>
      <c r="NK827" s="3"/>
      <c r="NL827" s="3"/>
      <c r="NM827" s="3"/>
      <c r="NN827" s="3"/>
      <c r="NO827" s="3"/>
      <c r="NP827" s="3"/>
      <c r="NQ827" s="3"/>
      <c r="NR827" s="3"/>
      <c r="NS827" s="3"/>
      <c r="NT827" s="3"/>
      <c r="NU827" s="3"/>
      <c r="NV827" s="3"/>
      <c r="NW827" s="3"/>
      <c r="NX827" s="3"/>
      <c r="NY827" s="3"/>
      <c r="NZ827" s="3"/>
      <c r="OA827" s="3"/>
      <c r="OB827" s="3"/>
      <c r="OC827" s="3"/>
      <c r="OD827" s="3"/>
      <c r="OE827" s="3"/>
      <c r="OF827" s="3"/>
      <c r="OG827" s="3"/>
      <c r="OH827" s="3"/>
      <c r="OI827" s="3"/>
      <c r="OJ827" s="3"/>
      <c r="OK827" s="3"/>
      <c r="OL827" s="3"/>
      <c r="OM827" s="3"/>
      <c r="ON827" s="3"/>
      <c r="OO827" s="3"/>
      <c r="OP827" s="3"/>
      <c r="OQ827" s="3"/>
      <c r="OR827" s="3"/>
      <c r="OS827" s="3"/>
      <c r="OT827" s="3"/>
      <c r="OU827" s="3"/>
      <c r="OV827" s="3"/>
      <c r="OW827" s="3"/>
      <c r="OX827" s="3"/>
      <c r="OY827" s="3"/>
      <c r="OZ827" s="3"/>
      <c r="PA827" s="3"/>
      <c r="PB827" s="3"/>
      <c r="PC827" s="3"/>
      <c r="PD827" s="3"/>
      <c r="PE827" s="3"/>
      <c r="PF827" s="3"/>
      <c r="PG827" s="3"/>
      <c r="PH827" s="3"/>
      <c r="PI827" s="3"/>
      <c r="PJ827" s="3"/>
      <c r="PK827" s="3"/>
      <c r="PL827" s="3"/>
      <c r="PM827" s="3"/>
      <c r="PN827" s="3"/>
      <c r="PO827" s="3"/>
      <c r="PP827" s="3"/>
      <c r="PQ827" s="3"/>
      <c r="PR827" s="3"/>
      <c r="PS827" s="3"/>
      <c r="PT827" s="3"/>
      <c r="PU827" s="3"/>
      <c r="PV827" s="3"/>
      <c r="PW827" s="3"/>
      <c r="PX827" s="3"/>
      <c r="PY827" s="3"/>
      <c r="PZ827" s="3"/>
      <c r="QA827" s="3"/>
      <c r="QB827" s="3"/>
      <c r="QC827" s="3"/>
      <c r="QD827" s="3"/>
      <c r="QE827" s="3"/>
      <c r="QF827" s="3"/>
      <c r="QG827" s="3"/>
      <c r="QH827" s="3"/>
      <c r="QI827" s="3"/>
      <c r="QJ827" s="3"/>
      <c r="QK827" s="3"/>
      <c r="QL827" s="3"/>
      <c r="QM827" s="3"/>
      <c r="QN827" s="3"/>
      <c r="QO827" s="3"/>
      <c r="QP827" s="3"/>
      <c r="QQ827" s="3"/>
      <c r="QR827" s="3"/>
      <c r="QS827" s="3"/>
      <c r="QT827" s="3"/>
      <c r="QU827" s="3"/>
      <c r="QV827" s="3"/>
      <c r="QW827" s="3"/>
      <c r="QX827" s="3"/>
      <c r="QY827" s="3"/>
      <c r="QZ827" s="3"/>
      <c r="RA827" s="3"/>
      <c r="RB827" s="3"/>
      <c r="RC827" s="3"/>
      <c r="RD827" s="3"/>
      <c r="RE827" s="3"/>
      <c r="RF827" s="3"/>
      <c r="RG827" s="3"/>
      <c r="RH827" s="3"/>
      <c r="RI827" s="3"/>
      <c r="RJ827" s="3"/>
      <c r="RK827" s="3"/>
      <c r="RL827" s="3"/>
      <c r="RM827" s="3"/>
      <c r="RN827" s="3"/>
      <c r="RO827" s="3"/>
      <c r="RP827" s="3"/>
      <c r="RQ827" s="3"/>
      <c r="RR827" s="3"/>
      <c r="RS827" s="3"/>
      <c r="RT827" s="3"/>
      <c r="RU827" s="3"/>
      <c r="RV827" s="3"/>
      <c r="RW827" s="3"/>
      <c r="RX827" s="3"/>
      <c r="RY827" s="3"/>
      <c r="RZ827" s="3"/>
      <c r="SA827" s="3"/>
      <c r="SB827" s="3"/>
      <c r="SC827" s="3"/>
      <c r="SD827" s="3"/>
      <c r="SE827" s="3"/>
      <c r="SF827" s="3"/>
      <c r="SG827" s="3"/>
      <c r="SH827" s="3"/>
      <c r="SI827" s="3"/>
      <c r="SJ827" s="3"/>
      <c r="SK827" s="3"/>
      <c r="SL827" s="3"/>
      <c r="SM827" s="3"/>
      <c r="SN827" s="3"/>
      <c r="SO827" s="3"/>
      <c r="SP827" s="3"/>
      <c r="SQ827" s="3"/>
      <c r="SR827" s="3"/>
      <c r="SS827" s="3"/>
      <c r="ST827" s="3"/>
      <c r="SU827" s="3"/>
      <c r="SV827" s="3"/>
      <c r="SW827" s="3"/>
      <c r="SX827" s="3"/>
      <c r="SY827" s="3"/>
      <c r="SZ827" s="3"/>
      <c r="TA827" s="3"/>
      <c r="TB827" s="3"/>
      <c r="TC827" s="3"/>
      <c r="TD827" s="3"/>
      <c r="TE827" s="3"/>
      <c r="TF827" s="3"/>
      <c r="TG827" s="3"/>
      <c r="TH827" s="3"/>
      <c r="TI827" s="3"/>
      <c r="TJ827" s="3"/>
      <c r="TK827" s="3"/>
      <c r="TL827" s="3"/>
      <c r="TM827" s="3"/>
      <c r="TN827" s="3"/>
      <c r="TO827" s="3"/>
      <c r="TP827" s="3"/>
      <c r="TQ827" s="3"/>
      <c r="TR827" s="3"/>
      <c r="TS827" s="3"/>
      <c r="TT827" s="3"/>
      <c r="TU827" s="3"/>
      <c r="TV827" s="3"/>
      <c r="TW827" s="3"/>
      <c r="TX827" s="3"/>
      <c r="TY827" s="3"/>
      <c r="TZ827" s="3"/>
      <c r="UA827" s="3"/>
      <c r="UB827" s="3"/>
      <c r="UC827" s="3"/>
      <c r="UD827" s="3"/>
      <c r="UE827" s="3"/>
      <c r="UF827" s="3"/>
      <c r="UG827" s="3"/>
      <c r="UH827" s="3"/>
      <c r="UI827" s="3"/>
      <c r="UJ827" s="3"/>
      <c r="UK827" s="3"/>
      <c r="UL827" s="3"/>
      <c r="UM827" s="3"/>
      <c r="UN827" s="3"/>
      <c r="UO827" s="3"/>
      <c r="UP827" s="3"/>
      <c r="UQ827" s="3"/>
      <c r="UR827" s="3"/>
      <c r="US827" s="3"/>
      <c r="UT827" s="3"/>
      <c r="UU827" s="3"/>
      <c r="UV827" s="3"/>
      <c r="UW827" s="3"/>
      <c r="UX827" s="3"/>
      <c r="UY827" s="3"/>
      <c r="UZ827" s="3"/>
      <c r="VA827" s="3"/>
      <c r="VB827" s="3"/>
      <c r="VC827" s="3"/>
      <c r="VD827" s="3"/>
      <c r="VE827" s="3"/>
      <c r="VF827" s="3"/>
      <c r="VG827" s="3"/>
      <c r="VH827" s="3"/>
      <c r="VI827" s="3"/>
      <c r="VJ827" s="3"/>
      <c r="VK827" s="3"/>
      <c r="VL827" s="3"/>
      <c r="VM827" s="3"/>
      <c r="VN827" s="3"/>
      <c r="VO827" s="3"/>
      <c r="VP827" s="3"/>
      <c r="VQ827" s="3"/>
      <c r="VR827" s="3"/>
      <c r="VS827" s="3"/>
      <c r="VT827" s="3"/>
      <c r="VU827" s="3"/>
      <c r="VV827" s="3"/>
      <c r="VW827" s="3"/>
      <c r="VX827" s="3"/>
      <c r="VY827" s="3"/>
      <c r="VZ827" s="3"/>
      <c r="WA827" s="3"/>
      <c r="WB827" s="3"/>
      <c r="WC827" s="3"/>
    </row>
    <row r="828" spans="1:601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</row>
    <row r="829" spans="1:601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</row>
    <row r="830" spans="1:601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</row>
    <row r="831" spans="1:601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3"/>
      <c r="NJ831" s="3"/>
      <c r="NK831" s="3"/>
      <c r="NL831" s="3"/>
      <c r="NM831" s="3"/>
      <c r="NN831" s="3"/>
      <c r="NO831" s="3"/>
      <c r="NP831" s="3"/>
      <c r="NQ831" s="3"/>
      <c r="NR831" s="3"/>
      <c r="NS831" s="3"/>
      <c r="NT831" s="3"/>
      <c r="NU831" s="3"/>
      <c r="NV831" s="3"/>
      <c r="NW831" s="3"/>
      <c r="NX831" s="3"/>
      <c r="NY831" s="3"/>
      <c r="NZ831" s="3"/>
      <c r="OA831" s="3"/>
      <c r="OB831" s="3"/>
      <c r="OC831" s="3"/>
      <c r="OD831" s="3"/>
      <c r="OE831" s="3"/>
      <c r="OF831" s="3"/>
      <c r="OG831" s="3"/>
      <c r="OH831" s="3"/>
      <c r="OI831" s="3"/>
      <c r="OJ831" s="3"/>
      <c r="OK831" s="3"/>
      <c r="OL831" s="3"/>
      <c r="OM831" s="3"/>
      <c r="ON831" s="3"/>
      <c r="OO831" s="3"/>
      <c r="OP831" s="3"/>
      <c r="OQ831" s="3"/>
      <c r="OR831" s="3"/>
      <c r="OS831" s="3"/>
      <c r="OT831" s="3"/>
      <c r="OU831" s="3"/>
      <c r="OV831" s="3"/>
      <c r="OW831" s="3"/>
      <c r="OX831" s="3"/>
      <c r="OY831" s="3"/>
      <c r="OZ831" s="3"/>
      <c r="PA831" s="3"/>
      <c r="PB831" s="3"/>
      <c r="PC831" s="3"/>
      <c r="PD831" s="3"/>
      <c r="PE831" s="3"/>
      <c r="PF831" s="3"/>
      <c r="PG831" s="3"/>
      <c r="PH831" s="3"/>
      <c r="PI831" s="3"/>
      <c r="PJ831" s="3"/>
      <c r="PK831" s="3"/>
      <c r="PL831" s="3"/>
      <c r="PM831" s="3"/>
      <c r="PN831" s="3"/>
      <c r="PO831" s="3"/>
      <c r="PP831" s="3"/>
      <c r="PQ831" s="3"/>
      <c r="PR831" s="3"/>
      <c r="PS831" s="3"/>
      <c r="PT831" s="3"/>
      <c r="PU831" s="3"/>
      <c r="PV831" s="3"/>
      <c r="PW831" s="3"/>
      <c r="PX831" s="3"/>
      <c r="PY831" s="3"/>
      <c r="PZ831" s="3"/>
      <c r="QA831" s="3"/>
      <c r="QB831" s="3"/>
      <c r="QC831" s="3"/>
      <c r="QD831" s="3"/>
      <c r="QE831" s="3"/>
      <c r="QF831" s="3"/>
      <c r="QG831" s="3"/>
      <c r="QH831" s="3"/>
      <c r="QI831" s="3"/>
      <c r="QJ831" s="3"/>
      <c r="QK831" s="3"/>
      <c r="QL831" s="3"/>
      <c r="QM831" s="3"/>
      <c r="QN831" s="3"/>
      <c r="QO831" s="3"/>
      <c r="QP831" s="3"/>
      <c r="QQ831" s="3"/>
      <c r="QR831" s="3"/>
      <c r="QS831" s="3"/>
      <c r="QT831" s="3"/>
      <c r="QU831" s="3"/>
      <c r="QV831" s="3"/>
      <c r="QW831" s="3"/>
      <c r="QX831" s="3"/>
      <c r="QY831" s="3"/>
      <c r="QZ831" s="3"/>
      <c r="RA831" s="3"/>
      <c r="RB831" s="3"/>
      <c r="RC831" s="3"/>
      <c r="RD831" s="3"/>
      <c r="RE831" s="3"/>
      <c r="RF831" s="3"/>
      <c r="RG831" s="3"/>
      <c r="RH831" s="3"/>
      <c r="RI831" s="3"/>
      <c r="RJ831" s="3"/>
      <c r="RK831" s="3"/>
      <c r="RL831" s="3"/>
      <c r="RM831" s="3"/>
      <c r="RN831" s="3"/>
      <c r="RO831" s="3"/>
      <c r="RP831" s="3"/>
      <c r="RQ831" s="3"/>
      <c r="RR831" s="3"/>
      <c r="RS831" s="3"/>
      <c r="RT831" s="3"/>
      <c r="RU831" s="3"/>
      <c r="RV831" s="3"/>
      <c r="RW831" s="3"/>
      <c r="RX831" s="3"/>
      <c r="RY831" s="3"/>
      <c r="RZ831" s="3"/>
      <c r="SA831" s="3"/>
      <c r="SB831" s="3"/>
      <c r="SC831" s="3"/>
      <c r="SD831" s="3"/>
      <c r="SE831" s="3"/>
      <c r="SF831" s="3"/>
      <c r="SG831" s="3"/>
      <c r="SH831" s="3"/>
      <c r="SI831" s="3"/>
      <c r="SJ831" s="3"/>
      <c r="SK831" s="3"/>
      <c r="SL831" s="3"/>
      <c r="SM831" s="3"/>
      <c r="SN831" s="3"/>
      <c r="SO831" s="3"/>
      <c r="SP831" s="3"/>
      <c r="SQ831" s="3"/>
      <c r="SR831" s="3"/>
      <c r="SS831" s="3"/>
      <c r="ST831" s="3"/>
      <c r="SU831" s="3"/>
      <c r="SV831" s="3"/>
      <c r="SW831" s="3"/>
      <c r="SX831" s="3"/>
      <c r="SY831" s="3"/>
      <c r="SZ831" s="3"/>
      <c r="TA831" s="3"/>
      <c r="TB831" s="3"/>
      <c r="TC831" s="3"/>
      <c r="TD831" s="3"/>
      <c r="TE831" s="3"/>
      <c r="TF831" s="3"/>
      <c r="TG831" s="3"/>
      <c r="TH831" s="3"/>
      <c r="TI831" s="3"/>
      <c r="TJ831" s="3"/>
      <c r="TK831" s="3"/>
      <c r="TL831" s="3"/>
      <c r="TM831" s="3"/>
      <c r="TN831" s="3"/>
      <c r="TO831" s="3"/>
      <c r="TP831" s="3"/>
      <c r="TQ831" s="3"/>
      <c r="TR831" s="3"/>
      <c r="TS831" s="3"/>
      <c r="TT831" s="3"/>
      <c r="TU831" s="3"/>
      <c r="TV831" s="3"/>
      <c r="TW831" s="3"/>
      <c r="TX831" s="3"/>
      <c r="TY831" s="3"/>
      <c r="TZ831" s="3"/>
      <c r="UA831" s="3"/>
      <c r="UB831" s="3"/>
      <c r="UC831" s="3"/>
      <c r="UD831" s="3"/>
      <c r="UE831" s="3"/>
      <c r="UF831" s="3"/>
      <c r="UG831" s="3"/>
      <c r="UH831" s="3"/>
      <c r="UI831" s="3"/>
      <c r="UJ831" s="3"/>
      <c r="UK831" s="3"/>
      <c r="UL831" s="3"/>
      <c r="UM831" s="3"/>
      <c r="UN831" s="3"/>
      <c r="UO831" s="3"/>
      <c r="UP831" s="3"/>
      <c r="UQ831" s="3"/>
      <c r="UR831" s="3"/>
      <c r="US831" s="3"/>
      <c r="UT831" s="3"/>
      <c r="UU831" s="3"/>
      <c r="UV831" s="3"/>
      <c r="UW831" s="3"/>
      <c r="UX831" s="3"/>
      <c r="UY831" s="3"/>
      <c r="UZ831" s="3"/>
      <c r="VA831" s="3"/>
      <c r="VB831" s="3"/>
      <c r="VC831" s="3"/>
      <c r="VD831" s="3"/>
      <c r="VE831" s="3"/>
      <c r="VF831" s="3"/>
      <c r="VG831" s="3"/>
      <c r="VH831" s="3"/>
      <c r="VI831" s="3"/>
      <c r="VJ831" s="3"/>
      <c r="VK831" s="3"/>
      <c r="VL831" s="3"/>
      <c r="VM831" s="3"/>
      <c r="VN831" s="3"/>
      <c r="VO831" s="3"/>
      <c r="VP831" s="3"/>
      <c r="VQ831" s="3"/>
      <c r="VR831" s="3"/>
      <c r="VS831" s="3"/>
      <c r="VT831" s="3"/>
      <c r="VU831" s="3"/>
      <c r="VV831" s="3"/>
      <c r="VW831" s="3"/>
      <c r="VX831" s="3"/>
      <c r="VY831" s="3"/>
      <c r="VZ831" s="3"/>
      <c r="WA831" s="3"/>
      <c r="WB831" s="3"/>
      <c r="WC831" s="3"/>
    </row>
    <row r="832" spans="1:601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3"/>
      <c r="NJ832" s="3"/>
      <c r="NK832" s="3"/>
      <c r="NL832" s="3"/>
      <c r="NM832" s="3"/>
      <c r="NN832" s="3"/>
      <c r="NO832" s="3"/>
      <c r="NP832" s="3"/>
      <c r="NQ832" s="3"/>
      <c r="NR832" s="3"/>
      <c r="NS832" s="3"/>
      <c r="NT832" s="3"/>
      <c r="NU832" s="3"/>
      <c r="NV832" s="3"/>
      <c r="NW832" s="3"/>
      <c r="NX832" s="3"/>
      <c r="NY832" s="3"/>
      <c r="NZ832" s="3"/>
      <c r="OA832" s="3"/>
      <c r="OB832" s="3"/>
      <c r="OC832" s="3"/>
      <c r="OD832" s="3"/>
      <c r="OE832" s="3"/>
      <c r="OF832" s="3"/>
      <c r="OG832" s="3"/>
      <c r="OH832" s="3"/>
      <c r="OI832" s="3"/>
      <c r="OJ832" s="3"/>
      <c r="OK832" s="3"/>
      <c r="OL832" s="3"/>
      <c r="OM832" s="3"/>
      <c r="ON832" s="3"/>
      <c r="OO832" s="3"/>
      <c r="OP832" s="3"/>
      <c r="OQ832" s="3"/>
      <c r="OR832" s="3"/>
      <c r="OS832" s="3"/>
      <c r="OT832" s="3"/>
      <c r="OU832" s="3"/>
      <c r="OV832" s="3"/>
      <c r="OW832" s="3"/>
      <c r="OX832" s="3"/>
      <c r="OY832" s="3"/>
      <c r="OZ832" s="3"/>
      <c r="PA832" s="3"/>
      <c r="PB832" s="3"/>
      <c r="PC832" s="3"/>
      <c r="PD832" s="3"/>
      <c r="PE832" s="3"/>
      <c r="PF832" s="3"/>
      <c r="PG832" s="3"/>
      <c r="PH832" s="3"/>
      <c r="PI832" s="3"/>
      <c r="PJ832" s="3"/>
      <c r="PK832" s="3"/>
      <c r="PL832" s="3"/>
      <c r="PM832" s="3"/>
      <c r="PN832" s="3"/>
      <c r="PO832" s="3"/>
      <c r="PP832" s="3"/>
      <c r="PQ832" s="3"/>
      <c r="PR832" s="3"/>
      <c r="PS832" s="3"/>
      <c r="PT832" s="3"/>
      <c r="PU832" s="3"/>
      <c r="PV832" s="3"/>
      <c r="PW832" s="3"/>
      <c r="PX832" s="3"/>
      <c r="PY832" s="3"/>
      <c r="PZ832" s="3"/>
      <c r="QA832" s="3"/>
      <c r="QB832" s="3"/>
      <c r="QC832" s="3"/>
      <c r="QD832" s="3"/>
      <c r="QE832" s="3"/>
      <c r="QF832" s="3"/>
      <c r="QG832" s="3"/>
      <c r="QH832" s="3"/>
      <c r="QI832" s="3"/>
      <c r="QJ832" s="3"/>
      <c r="QK832" s="3"/>
      <c r="QL832" s="3"/>
      <c r="QM832" s="3"/>
      <c r="QN832" s="3"/>
      <c r="QO832" s="3"/>
      <c r="QP832" s="3"/>
      <c r="QQ832" s="3"/>
      <c r="QR832" s="3"/>
      <c r="QS832" s="3"/>
      <c r="QT832" s="3"/>
      <c r="QU832" s="3"/>
      <c r="QV832" s="3"/>
      <c r="QW832" s="3"/>
      <c r="QX832" s="3"/>
      <c r="QY832" s="3"/>
      <c r="QZ832" s="3"/>
      <c r="RA832" s="3"/>
      <c r="RB832" s="3"/>
      <c r="RC832" s="3"/>
      <c r="RD832" s="3"/>
      <c r="RE832" s="3"/>
      <c r="RF832" s="3"/>
      <c r="RG832" s="3"/>
      <c r="RH832" s="3"/>
      <c r="RI832" s="3"/>
      <c r="RJ832" s="3"/>
      <c r="RK832" s="3"/>
      <c r="RL832" s="3"/>
      <c r="RM832" s="3"/>
      <c r="RN832" s="3"/>
      <c r="RO832" s="3"/>
      <c r="RP832" s="3"/>
      <c r="RQ832" s="3"/>
      <c r="RR832" s="3"/>
      <c r="RS832" s="3"/>
      <c r="RT832" s="3"/>
      <c r="RU832" s="3"/>
      <c r="RV832" s="3"/>
      <c r="RW832" s="3"/>
      <c r="RX832" s="3"/>
      <c r="RY832" s="3"/>
      <c r="RZ832" s="3"/>
      <c r="SA832" s="3"/>
      <c r="SB832" s="3"/>
      <c r="SC832" s="3"/>
      <c r="SD832" s="3"/>
      <c r="SE832" s="3"/>
      <c r="SF832" s="3"/>
      <c r="SG832" s="3"/>
      <c r="SH832" s="3"/>
      <c r="SI832" s="3"/>
      <c r="SJ832" s="3"/>
      <c r="SK832" s="3"/>
      <c r="SL832" s="3"/>
      <c r="SM832" s="3"/>
      <c r="SN832" s="3"/>
      <c r="SO832" s="3"/>
      <c r="SP832" s="3"/>
      <c r="SQ832" s="3"/>
      <c r="SR832" s="3"/>
      <c r="SS832" s="3"/>
      <c r="ST832" s="3"/>
      <c r="SU832" s="3"/>
      <c r="SV832" s="3"/>
      <c r="SW832" s="3"/>
      <c r="SX832" s="3"/>
      <c r="SY832" s="3"/>
      <c r="SZ832" s="3"/>
      <c r="TA832" s="3"/>
      <c r="TB832" s="3"/>
      <c r="TC832" s="3"/>
      <c r="TD832" s="3"/>
      <c r="TE832" s="3"/>
      <c r="TF832" s="3"/>
      <c r="TG832" s="3"/>
      <c r="TH832" s="3"/>
      <c r="TI832" s="3"/>
      <c r="TJ832" s="3"/>
      <c r="TK832" s="3"/>
      <c r="TL832" s="3"/>
      <c r="TM832" s="3"/>
      <c r="TN832" s="3"/>
      <c r="TO832" s="3"/>
      <c r="TP832" s="3"/>
      <c r="TQ832" s="3"/>
      <c r="TR832" s="3"/>
      <c r="TS832" s="3"/>
      <c r="TT832" s="3"/>
      <c r="TU832" s="3"/>
      <c r="TV832" s="3"/>
      <c r="TW832" s="3"/>
      <c r="TX832" s="3"/>
      <c r="TY832" s="3"/>
      <c r="TZ832" s="3"/>
      <c r="UA832" s="3"/>
      <c r="UB832" s="3"/>
      <c r="UC832" s="3"/>
      <c r="UD832" s="3"/>
      <c r="UE832" s="3"/>
      <c r="UF832" s="3"/>
      <c r="UG832" s="3"/>
      <c r="UH832" s="3"/>
      <c r="UI832" s="3"/>
      <c r="UJ832" s="3"/>
      <c r="UK832" s="3"/>
      <c r="UL832" s="3"/>
      <c r="UM832" s="3"/>
      <c r="UN832" s="3"/>
      <c r="UO832" s="3"/>
      <c r="UP832" s="3"/>
      <c r="UQ832" s="3"/>
      <c r="UR832" s="3"/>
      <c r="US832" s="3"/>
      <c r="UT832" s="3"/>
      <c r="UU832" s="3"/>
      <c r="UV832" s="3"/>
      <c r="UW832" s="3"/>
      <c r="UX832" s="3"/>
      <c r="UY832" s="3"/>
      <c r="UZ832" s="3"/>
      <c r="VA832" s="3"/>
      <c r="VB832" s="3"/>
      <c r="VC832" s="3"/>
      <c r="VD832" s="3"/>
      <c r="VE832" s="3"/>
      <c r="VF832" s="3"/>
      <c r="VG832" s="3"/>
      <c r="VH832" s="3"/>
      <c r="VI832" s="3"/>
      <c r="VJ832" s="3"/>
      <c r="VK832" s="3"/>
      <c r="VL832" s="3"/>
      <c r="VM832" s="3"/>
      <c r="VN832" s="3"/>
      <c r="VO832" s="3"/>
      <c r="VP832" s="3"/>
      <c r="VQ832" s="3"/>
      <c r="VR832" s="3"/>
      <c r="VS832" s="3"/>
      <c r="VT832" s="3"/>
      <c r="VU832" s="3"/>
      <c r="VV832" s="3"/>
      <c r="VW832" s="3"/>
      <c r="VX832" s="3"/>
      <c r="VY832" s="3"/>
      <c r="VZ832" s="3"/>
      <c r="WA832" s="3"/>
      <c r="WB832" s="3"/>
      <c r="WC832" s="3"/>
    </row>
    <row r="833" spans="1:601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3"/>
      <c r="NJ833" s="3"/>
      <c r="NK833" s="3"/>
      <c r="NL833" s="3"/>
      <c r="NM833" s="3"/>
      <c r="NN833" s="3"/>
      <c r="NO833" s="3"/>
      <c r="NP833" s="3"/>
      <c r="NQ833" s="3"/>
      <c r="NR833" s="3"/>
      <c r="NS833" s="3"/>
      <c r="NT833" s="3"/>
      <c r="NU833" s="3"/>
      <c r="NV833" s="3"/>
      <c r="NW833" s="3"/>
      <c r="NX833" s="3"/>
      <c r="NY833" s="3"/>
      <c r="NZ833" s="3"/>
      <c r="OA833" s="3"/>
      <c r="OB833" s="3"/>
      <c r="OC833" s="3"/>
      <c r="OD833" s="3"/>
      <c r="OE833" s="3"/>
      <c r="OF833" s="3"/>
      <c r="OG833" s="3"/>
      <c r="OH833" s="3"/>
      <c r="OI833" s="3"/>
      <c r="OJ833" s="3"/>
      <c r="OK833" s="3"/>
      <c r="OL833" s="3"/>
      <c r="OM833" s="3"/>
      <c r="ON833" s="3"/>
      <c r="OO833" s="3"/>
      <c r="OP833" s="3"/>
      <c r="OQ833" s="3"/>
      <c r="OR833" s="3"/>
      <c r="OS833" s="3"/>
      <c r="OT833" s="3"/>
      <c r="OU833" s="3"/>
      <c r="OV833" s="3"/>
      <c r="OW833" s="3"/>
      <c r="OX833" s="3"/>
      <c r="OY833" s="3"/>
      <c r="OZ833" s="3"/>
      <c r="PA833" s="3"/>
      <c r="PB833" s="3"/>
      <c r="PC833" s="3"/>
      <c r="PD833" s="3"/>
      <c r="PE833" s="3"/>
      <c r="PF833" s="3"/>
      <c r="PG833" s="3"/>
      <c r="PH833" s="3"/>
      <c r="PI833" s="3"/>
      <c r="PJ833" s="3"/>
      <c r="PK833" s="3"/>
      <c r="PL833" s="3"/>
      <c r="PM833" s="3"/>
      <c r="PN833" s="3"/>
      <c r="PO833" s="3"/>
      <c r="PP833" s="3"/>
      <c r="PQ833" s="3"/>
      <c r="PR833" s="3"/>
      <c r="PS833" s="3"/>
      <c r="PT833" s="3"/>
      <c r="PU833" s="3"/>
      <c r="PV833" s="3"/>
      <c r="PW833" s="3"/>
      <c r="PX833" s="3"/>
      <c r="PY833" s="3"/>
      <c r="PZ833" s="3"/>
      <c r="QA833" s="3"/>
      <c r="QB833" s="3"/>
      <c r="QC833" s="3"/>
      <c r="QD833" s="3"/>
      <c r="QE833" s="3"/>
      <c r="QF833" s="3"/>
      <c r="QG833" s="3"/>
      <c r="QH833" s="3"/>
      <c r="QI833" s="3"/>
      <c r="QJ833" s="3"/>
      <c r="QK833" s="3"/>
      <c r="QL833" s="3"/>
      <c r="QM833" s="3"/>
      <c r="QN833" s="3"/>
      <c r="QO833" s="3"/>
      <c r="QP833" s="3"/>
      <c r="QQ833" s="3"/>
      <c r="QR833" s="3"/>
      <c r="QS833" s="3"/>
      <c r="QT833" s="3"/>
      <c r="QU833" s="3"/>
      <c r="QV833" s="3"/>
      <c r="QW833" s="3"/>
      <c r="QX833" s="3"/>
      <c r="QY833" s="3"/>
      <c r="QZ833" s="3"/>
      <c r="RA833" s="3"/>
      <c r="RB833" s="3"/>
      <c r="RC833" s="3"/>
      <c r="RD833" s="3"/>
      <c r="RE833" s="3"/>
      <c r="RF833" s="3"/>
      <c r="RG833" s="3"/>
      <c r="RH833" s="3"/>
      <c r="RI833" s="3"/>
      <c r="RJ833" s="3"/>
      <c r="RK833" s="3"/>
      <c r="RL833" s="3"/>
      <c r="RM833" s="3"/>
      <c r="RN833" s="3"/>
      <c r="RO833" s="3"/>
      <c r="RP833" s="3"/>
      <c r="RQ833" s="3"/>
      <c r="RR833" s="3"/>
      <c r="RS833" s="3"/>
      <c r="RT833" s="3"/>
      <c r="RU833" s="3"/>
      <c r="RV833" s="3"/>
      <c r="RW833" s="3"/>
      <c r="RX833" s="3"/>
      <c r="RY833" s="3"/>
      <c r="RZ833" s="3"/>
      <c r="SA833" s="3"/>
      <c r="SB833" s="3"/>
      <c r="SC833" s="3"/>
      <c r="SD833" s="3"/>
      <c r="SE833" s="3"/>
      <c r="SF833" s="3"/>
      <c r="SG833" s="3"/>
      <c r="SH833" s="3"/>
      <c r="SI833" s="3"/>
      <c r="SJ833" s="3"/>
      <c r="SK833" s="3"/>
      <c r="SL833" s="3"/>
      <c r="SM833" s="3"/>
      <c r="SN833" s="3"/>
      <c r="SO833" s="3"/>
      <c r="SP833" s="3"/>
      <c r="SQ833" s="3"/>
      <c r="SR833" s="3"/>
      <c r="SS833" s="3"/>
      <c r="ST833" s="3"/>
      <c r="SU833" s="3"/>
      <c r="SV833" s="3"/>
      <c r="SW833" s="3"/>
      <c r="SX833" s="3"/>
      <c r="SY833" s="3"/>
      <c r="SZ833" s="3"/>
      <c r="TA833" s="3"/>
      <c r="TB833" s="3"/>
      <c r="TC833" s="3"/>
      <c r="TD833" s="3"/>
      <c r="TE833" s="3"/>
      <c r="TF833" s="3"/>
      <c r="TG833" s="3"/>
      <c r="TH833" s="3"/>
      <c r="TI833" s="3"/>
      <c r="TJ833" s="3"/>
      <c r="TK833" s="3"/>
      <c r="TL833" s="3"/>
      <c r="TM833" s="3"/>
      <c r="TN833" s="3"/>
      <c r="TO833" s="3"/>
      <c r="TP833" s="3"/>
      <c r="TQ833" s="3"/>
      <c r="TR833" s="3"/>
      <c r="TS833" s="3"/>
      <c r="TT833" s="3"/>
      <c r="TU833" s="3"/>
      <c r="TV833" s="3"/>
      <c r="TW833" s="3"/>
      <c r="TX833" s="3"/>
      <c r="TY833" s="3"/>
      <c r="TZ833" s="3"/>
      <c r="UA833" s="3"/>
      <c r="UB833" s="3"/>
      <c r="UC833" s="3"/>
      <c r="UD833" s="3"/>
      <c r="UE833" s="3"/>
      <c r="UF833" s="3"/>
      <c r="UG833" s="3"/>
      <c r="UH833" s="3"/>
      <c r="UI833" s="3"/>
      <c r="UJ833" s="3"/>
      <c r="UK833" s="3"/>
      <c r="UL833" s="3"/>
      <c r="UM833" s="3"/>
      <c r="UN833" s="3"/>
      <c r="UO833" s="3"/>
      <c r="UP833" s="3"/>
      <c r="UQ833" s="3"/>
      <c r="UR833" s="3"/>
      <c r="US833" s="3"/>
      <c r="UT833" s="3"/>
      <c r="UU833" s="3"/>
      <c r="UV833" s="3"/>
      <c r="UW833" s="3"/>
      <c r="UX833" s="3"/>
      <c r="UY833" s="3"/>
      <c r="UZ833" s="3"/>
      <c r="VA833" s="3"/>
      <c r="VB833" s="3"/>
      <c r="VC833" s="3"/>
      <c r="VD833" s="3"/>
      <c r="VE833" s="3"/>
      <c r="VF833" s="3"/>
      <c r="VG833" s="3"/>
      <c r="VH833" s="3"/>
      <c r="VI833" s="3"/>
      <c r="VJ833" s="3"/>
      <c r="VK833" s="3"/>
      <c r="VL833" s="3"/>
      <c r="VM833" s="3"/>
      <c r="VN833" s="3"/>
      <c r="VO833" s="3"/>
      <c r="VP833" s="3"/>
      <c r="VQ833" s="3"/>
      <c r="VR833" s="3"/>
      <c r="VS833" s="3"/>
      <c r="VT833" s="3"/>
      <c r="VU833" s="3"/>
      <c r="VV833" s="3"/>
      <c r="VW833" s="3"/>
      <c r="VX833" s="3"/>
      <c r="VY833" s="3"/>
      <c r="VZ833" s="3"/>
      <c r="WA833" s="3"/>
      <c r="WB833" s="3"/>
      <c r="WC833" s="3"/>
    </row>
    <row r="834" spans="1:601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</row>
    <row r="835" spans="1:601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</row>
    <row r="836" spans="1:601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</row>
    <row r="837" spans="1:601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3"/>
      <c r="NJ837" s="3"/>
      <c r="NK837" s="3"/>
      <c r="NL837" s="3"/>
      <c r="NM837" s="3"/>
      <c r="NN837" s="3"/>
      <c r="NO837" s="3"/>
      <c r="NP837" s="3"/>
      <c r="NQ837" s="3"/>
      <c r="NR837" s="3"/>
      <c r="NS837" s="3"/>
      <c r="NT837" s="3"/>
      <c r="NU837" s="3"/>
      <c r="NV837" s="3"/>
      <c r="NW837" s="3"/>
      <c r="NX837" s="3"/>
      <c r="NY837" s="3"/>
      <c r="NZ837" s="3"/>
      <c r="OA837" s="3"/>
      <c r="OB837" s="3"/>
      <c r="OC837" s="3"/>
      <c r="OD837" s="3"/>
      <c r="OE837" s="3"/>
      <c r="OF837" s="3"/>
      <c r="OG837" s="3"/>
      <c r="OH837" s="3"/>
      <c r="OI837" s="3"/>
      <c r="OJ837" s="3"/>
      <c r="OK837" s="3"/>
      <c r="OL837" s="3"/>
      <c r="OM837" s="3"/>
      <c r="ON837" s="3"/>
      <c r="OO837" s="3"/>
      <c r="OP837" s="3"/>
      <c r="OQ837" s="3"/>
      <c r="OR837" s="3"/>
      <c r="OS837" s="3"/>
      <c r="OT837" s="3"/>
      <c r="OU837" s="3"/>
      <c r="OV837" s="3"/>
      <c r="OW837" s="3"/>
      <c r="OX837" s="3"/>
      <c r="OY837" s="3"/>
      <c r="OZ837" s="3"/>
      <c r="PA837" s="3"/>
      <c r="PB837" s="3"/>
      <c r="PC837" s="3"/>
      <c r="PD837" s="3"/>
      <c r="PE837" s="3"/>
      <c r="PF837" s="3"/>
      <c r="PG837" s="3"/>
      <c r="PH837" s="3"/>
      <c r="PI837" s="3"/>
      <c r="PJ837" s="3"/>
      <c r="PK837" s="3"/>
      <c r="PL837" s="3"/>
      <c r="PM837" s="3"/>
      <c r="PN837" s="3"/>
      <c r="PO837" s="3"/>
      <c r="PP837" s="3"/>
      <c r="PQ837" s="3"/>
      <c r="PR837" s="3"/>
      <c r="PS837" s="3"/>
      <c r="PT837" s="3"/>
      <c r="PU837" s="3"/>
      <c r="PV837" s="3"/>
      <c r="PW837" s="3"/>
      <c r="PX837" s="3"/>
      <c r="PY837" s="3"/>
      <c r="PZ837" s="3"/>
      <c r="QA837" s="3"/>
      <c r="QB837" s="3"/>
      <c r="QC837" s="3"/>
      <c r="QD837" s="3"/>
      <c r="QE837" s="3"/>
      <c r="QF837" s="3"/>
      <c r="QG837" s="3"/>
      <c r="QH837" s="3"/>
      <c r="QI837" s="3"/>
      <c r="QJ837" s="3"/>
      <c r="QK837" s="3"/>
      <c r="QL837" s="3"/>
      <c r="QM837" s="3"/>
      <c r="QN837" s="3"/>
      <c r="QO837" s="3"/>
      <c r="QP837" s="3"/>
      <c r="QQ837" s="3"/>
      <c r="QR837" s="3"/>
      <c r="QS837" s="3"/>
      <c r="QT837" s="3"/>
      <c r="QU837" s="3"/>
      <c r="QV837" s="3"/>
      <c r="QW837" s="3"/>
      <c r="QX837" s="3"/>
      <c r="QY837" s="3"/>
      <c r="QZ837" s="3"/>
      <c r="RA837" s="3"/>
      <c r="RB837" s="3"/>
      <c r="RC837" s="3"/>
      <c r="RD837" s="3"/>
      <c r="RE837" s="3"/>
      <c r="RF837" s="3"/>
      <c r="RG837" s="3"/>
      <c r="RH837" s="3"/>
      <c r="RI837" s="3"/>
      <c r="RJ837" s="3"/>
      <c r="RK837" s="3"/>
      <c r="RL837" s="3"/>
      <c r="RM837" s="3"/>
      <c r="RN837" s="3"/>
      <c r="RO837" s="3"/>
      <c r="RP837" s="3"/>
      <c r="RQ837" s="3"/>
      <c r="RR837" s="3"/>
      <c r="RS837" s="3"/>
      <c r="RT837" s="3"/>
      <c r="RU837" s="3"/>
      <c r="RV837" s="3"/>
      <c r="RW837" s="3"/>
      <c r="RX837" s="3"/>
      <c r="RY837" s="3"/>
      <c r="RZ837" s="3"/>
      <c r="SA837" s="3"/>
      <c r="SB837" s="3"/>
      <c r="SC837" s="3"/>
      <c r="SD837" s="3"/>
      <c r="SE837" s="3"/>
      <c r="SF837" s="3"/>
      <c r="SG837" s="3"/>
      <c r="SH837" s="3"/>
      <c r="SI837" s="3"/>
      <c r="SJ837" s="3"/>
      <c r="SK837" s="3"/>
      <c r="SL837" s="3"/>
      <c r="SM837" s="3"/>
      <c r="SN837" s="3"/>
      <c r="SO837" s="3"/>
      <c r="SP837" s="3"/>
      <c r="SQ837" s="3"/>
      <c r="SR837" s="3"/>
      <c r="SS837" s="3"/>
      <c r="ST837" s="3"/>
      <c r="SU837" s="3"/>
      <c r="SV837" s="3"/>
      <c r="SW837" s="3"/>
      <c r="SX837" s="3"/>
      <c r="SY837" s="3"/>
      <c r="SZ837" s="3"/>
      <c r="TA837" s="3"/>
      <c r="TB837" s="3"/>
      <c r="TC837" s="3"/>
      <c r="TD837" s="3"/>
      <c r="TE837" s="3"/>
      <c r="TF837" s="3"/>
      <c r="TG837" s="3"/>
      <c r="TH837" s="3"/>
      <c r="TI837" s="3"/>
      <c r="TJ837" s="3"/>
      <c r="TK837" s="3"/>
      <c r="TL837" s="3"/>
      <c r="TM837" s="3"/>
      <c r="TN837" s="3"/>
      <c r="TO837" s="3"/>
      <c r="TP837" s="3"/>
      <c r="TQ837" s="3"/>
      <c r="TR837" s="3"/>
      <c r="TS837" s="3"/>
      <c r="TT837" s="3"/>
      <c r="TU837" s="3"/>
      <c r="TV837" s="3"/>
      <c r="TW837" s="3"/>
      <c r="TX837" s="3"/>
      <c r="TY837" s="3"/>
      <c r="TZ837" s="3"/>
      <c r="UA837" s="3"/>
      <c r="UB837" s="3"/>
      <c r="UC837" s="3"/>
      <c r="UD837" s="3"/>
      <c r="UE837" s="3"/>
      <c r="UF837" s="3"/>
      <c r="UG837" s="3"/>
      <c r="UH837" s="3"/>
      <c r="UI837" s="3"/>
      <c r="UJ837" s="3"/>
      <c r="UK837" s="3"/>
      <c r="UL837" s="3"/>
      <c r="UM837" s="3"/>
      <c r="UN837" s="3"/>
      <c r="UO837" s="3"/>
      <c r="UP837" s="3"/>
      <c r="UQ837" s="3"/>
      <c r="UR837" s="3"/>
      <c r="US837" s="3"/>
      <c r="UT837" s="3"/>
      <c r="UU837" s="3"/>
      <c r="UV837" s="3"/>
      <c r="UW837" s="3"/>
      <c r="UX837" s="3"/>
      <c r="UY837" s="3"/>
      <c r="UZ837" s="3"/>
      <c r="VA837" s="3"/>
      <c r="VB837" s="3"/>
      <c r="VC837" s="3"/>
      <c r="VD837" s="3"/>
      <c r="VE837" s="3"/>
      <c r="VF837" s="3"/>
      <c r="VG837" s="3"/>
      <c r="VH837" s="3"/>
      <c r="VI837" s="3"/>
      <c r="VJ837" s="3"/>
      <c r="VK837" s="3"/>
      <c r="VL837" s="3"/>
      <c r="VM837" s="3"/>
      <c r="VN837" s="3"/>
      <c r="VO837" s="3"/>
      <c r="VP837" s="3"/>
      <c r="VQ837" s="3"/>
      <c r="VR837" s="3"/>
      <c r="VS837" s="3"/>
      <c r="VT837" s="3"/>
      <c r="VU837" s="3"/>
      <c r="VV837" s="3"/>
      <c r="VW837" s="3"/>
      <c r="VX837" s="3"/>
      <c r="VY837" s="3"/>
      <c r="VZ837" s="3"/>
      <c r="WA837" s="3"/>
      <c r="WB837" s="3"/>
      <c r="WC837" s="3"/>
    </row>
    <row r="838" spans="1:601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3"/>
      <c r="NJ838" s="3"/>
      <c r="NK838" s="3"/>
      <c r="NL838" s="3"/>
      <c r="NM838" s="3"/>
      <c r="NN838" s="3"/>
      <c r="NO838" s="3"/>
      <c r="NP838" s="3"/>
      <c r="NQ838" s="3"/>
      <c r="NR838" s="3"/>
      <c r="NS838" s="3"/>
      <c r="NT838" s="3"/>
      <c r="NU838" s="3"/>
      <c r="NV838" s="3"/>
      <c r="NW838" s="3"/>
      <c r="NX838" s="3"/>
      <c r="NY838" s="3"/>
      <c r="NZ838" s="3"/>
      <c r="OA838" s="3"/>
      <c r="OB838" s="3"/>
      <c r="OC838" s="3"/>
      <c r="OD838" s="3"/>
      <c r="OE838" s="3"/>
      <c r="OF838" s="3"/>
      <c r="OG838" s="3"/>
      <c r="OH838" s="3"/>
      <c r="OI838" s="3"/>
      <c r="OJ838" s="3"/>
      <c r="OK838" s="3"/>
      <c r="OL838" s="3"/>
      <c r="OM838" s="3"/>
      <c r="ON838" s="3"/>
      <c r="OO838" s="3"/>
      <c r="OP838" s="3"/>
      <c r="OQ838" s="3"/>
      <c r="OR838" s="3"/>
      <c r="OS838" s="3"/>
      <c r="OT838" s="3"/>
      <c r="OU838" s="3"/>
      <c r="OV838" s="3"/>
      <c r="OW838" s="3"/>
      <c r="OX838" s="3"/>
      <c r="OY838" s="3"/>
      <c r="OZ838" s="3"/>
      <c r="PA838" s="3"/>
      <c r="PB838" s="3"/>
      <c r="PC838" s="3"/>
      <c r="PD838" s="3"/>
      <c r="PE838" s="3"/>
      <c r="PF838" s="3"/>
      <c r="PG838" s="3"/>
      <c r="PH838" s="3"/>
      <c r="PI838" s="3"/>
      <c r="PJ838" s="3"/>
      <c r="PK838" s="3"/>
      <c r="PL838" s="3"/>
      <c r="PM838" s="3"/>
      <c r="PN838" s="3"/>
      <c r="PO838" s="3"/>
      <c r="PP838" s="3"/>
      <c r="PQ838" s="3"/>
      <c r="PR838" s="3"/>
      <c r="PS838" s="3"/>
      <c r="PT838" s="3"/>
      <c r="PU838" s="3"/>
      <c r="PV838" s="3"/>
      <c r="PW838" s="3"/>
      <c r="PX838" s="3"/>
      <c r="PY838" s="3"/>
      <c r="PZ838" s="3"/>
      <c r="QA838" s="3"/>
      <c r="QB838" s="3"/>
      <c r="QC838" s="3"/>
      <c r="QD838" s="3"/>
      <c r="QE838" s="3"/>
      <c r="QF838" s="3"/>
      <c r="QG838" s="3"/>
      <c r="QH838" s="3"/>
      <c r="QI838" s="3"/>
      <c r="QJ838" s="3"/>
      <c r="QK838" s="3"/>
      <c r="QL838" s="3"/>
      <c r="QM838" s="3"/>
      <c r="QN838" s="3"/>
      <c r="QO838" s="3"/>
      <c r="QP838" s="3"/>
      <c r="QQ838" s="3"/>
      <c r="QR838" s="3"/>
      <c r="QS838" s="3"/>
      <c r="QT838" s="3"/>
      <c r="QU838" s="3"/>
      <c r="QV838" s="3"/>
      <c r="QW838" s="3"/>
      <c r="QX838" s="3"/>
      <c r="QY838" s="3"/>
      <c r="QZ838" s="3"/>
      <c r="RA838" s="3"/>
      <c r="RB838" s="3"/>
      <c r="RC838" s="3"/>
      <c r="RD838" s="3"/>
      <c r="RE838" s="3"/>
      <c r="RF838" s="3"/>
      <c r="RG838" s="3"/>
      <c r="RH838" s="3"/>
      <c r="RI838" s="3"/>
      <c r="RJ838" s="3"/>
      <c r="RK838" s="3"/>
      <c r="RL838" s="3"/>
      <c r="RM838" s="3"/>
      <c r="RN838" s="3"/>
      <c r="RO838" s="3"/>
      <c r="RP838" s="3"/>
      <c r="RQ838" s="3"/>
      <c r="RR838" s="3"/>
      <c r="RS838" s="3"/>
      <c r="RT838" s="3"/>
      <c r="RU838" s="3"/>
      <c r="RV838" s="3"/>
      <c r="RW838" s="3"/>
      <c r="RX838" s="3"/>
      <c r="RY838" s="3"/>
      <c r="RZ838" s="3"/>
      <c r="SA838" s="3"/>
      <c r="SB838" s="3"/>
      <c r="SC838" s="3"/>
      <c r="SD838" s="3"/>
      <c r="SE838" s="3"/>
      <c r="SF838" s="3"/>
      <c r="SG838" s="3"/>
      <c r="SH838" s="3"/>
      <c r="SI838" s="3"/>
      <c r="SJ838" s="3"/>
      <c r="SK838" s="3"/>
      <c r="SL838" s="3"/>
      <c r="SM838" s="3"/>
      <c r="SN838" s="3"/>
      <c r="SO838" s="3"/>
      <c r="SP838" s="3"/>
      <c r="SQ838" s="3"/>
      <c r="SR838" s="3"/>
      <c r="SS838" s="3"/>
      <c r="ST838" s="3"/>
      <c r="SU838" s="3"/>
      <c r="SV838" s="3"/>
      <c r="SW838" s="3"/>
      <c r="SX838" s="3"/>
      <c r="SY838" s="3"/>
      <c r="SZ838" s="3"/>
      <c r="TA838" s="3"/>
      <c r="TB838" s="3"/>
      <c r="TC838" s="3"/>
      <c r="TD838" s="3"/>
      <c r="TE838" s="3"/>
      <c r="TF838" s="3"/>
      <c r="TG838" s="3"/>
      <c r="TH838" s="3"/>
      <c r="TI838" s="3"/>
      <c r="TJ838" s="3"/>
      <c r="TK838" s="3"/>
      <c r="TL838" s="3"/>
      <c r="TM838" s="3"/>
      <c r="TN838" s="3"/>
      <c r="TO838" s="3"/>
      <c r="TP838" s="3"/>
      <c r="TQ838" s="3"/>
      <c r="TR838" s="3"/>
      <c r="TS838" s="3"/>
      <c r="TT838" s="3"/>
      <c r="TU838" s="3"/>
      <c r="TV838" s="3"/>
      <c r="TW838" s="3"/>
      <c r="TX838" s="3"/>
      <c r="TY838" s="3"/>
      <c r="TZ838" s="3"/>
      <c r="UA838" s="3"/>
      <c r="UB838" s="3"/>
      <c r="UC838" s="3"/>
      <c r="UD838" s="3"/>
      <c r="UE838" s="3"/>
      <c r="UF838" s="3"/>
      <c r="UG838" s="3"/>
      <c r="UH838" s="3"/>
      <c r="UI838" s="3"/>
      <c r="UJ838" s="3"/>
      <c r="UK838" s="3"/>
      <c r="UL838" s="3"/>
      <c r="UM838" s="3"/>
      <c r="UN838" s="3"/>
      <c r="UO838" s="3"/>
      <c r="UP838" s="3"/>
      <c r="UQ838" s="3"/>
      <c r="UR838" s="3"/>
      <c r="US838" s="3"/>
      <c r="UT838" s="3"/>
      <c r="UU838" s="3"/>
      <c r="UV838" s="3"/>
      <c r="UW838" s="3"/>
      <c r="UX838" s="3"/>
      <c r="UY838" s="3"/>
      <c r="UZ838" s="3"/>
      <c r="VA838" s="3"/>
      <c r="VB838" s="3"/>
      <c r="VC838" s="3"/>
      <c r="VD838" s="3"/>
      <c r="VE838" s="3"/>
      <c r="VF838" s="3"/>
      <c r="VG838" s="3"/>
      <c r="VH838" s="3"/>
      <c r="VI838" s="3"/>
      <c r="VJ838" s="3"/>
      <c r="VK838" s="3"/>
      <c r="VL838" s="3"/>
      <c r="VM838" s="3"/>
      <c r="VN838" s="3"/>
      <c r="VO838" s="3"/>
      <c r="VP838" s="3"/>
      <c r="VQ838" s="3"/>
      <c r="VR838" s="3"/>
      <c r="VS838" s="3"/>
      <c r="VT838" s="3"/>
      <c r="VU838" s="3"/>
      <c r="VV838" s="3"/>
      <c r="VW838" s="3"/>
      <c r="VX838" s="3"/>
      <c r="VY838" s="3"/>
      <c r="VZ838" s="3"/>
      <c r="WA838" s="3"/>
      <c r="WB838" s="3"/>
      <c r="WC838" s="3"/>
    </row>
    <row r="839" spans="1:601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3"/>
      <c r="NJ839" s="3"/>
      <c r="NK839" s="3"/>
      <c r="NL839" s="3"/>
      <c r="NM839" s="3"/>
      <c r="NN839" s="3"/>
      <c r="NO839" s="3"/>
      <c r="NP839" s="3"/>
      <c r="NQ839" s="3"/>
      <c r="NR839" s="3"/>
      <c r="NS839" s="3"/>
      <c r="NT839" s="3"/>
      <c r="NU839" s="3"/>
      <c r="NV839" s="3"/>
      <c r="NW839" s="3"/>
      <c r="NX839" s="3"/>
      <c r="NY839" s="3"/>
      <c r="NZ839" s="3"/>
      <c r="OA839" s="3"/>
      <c r="OB839" s="3"/>
      <c r="OC839" s="3"/>
      <c r="OD839" s="3"/>
      <c r="OE839" s="3"/>
      <c r="OF839" s="3"/>
      <c r="OG839" s="3"/>
      <c r="OH839" s="3"/>
      <c r="OI839" s="3"/>
      <c r="OJ839" s="3"/>
      <c r="OK839" s="3"/>
      <c r="OL839" s="3"/>
      <c r="OM839" s="3"/>
      <c r="ON839" s="3"/>
      <c r="OO839" s="3"/>
      <c r="OP839" s="3"/>
      <c r="OQ839" s="3"/>
      <c r="OR839" s="3"/>
      <c r="OS839" s="3"/>
      <c r="OT839" s="3"/>
      <c r="OU839" s="3"/>
      <c r="OV839" s="3"/>
      <c r="OW839" s="3"/>
      <c r="OX839" s="3"/>
      <c r="OY839" s="3"/>
      <c r="OZ839" s="3"/>
      <c r="PA839" s="3"/>
      <c r="PB839" s="3"/>
      <c r="PC839" s="3"/>
      <c r="PD839" s="3"/>
      <c r="PE839" s="3"/>
      <c r="PF839" s="3"/>
      <c r="PG839" s="3"/>
      <c r="PH839" s="3"/>
      <c r="PI839" s="3"/>
      <c r="PJ839" s="3"/>
      <c r="PK839" s="3"/>
      <c r="PL839" s="3"/>
      <c r="PM839" s="3"/>
      <c r="PN839" s="3"/>
      <c r="PO839" s="3"/>
      <c r="PP839" s="3"/>
      <c r="PQ839" s="3"/>
      <c r="PR839" s="3"/>
      <c r="PS839" s="3"/>
      <c r="PT839" s="3"/>
      <c r="PU839" s="3"/>
      <c r="PV839" s="3"/>
      <c r="PW839" s="3"/>
      <c r="PX839" s="3"/>
      <c r="PY839" s="3"/>
      <c r="PZ839" s="3"/>
      <c r="QA839" s="3"/>
      <c r="QB839" s="3"/>
      <c r="QC839" s="3"/>
      <c r="QD839" s="3"/>
      <c r="QE839" s="3"/>
      <c r="QF839" s="3"/>
      <c r="QG839" s="3"/>
      <c r="QH839" s="3"/>
      <c r="QI839" s="3"/>
      <c r="QJ839" s="3"/>
      <c r="QK839" s="3"/>
      <c r="QL839" s="3"/>
      <c r="QM839" s="3"/>
      <c r="QN839" s="3"/>
      <c r="QO839" s="3"/>
      <c r="QP839" s="3"/>
      <c r="QQ839" s="3"/>
      <c r="QR839" s="3"/>
      <c r="QS839" s="3"/>
      <c r="QT839" s="3"/>
      <c r="QU839" s="3"/>
      <c r="QV839" s="3"/>
      <c r="QW839" s="3"/>
      <c r="QX839" s="3"/>
      <c r="QY839" s="3"/>
      <c r="QZ839" s="3"/>
      <c r="RA839" s="3"/>
      <c r="RB839" s="3"/>
      <c r="RC839" s="3"/>
      <c r="RD839" s="3"/>
      <c r="RE839" s="3"/>
      <c r="RF839" s="3"/>
      <c r="RG839" s="3"/>
      <c r="RH839" s="3"/>
      <c r="RI839" s="3"/>
      <c r="RJ839" s="3"/>
      <c r="RK839" s="3"/>
      <c r="RL839" s="3"/>
      <c r="RM839" s="3"/>
      <c r="RN839" s="3"/>
      <c r="RO839" s="3"/>
      <c r="RP839" s="3"/>
      <c r="RQ839" s="3"/>
      <c r="RR839" s="3"/>
      <c r="RS839" s="3"/>
      <c r="RT839" s="3"/>
      <c r="RU839" s="3"/>
      <c r="RV839" s="3"/>
      <c r="RW839" s="3"/>
      <c r="RX839" s="3"/>
      <c r="RY839" s="3"/>
      <c r="RZ839" s="3"/>
      <c r="SA839" s="3"/>
      <c r="SB839" s="3"/>
      <c r="SC839" s="3"/>
      <c r="SD839" s="3"/>
      <c r="SE839" s="3"/>
      <c r="SF839" s="3"/>
      <c r="SG839" s="3"/>
      <c r="SH839" s="3"/>
      <c r="SI839" s="3"/>
      <c r="SJ839" s="3"/>
      <c r="SK839" s="3"/>
      <c r="SL839" s="3"/>
      <c r="SM839" s="3"/>
      <c r="SN839" s="3"/>
      <c r="SO839" s="3"/>
      <c r="SP839" s="3"/>
      <c r="SQ839" s="3"/>
      <c r="SR839" s="3"/>
      <c r="SS839" s="3"/>
      <c r="ST839" s="3"/>
      <c r="SU839" s="3"/>
      <c r="SV839" s="3"/>
      <c r="SW839" s="3"/>
      <c r="SX839" s="3"/>
      <c r="SY839" s="3"/>
      <c r="SZ839" s="3"/>
      <c r="TA839" s="3"/>
      <c r="TB839" s="3"/>
      <c r="TC839" s="3"/>
      <c r="TD839" s="3"/>
      <c r="TE839" s="3"/>
      <c r="TF839" s="3"/>
      <c r="TG839" s="3"/>
      <c r="TH839" s="3"/>
      <c r="TI839" s="3"/>
      <c r="TJ839" s="3"/>
      <c r="TK839" s="3"/>
      <c r="TL839" s="3"/>
      <c r="TM839" s="3"/>
      <c r="TN839" s="3"/>
      <c r="TO839" s="3"/>
      <c r="TP839" s="3"/>
      <c r="TQ839" s="3"/>
      <c r="TR839" s="3"/>
      <c r="TS839" s="3"/>
      <c r="TT839" s="3"/>
      <c r="TU839" s="3"/>
      <c r="TV839" s="3"/>
      <c r="TW839" s="3"/>
      <c r="TX839" s="3"/>
      <c r="TY839" s="3"/>
      <c r="TZ839" s="3"/>
      <c r="UA839" s="3"/>
      <c r="UB839" s="3"/>
      <c r="UC839" s="3"/>
      <c r="UD839" s="3"/>
      <c r="UE839" s="3"/>
      <c r="UF839" s="3"/>
      <c r="UG839" s="3"/>
      <c r="UH839" s="3"/>
      <c r="UI839" s="3"/>
      <c r="UJ839" s="3"/>
      <c r="UK839" s="3"/>
      <c r="UL839" s="3"/>
      <c r="UM839" s="3"/>
      <c r="UN839" s="3"/>
      <c r="UO839" s="3"/>
      <c r="UP839" s="3"/>
      <c r="UQ839" s="3"/>
      <c r="UR839" s="3"/>
      <c r="US839" s="3"/>
      <c r="UT839" s="3"/>
      <c r="UU839" s="3"/>
      <c r="UV839" s="3"/>
      <c r="UW839" s="3"/>
      <c r="UX839" s="3"/>
      <c r="UY839" s="3"/>
      <c r="UZ839" s="3"/>
      <c r="VA839" s="3"/>
      <c r="VB839" s="3"/>
      <c r="VC839" s="3"/>
      <c r="VD839" s="3"/>
      <c r="VE839" s="3"/>
      <c r="VF839" s="3"/>
      <c r="VG839" s="3"/>
      <c r="VH839" s="3"/>
      <c r="VI839" s="3"/>
      <c r="VJ839" s="3"/>
      <c r="VK839" s="3"/>
      <c r="VL839" s="3"/>
      <c r="VM839" s="3"/>
      <c r="VN839" s="3"/>
      <c r="VO839" s="3"/>
      <c r="VP839" s="3"/>
      <c r="VQ839" s="3"/>
      <c r="VR839" s="3"/>
      <c r="VS839" s="3"/>
      <c r="VT839" s="3"/>
      <c r="VU839" s="3"/>
      <c r="VV839" s="3"/>
      <c r="VW839" s="3"/>
      <c r="VX839" s="3"/>
      <c r="VY839" s="3"/>
      <c r="VZ839" s="3"/>
      <c r="WA839" s="3"/>
      <c r="WB839" s="3"/>
      <c r="WC839" s="3"/>
    </row>
    <row r="840" spans="1:601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</row>
    <row r="841" spans="1:601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</row>
    <row r="842" spans="1:601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3"/>
      <c r="NJ842" s="3"/>
      <c r="NK842" s="3"/>
      <c r="NL842" s="3"/>
      <c r="NM842" s="3"/>
      <c r="NN842" s="3"/>
      <c r="NO842" s="3"/>
      <c r="NP842" s="3"/>
      <c r="NQ842" s="3"/>
      <c r="NR842" s="3"/>
      <c r="NS842" s="3"/>
      <c r="NT842" s="3"/>
      <c r="NU842" s="3"/>
      <c r="NV842" s="3"/>
      <c r="NW842" s="3"/>
      <c r="NX842" s="3"/>
      <c r="NY842" s="3"/>
      <c r="NZ842" s="3"/>
      <c r="OA842" s="3"/>
      <c r="OB842" s="3"/>
      <c r="OC842" s="3"/>
      <c r="OD842" s="3"/>
      <c r="OE842" s="3"/>
      <c r="OF842" s="3"/>
      <c r="OG842" s="3"/>
      <c r="OH842" s="3"/>
      <c r="OI842" s="3"/>
      <c r="OJ842" s="3"/>
      <c r="OK842" s="3"/>
      <c r="OL842" s="3"/>
      <c r="OM842" s="3"/>
      <c r="ON842" s="3"/>
      <c r="OO842" s="3"/>
      <c r="OP842" s="3"/>
      <c r="OQ842" s="3"/>
      <c r="OR842" s="3"/>
      <c r="OS842" s="3"/>
      <c r="OT842" s="3"/>
      <c r="OU842" s="3"/>
      <c r="OV842" s="3"/>
      <c r="OW842" s="3"/>
      <c r="OX842" s="3"/>
      <c r="OY842" s="3"/>
      <c r="OZ842" s="3"/>
      <c r="PA842" s="3"/>
      <c r="PB842" s="3"/>
      <c r="PC842" s="3"/>
      <c r="PD842" s="3"/>
      <c r="PE842" s="3"/>
      <c r="PF842" s="3"/>
      <c r="PG842" s="3"/>
      <c r="PH842" s="3"/>
      <c r="PI842" s="3"/>
      <c r="PJ842" s="3"/>
      <c r="PK842" s="3"/>
      <c r="PL842" s="3"/>
      <c r="PM842" s="3"/>
      <c r="PN842" s="3"/>
      <c r="PO842" s="3"/>
      <c r="PP842" s="3"/>
      <c r="PQ842" s="3"/>
      <c r="PR842" s="3"/>
      <c r="PS842" s="3"/>
      <c r="PT842" s="3"/>
      <c r="PU842" s="3"/>
      <c r="PV842" s="3"/>
      <c r="PW842" s="3"/>
      <c r="PX842" s="3"/>
      <c r="PY842" s="3"/>
      <c r="PZ842" s="3"/>
      <c r="QA842" s="3"/>
      <c r="QB842" s="3"/>
      <c r="QC842" s="3"/>
      <c r="QD842" s="3"/>
      <c r="QE842" s="3"/>
      <c r="QF842" s="3"/>
      <c r="QG842" s="3"/>
      <c r="QH842" s="3"/>
      <c r="QI842" s="3"/>
      <c r="QJ842" s="3"/>
      <c r="QK842" s="3"/>
      <c r="QL842" s="3"/>
      <c r="QM842" s="3"/>
      <c r="QN842" s="3"/>
      <c r="QO842" s="3"/>
      <c r="QP842" s="3"/>
      <c r="QQ842" s="3"/>
      <c r="QR842" s="3"/>
      <c r="QS842" s="3"/>
      <c r="QT842" s="3"/>
      <c r="QU842" s="3"/>
      <c r="QV842" s="3"/>
      <c r="QW842" s="3"/>
      <c r="QX842" s="3"/>
      <c r="QY842" s="3"/>
      <c r="QZ842" s="3"/>
      <c r="RA842" s="3"/>
      <c r="RB842" s="3"/>
      <c r="RC842" s="3"/>
      <c r="RD842" s="3"/>
      <c r="RE842" s="3"/>
      <c r="RF842" s="3"/>
      <c r="RG842" s="3"/>
      <c r="RH842" s="3"/>
      <c r="RI842" s="3"/>
      <c r="RJ842" s="3"/>
      <c r="RK842" s="3"/>
      <c r="RL842" s="3"/>
      <c r="RM842" s="3"/>
      <c r="RN842" s="3"/>
      <c r="RO842" s="3"/>
      <c r="RP842" s="3"/>
      <c r="RQ842" s="3"/>
      <c r="RR842" s="3"/>
      <c r="RS842" s="3"/>
      <c r="RT842" s="3"/>
      <c r="RU842" s="3"/>
      <c r="RV842" s="3"/>
      <c r="RW842" s="3"/>
      <c r="RX842" s="3"/>
      <c r="RY842" s="3"/>
      <c r="RZ842" s="3"/>
      <c r="SA842" s="3"/>
      <c r="SB842" s="3"/>
      <c r="SC842" s="3"/>
      <c r="SD842" s="3"/>
      <c r="SE842" s="3"/>
      <c r="SF842" s="3"/>
      <c r="SG842" s="3"/>
      <c r="SH842" s="3"/>
      <c r="SI842" s="3"/>
      <c r="SJ842" s="3"/>
      <c r="SK842" s="3"/>
      <c r="SL842" s="3"/>
      <c r="SM842" s="3"/>
      <c r="SN842" s="3"/>
      <c r="SO842" s="3"/>
      <c r="SP842" s="3"/>
      <c r="SQ842" s="3"/>
      <c r="SR842" s="3"/>
      <c r="SS842" s="3"/>
      <c r="ST842" s="3"/>
      <c r="SU842" s="3"/>
      <c r="SV842" s="3"/>
      <c r="SW842" s="3"/>
      <c r="SX842" s="3"/>
      <c r="SY842" s="3"/>
      <c r="SZ842" s="3"/>
      <c r="TA842" s="3"/>
      <c r="TB842" s="3"/>
      <c r="TC842" s="3"/>
      <c r="TD842" s="3"/>
      <c r="TE842" s="3"/>
      <c r="TF842" s="3"/>
      <c r="TG842" s="3"/>
      <c r="TH842" s="3"/>
      <c r="TI842" s="3"/>
      <c r="TJ842" s="3"/>
      <c r="TK842" s="3"/>
      <c r="TL842" s="3"/>
      <c r="TM842" s="3"/>
      <c r="TN842" s="3"/>
      <c r="TO842" s="3"/>
      <c r="TP842" s="3"/>
      <c r="TQ842" s="3"/>
      <c r="TR842" s="3"/>
      <c r="TS842" s="3"/>
      <c r="TT842" s="3"/>
      <c r="TU842" s="3"/>
      <c r="TV842" s="3"/>
      <c r="TW842" s="3"/>
      <c r="TX842" s="3"/>
      <c r="TY842" s="3"/>
      <c r="TZ842" s="3"/>
      <c r="UA842" s="3"/>
      <c r="UB842" s="3"/>
      <c r="UC842" s="3"/>
      <c r="UD842" s="3"/>
      <c r="UE842" s="3"/>
      <c r="UF842" s="3"/>
      <c r="UG842" s="3"/>
      <c r="UH842" s="3"/>
      <c r="UI842" s="3"/>
      <c r="UJ842" s="3"/>
      <c r="UK842" s="3"/>
      <c r="UL842" s="3"/>
      <c r="UM842" s="3"/>
      <c r="UN842" s="3"/>
      <c r="UO842" s="3"/>
      <c r="UP842" s="3"/>
      <c r="UQ842" s="3"/>
      <c r="UR842" s="3"/>
      <c r="US842" s="3"/>
      <c r="UT842" s="3"/>
      <c r="UU842" s="3"/>
      <c r="UV842" s="3"/>
      <c r="UW842" s="3"/>
      <c r="UX842" s="3"/>
      <c r="UY842" s="3"/>
      <c r="UZ842" s="3"/>
      <c r="VA842" s="3"/>
      <c r="VB842" s="3"/>
      <c r="VC842" s="3"/>
      <c r="VD842" s="3"/>
      <c r="VE842" s="3"/>
      <c r="VF842" s="3"/>
      <c r="VG842" s="3"/>
      <c r="VH842" s="3"/>
      <c r="VI842" s="3"/>
      <c r="VJ842" s="3"/>
      <c r="VK842" s="3"/>
      <c r="VL842" s="3"/>
      <c r="VM842" s="3"/>
      <c r="VN842" s="3"/>
      <c r="VO842" s="3"/>
      <c r="VP842" s="3"/>
      <c r="VQ842" s="3"/>
      <c r="VR842" s="3"/>
      <c r="VS842" s="3"/>
      <c r="VT842" s="3"/>
      <c r="VU842" s="3"/>
      <c r="VV842" s="3"/>
      <c r="VW842" s="3"/>
      <c r="VX842" s="3"/>
      <c r="VY842" s="3"/>
      <c r="VZ842" s="3"/>
      <c r="WA842" s="3"/>
      <c r="WB842" s="3"/>
      <c r="WC842" s="3"/>
    </row>
    <row r="843" spans="1:601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3"/>
      <c r="NJ843" s="3"/>
      <c r="NK843" s="3"/>
      <c r="NL843" s="3"/>
      <c r="NM843" s="3"/>
      <c r="NN843" s="3"/>
      <c r="NO843" s="3"/>
      <c r="NP843" s="3"/>
      <c r="NQ843" s="3"/>
      <c r="NR843" s="3"/>
      <c r="NS843" s="3"/>
      <c r="NT843" s="3"/>
      <c r="NU843" s="3"/>
      <c r="NV843" s="3"/>
      <c r="NW843" s="3"/>
      <c r="NX843" s="3"/>
      <c r="NY843" s="3"/>
      <c r="NZ843" s="3"/>
      <c r="OA843" s="3"/>
      <c r="OB843" s="3"/>
      <c r="OC843" s="3"/>
      <c r="OD843" s="3"/>
      <c r="OE843" s="3"/>
      <c r="OF843" s="3"/>
      <c r="OG843" s="3"/>
      <c r="OH843" s="3"/>
      <c r="OI843" s="3"/>
      <c r="OJ843" s="3"/>
      <c r="OK843" s="3"/>
      <c r="OL843" s="3"/>
      <c r="OM843" s="3"/>
      <c r="ON843" s="3"/>
      <c r="OO843" s="3"/>
      <c r="OP843" s="3"/>
      <c r="OQ843" s="3"/>
      <c r="OR843" s="3"/>
      <c r="OS843" s="3"/>
      <c r="OT843" s="3"/>
      <c r="OU843" s="3"/>
      <c r="OV843" s="3"/>
      <c r="OW843" s="3"/>
      <c r="OX843" s="3"/>
      <c r="OY843" s="3"/>
      <c r="OZ843" s="3"/>
      <c r="PA843" s="3"/>
      <c r="PB843" s="3"/>
      <c r="PC843" s="3"/>
      <c r="PD843" s="3"/>
      <c r="PE843" s="3"/>
      <c r="PF843" s="3"/>
      <c r="PG843" s="3"/>
      <c r="PH843" s="3"/>
      <c r="PI843" s="3"/>
      <c r="PJ843" s="3"/>
      <c r="PK843" s="3"/>
      <c r="PL843" s="3"/>
      <c r="PM843" s="3"/>
      <c r="PN843" s="3"/>
      <c r="PO843" s="3"/>
      <c r="PP843" s="3"/>
      <c r="PQ843" s="3"/>
      <c r="PR843" s="3"/>
      <c r="PS843" s="3"/>
      <c r="PT843" s="3"/>
      <c r="PU843" s="3"/>
      <c r="PV843" s="3"/>
      <c r="PW843" s="3"/>
      <c r="PX843" s="3"/>
      <c r="PY843" s="3"/>
      <c r="PZ843" s="3"/>
      <c r="QA843" s="3"/>
      <c r="QB843" s="3"/>
      <c r="QC843" s="3"/>
      <c r="QD843" s="3"/>
      <c r="QE843" s="3"/>
      <c r="QF843" s="3"/>
      <c r="QG843" s="3"/>
      <c r="QH843" s="3"/>
      <c r="QI843" s="3"/>
      <c r="QJ843" s="3"/>
      <c r="QK843" s="3"/>
      <c r="QL843" s="3"/>
      <c r="QM843" s="3"/>
      <c r="QN843" s="3"/>
      <c r="QO843" s="3"/>
      <c r="QP843" s="3"/>
      <c r="QQ843" s="3"/>
      <c r="QR843" s="3"/>
      <c r="QS843" s="3"/>
      <c r="QT843" s="3"/>
      <c r="QU843" s="3"/>
      <c r="QV843" s="3"/>
      <c r="QW843" s="3"/>
      <c r="QX843" s="3"/>
      <c r="QY843" s="3"/>
      <c r="QZ843" s="3"/>
      <c r="RA843" s="3"/>
      <c r="RB843" s="3"/>
      <c r="RC843" s="3"/>
      <c r="RD843" s="3"/>
      <c r="RE843" s="3"/>
      <c r="RF843" s="3"/>
      <c r="RG843" s="3"/>
      <c r="RH843" s="3"/>
      <c r="RI843" s="3"/>
      <c r="RJ843" s="3"/>
      <c r="RK843" s="3"/>
      <c r="RL843" s="3"/>
      <c r="RM843" s="3"/>
      <c r="RN843" s="3"/>
      <c r="RO843" s="3"/>
      <c r="RP843" s="3"/>
      <c r="RQ843" s="3"/>
      <c r="RR843" s="3"/>
      <c r="RS843" s="3"/>
      <c r="RT843" s="3"/>
      <c r="RU843" s="3"/>
      <c r="RV843" s="3"/>
      <c r="RW843" s="3"/>
      <c r="RX843" s="3"/>
      <c r="RY843" s="3"/>
      <c r="RZ843" s="3"/>
      <c r="SA843" s="3"/>
      <c r="SB843" s="3"/>
      <c r="SC843" s="3"/>
      <c r="SD843" s="3"/>
      <c r="SE843" s="3"/>
      <c r="SF843" s="3"/>
      <c r="SG843" s="3"/>
      <c r="SH843" s="3"/>
      <c r="SI843" s="3"/>
      <c r="SJ843" s="3"/>
      <c r="SK843" s="3"/>
      <c r="SL843" s="3"/>
      <c r="SM843" s="3"/>
      <c r="SN843" s="3"/>
      <c r="SO843" s="3"/>
      <c r="SP843" s="3"/>
      <c r="SQ843" s="3"/>
      <c r="SR843" s="3"/>
      <c r="SS843" s="3"/>
      <c r="ST843" s="3"/>
      <c r="SU843" s="3"/>
      <c r="SV843" s="3"/>
      <c r="SW843" s="3"/>
      <c r="SX843" s="3"/>
      <c r="SY843" s="3"/>
      <c r="SZ843" s="3"/>
      <c r="TA843" s="3"/>
      <c r="TB843" s="3"/>
      <c r="TC843" s="3"/>
      <c r="TD843" s="3"/>
      <c r="TE843" s="3"/>
      <c r="TF843" s="3"/>
      <c r="TG843" s="3"/>
      <c r="TH843" s="3"/>
      <c r="TI843" s="3"/>
      <c r="TJ843" s="3"/>
      <c r="TK843" s="3"/>
      <c r="TL843" s="3"/>
      <c r="TM843" s="3"/>
      <c r="TN843" s="3"/>
      <c r="TO843" s="3"/>
      <c r="TP843" s="3"/>
      <c r="TQ843" s="3"/>
      <c r="TR843" s="3"/>
      <c r="TS843" s="3"/>
      <c r="TT843" s="3"/>
      <c r="TU843" s="3"/>
      <c r="TV843" s="3"/>
      <c r="TW843" s="3"/>
      <c r="TX843" s="3"/>
      <c r="TY843" s="3"/>
      <c r="TZ843" s="3"/>
      <c r="UA843" s="3"/>
      <c r="UB843" s="3"/>
      <c r="UC843" s="3"/>
      <c r="UD843" s="3"/>
      <c r="UE843" s="3"/>
      <c r="UF843" s="3"/>
      <c r="UG843" s="3"/>
      <c r="UH843" s="3"/>
      <c r="UI843" s="3"/>
      <c r="UJ843" s="3"/>
      <c r="UK843" s="3"/>
      <c r="UL843" s="3"/>
      <c r="UM843" s="3"/>
      <c r="UN843" s="3"/>
      <c r="UO843" s="3"/>
      <c r="UP843" s="3"/>
      <c r="UQ843" s="3"/>
      <c r="UR843" s="3"/>
      <c r="US843" s="3"/>
      <c r="UT843" s="3"/>
      <c r="UU843" s="3"/>
      <c r="UV843" s="3"/>
      <c r="UW843" s="3"/>
      <c r="UX843" s="3"/>
      <c r="UY843" s="3"/>
      <c r="UZ843" s="3"/>
      <c r="VA843" s="3"/>
      <c r="VB843" s="3"/>
      <c r="VC843" s="3"/>
      <c r="VD843" s="3"/>
      <c r="VE843" s="3"/>
      <c r="VF843" s="3"/>
      <c r="VG843" s="3"/>
      <c r="VH843" s="3"/>
      <c r="VI843" s="3"/>
      <c r="VJ843" s="3"/>
      <c r="VK843" s="3"/>
      <c r="VL843" s="3"/>
      <c r="VM843" s="3"/>
      <c r="VN843" s="3"/>
      <c r="VO843" s="3"/>
      <c r="VP843" s="3"/>
      <c r="VQ843" s="3"/>
      <c r="VR843" s="3"/>
      <c r="VS843" s="3"/>
      <c r="VT843" s="3"/>
      <c r="VU843" s="3"/>
      <c r="VV843" s="3"/>
      <c r="VW843" s="3"/>
      <c r="VX843" s="3"/>
      <c r="VY843" s="3"/>
      <c r="VZ843" s="3"/>
      <c r="WA843" s="3"/>
      <c r="WB843" s="3"/>
      <c r="WC843" s="3"/>
    </row>
    <row r="844" spans="1:601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3"/>
      <c r="NJ844" s="3"/>
      <c r="NK844" s="3"/>
      <c r="NL844" s="3"/>
      <c r="NM844" s="3"/>
      <c r="NN844" s="3"/>
      <c r="NO844" s="3"/>
      <c r="NP844" s="3"/>
      <c r="NQ844" s="3"/>
      <c r="NR844" s="3"/>
      <c r="NS844" s="3"/>
      <c r="NT844" s="3"/>
      <c r="NU844" s="3"/>
      <c r="NV844" s="3"/>
      <c r="NW844" s="3"/>
      <c r="NX844" s="3"/>
      <c r="NY844" s="3"/>
      <c r="NZ844" s="3"/>
      <c r="OA844" s="3"/>
      <c r="OB844" s="3"/>
      <c r="OC844" s="3"/>
      <c r="OD844" s="3"/>
      <c r="OE844" s="3"/>
      <c r="OF844" s="3"/>
      <c r="OG844" s="3"/>
      <c r="OH844" s="3"/>
      <c r="OI844" s="3"/>
      <c r="OJ844" s="3"/>
      <c r="OK844" s="3"/>
      <c r="OL844" s="3"/>
      <c r="OM844" s="3"/>
      <c r="ON844" s="3"/>
      <c r="OO844" s="3"/>
      <c r="OP844" s="3"/>
      <c r="OQ844" s="3"/>
      <c r="OR844" s="3"/>
      <c r="OS844" s="3"/>
      <c r="OT844" s="3"/>
      <c r="OU844" s="3"/>
      <c r="OV844" s="3"/>
      <c r="OW844" s="3"/>
      <c r="OX844" s="3"/>
      <c r="OY844" s="3"/>
      <c r="OZ844" s="3"/>
      <c r="PA844" s="3"/>
      <c r="PB844" s="3"/>
      <c r="PC844" s="3"/>
      <c r="PD844" s="3"/>
      <c r="PE844" s="3"/>
      <c r="PF844" s="3"/>
      <c r="PG844" s="3"/>
      <c r="PH844" s="3"/>
      <c r="PI844" s="3"/>
      <c r="PJ844" s="3"/>
      <c r="PK844" s="3"/>
      <c r="PL844" s="3"/>
      <c r="PM844" s="3"/>
      <c r="PN844" s="3"/>
      <c r="PO844" s="3"/>
      <c r="PP844" s="3"/>
      <c r="PQ844" s="3"/>
      <c r="PR844" s="3"/>
      <c r="PS844" s="3"/>
      <c r="PT844" s="3"/>
      <c r="PU844" s="3"/>
      <c r="PV844" s="3"/>
      <c r="PW844" s="3"/>
      <c r="PX844" s="3"/>
      <c r="PY844" s="3"/>
      <c r="PZ844" s="3"/>
      <c r="QA844" s="3"/>
      <c r="QB844" s="3"/>
      <c r="QC844" s="3"/>
      <c r="QD844" s="3"/>
      <c r="QE844" s="3"/>
      <c r="QF844" s="3"/>
      <c r="QG844" s="3"/>
      <c r="QH844" s="3"/>
      <c r="QI844" s="3"/>
      <c r="QJ844" s="3"/>
      <c r="QK844" s="3"/>
      <c r="QL844" s="3"/>
      <c r="QM844" s="3"/>
      <c r="QN844" s="3"/>
      <c r="QO844" s="3"/>
      <c r="QP844" s="3"/>
      <c r="QQ844" s="3"/>
      <c r="QR844" s="3"/>
      <c r="QS844" s="3"/>
      <c r="QT844" s="3"/>
      <c r="QU844" s="3"/>
      <c r="QV844" s="3"/>
      <c r="QW844" s="3"/>
      <c r="QX844" s="3"/>
      <c r="QY844" s="3"/>
      <c r="QZ844" s="3"/>
      <c r="RA844" s="3"/>
      <c r="RB844" s="3"/>
      <c r="RC844" s="3"/>
      <c r="RD844" s="3"/>
      <c r="RE844" s="3"/>
      <c r="RF844" s="3"/>
      <c r="RG844" s="3"/>
      <c r="RH844" s="3"/>
      <c r="RI844" s="3"/>
      <c r="RJ844" s="3"/>
      <c r="RK844" s="3"/>
      <c r="RL844" s="3"/>
      <c r="RM844" s="3"/>
      <c r="RN844" s="3"/>
      <c r="RO844" s="3"/>
      <c r="RP844" s="3"/>
      <c r="RQ844" s="3"/>
      <c r="RR844" s="3"/>
      <c r="RS844" s="3"/>
      <c r="RT844" s="3"/>
      <c r="RU844" s="3"/>
      <c r="RV844" s="3"/>
      <c r="RW844" s="3"/>
      <c r="RX844" s="3"/>
      <c r="RY844" s="3"/>
      <c r="RZ844" s="3"/>
      <c r="SA844" s="3"/>
      <c r="SB844" s="3"/>
      <c r="SC844" s="3"/>
      <c r="SD844" s="3"/>
      <c r="SE844" s="3"/>
      <c r="SF844" s="3"/>
      <c r="SG844" s="3"/>
      <c r="SH844" s="3"/>
      <c r="SI844" s="3"/>
      <c r="SJ844" s="3"/>
      <c r="SK844" s="3"/>
      <c r="SL844" s="3"/>
      <c r="SM844" s="3"/>
      <c r="SN844" s="3"/>
      <c r="SO844" s="3"/>
      <c r="SP844" s="3"/>
      <c r="SQ844" s="3"/>
      <c r="SR844" s="3"/>
      <c r="SS844" s="3"/>
      <c r="ST844" s="3"/>
      <c r="SU844" s="3"/>
      <c r="SV844" s="3"/>
      <c r="SW844" s="3"/>
      <c r="SX844" s="3"/>
      <c r="SY844" s="3"/>
      <c r="SZ844" s="3"/>
      <c r="TA844" s="3"/>
      <c r="TB844" s="3"/>
      <c r="TC844" s="3"/>
      <c r="TD844" s="3"/>
      <c r="TE844" s="3"/>
      <c r="TF844" s="3"/>
      <c r="TG844" s="3"/>
      <c r="TH844" s="3"/>
      <c r="TI844" s="3"/>
      <c r="TJ844" s="3"/>
      <c r="TK844" s="3"/>
      <c r="TL844" s="3"/>
      <c r="TM844" s="3"/>
      <c r="TN844" s="3"/>
      <c r="TO844" s="3"/>
      <c r="TP844" s="3"/>
      <c r="TQ844" s="3"/>
      <c r="TR844" s="3"/>
      <c r="TS844" s="3"/>
      <c r="TT844" s="3"/>
      <c r="TU844" s="3"/>
      <c r="TV844" s="3"/>
      <c r="TW844" s="3"/>
      <c r="TX844" s="3"/>
      <c r="TY844" s="3"/>
      <c r="TZ844" s="3"/>
      <c r="UA844" s="3"/>
      <c r="UB844" s="3"/>
      <c r="UC844" s="3"/>
      <c r="UD844" s="3"/>
      <c r="UE844" s="3"/>
      <c r="UF844" s="3"/>
      <c r="UG844" s="3"/>
      <c r="UH844" s="3"/>
      <c r="UI844" s="3"/>
      <c r="UJ844" s="3"/>
      <c r="UK844" s="3"/>
      <c r="UL844" s="3"/>
      <c r="UM844" s="3"/>
      <c r="UN844" s="3"/>
      <c r="UO844" s="3"/>
      <c r="UP844" s="3"/>
      <c r="UQ844" s="3"/>
      <c r="UR844" s="3"/>
      <c r="US844" s="3"/>
      <c r="UT844" s="3"/>
      <c r="UU844" s="3"/>
      <c r="UV844" s="3"/>
      <c r="UW844" s="3"/>
      <c r="UX844" s="3"/>
      <c r="UY844" s="3"/>
      <c r="UZ844" s="3"/>
      <c r="VA844" s="3"/>
      <c r="VB844" s="3"/>
      <c r="VC844" s="3"/>
      <c r="VD844" s="3"/>
      <c r="VE844" s="3"/>
      <c r="VF844" s="3"/>
      <c r="VG844" s="3"/>
      <c r="VH844" s="3"/>
      <c r="VI844" s="3"/>
      <c r="VJ844" s="3"/>
      <c r="VK844" s="3"/>
      <c r="VL844" s="3"/>
      <c r="VM844" s="3"/>
      <c r="VN844" s="3"/>
      <c r="VO844" s="3"/>
      <c r="VP844" s="3"/>
      <c r="VQ844" s="3"/>
      <c r="VR844" s="3"/>
      <c r="VS844" s="3"/>
      <c r="VT844" s="3"/>
      <c r="VU844" s="3"/>
      <c r="VV844" s="3"/>
      <c r="VW844" s="3"/>
      <c r="VX844" s="3"/>
      <c r="VY844" s="3"/>
      <c r="VZ844" s="3"/>
      <c r="WA844" s="3"/>
      <c r="WB844" s="3"/>
      <c r="WC844" s="3"/>
    </row>
    <row r="845" spans="1:601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3"/>
      <c r="NJ845" s="3"/>
      <c r="NK845" s="3"/>
      <c r="NL845" s="3"/>
      <c r="NM845" s="3"/>
      <c r="NN845" s="3"/>
      <c r="NO845" s="3"/>
      <c r="NP845" s="3"/>
      <c r="NQ845" s="3"/>
      <c r="NR845" s="3"/>
      <c r="NS845" s="3"/>
      <c r="NT845" s="3"/>
      <c r="NU845" s="3"/>
      <c r="NV845" s="3"/>
      <c r="NW845" s="3"/>
      <c r="NX845" s="3"/>
      <c r="NY845" s="3"/>
      <c r="NZ845" s="3"/>
      <c r="OA845" s="3"/>
      <c r="OB845" s="3"/>
      <c r="OC845" s="3"/>
      <c r="OD845" s="3"/>
      <c r="OE845" s="3"/>
      <c r="OF845" s="3"/>
      <c r="OG845" s="3"/>
      <c r="OH845" s="3"/>
      <c r="OI845" s="3"/>
      <c r="OJ845" s="3"/>
      <c r="OK845" s="3"/>
      <c r="OL845" s="3"/>
      <c r="OM845" s="3"/>
      <c r="ON845" s="3"/>
      <c r="OO845" s="3"/>
      <c r="OP845" s="3"/>
      <c r="OQ845" s="3"/>
      <c r="OR845" s="3"/>
      <c r="OS845" s="3"/>
      <c r="OT845" s="3"/>
      <c r="OU845" s="3"/>
      <c r="OV845" s="3"/>
      <c r="OW845" s="3"/>
      <c r="OX845" s="3"/>
      <c r="OY845" s="3"/>
      <c r="OZ845" s="3"/>
      <c r="PA845" s="3"/>
      <c r="PB845" s="3"/>
      <c r="PC845" s="3"/>
      <c r="PD845" s="3"/>
      <c r="PE845" s="3"/>
      <c r="PF845" s="3"/>
      <c r="PG845" s="3"/>
      <c r="PH845" s="3"/>
      <c r="PI845" s="3"/>
      <c r="PJ845" s="3"/>
      <c r="PK845" s="3"/>
      <c r="PL845" s="3"/>
      <c r="PM845" s="3"/>
      <c r="PN845" s="3"/>
      <c r="PO845" s="3"/>
      <c r="PP845" s="3"/>
      <c r="PQ845" s="3"/>
      <c r="PR845" s="3"/>
      <c r="PS845" s="3"/>
      <c r="PT845" s="3"/>
      <c r="PU845" s="3"/>
      <c r="PV845" s="3"/>
      <c r="PW845" s="3"/>
      <c r="PX845" s="3"/>
      <c r="PY845" s="3"/>
      <c r="PZ845" s="3"/>
      <c r="QA845" s="3"/>
      <c r="QB845" s="3"/>
      <c r="QC845" s="3"/>
      <c r="QD845" s="3"/>
      <c r="QE845" s="3"/>
      <c r="QF845" s="3"/>
      <c r="QG845" s="3"/>
      <c r="QH845" s="3"/>
      <c r="QI845" s="3"/>
      <c r="QJ845" s="3"/>
      <c r="QK845" s="3"/>
      <c r="QL845" s="3"/>
      <c r="QM845" s="3"/>
      <c r="QN845" s="3"/>
      <c r="QO845" s="3"/>
      <c r="QP845" s="3"/>
      <c r="QQ845" s="3"/>
      <c r="QR845" s="3"/>
      <c r="QS845" s="3"/>
      <c r="QT845" s="3"/>
      <c r="QU845" s="3"/>
      <c r="QV845" s="3"/>
      <c r="QW845" s="3"/>
      <c r="QX845" s="3"/>
      <c r="QY845" s="3"/>
      <c r="QZ845" s="3"/>
      <c r="RA845" s="3"/>
      <c r="RB845" s="3"/>
      <c r="RC845" s="3"/>
      <c r="RD845" s="3"/>
      <c r="RE845" s="3"/>
      <c r="RF845" s="3"/>
      <c r="RG845" s="3"/>
      <c r="RH845" s="3"/>
      <c r="RI845" s="3"/>
      <c r="RJ845" s="3"/>
      <c r="RK845" s="3"/>
      <c r="RL845" s="3"/>
      <c r="RM845" s="3"/>
      <c r="RN845" s="3"/>
      <c r="RO845" s="3"/>
      <c r="RP845" s="3"/>
      <c r="RQ845" s="3"/>
      <c r="RR845" s="3"/>
      <c r="RS845" s="3"/>
      <c r="RT845" s="3"/>
      <c r="RU845" s="3"/>
      <c r="RV845" s="3"/>
      <c r="RW845" s="3"/>
      <c r="RX845" s="3"/>
      <c r="RY845" s="3"/>
      <c r="RZ845" s="3"/>
      <c r="SA845" s="3"/>
      <c r="SB845" s="3"/>
      <c r="SC845" s="3"/>
      <c r="SD845" s="3"/>
      <c r="SE845" s="3"/>
      <c r="SF845" s="3"/>
      <c r="SG845" s="3"/>
      <c r="SH845" s="3"/>
      <c r="SI845" s="3"/>
      <c r="SJ845" s="3"/>
      <c r="SK845" s="3"/>
      <c r="SL845" s="3"/>
      <c r="SM845" s="3"/>
      <c r="SN845" s="3"/>
      <c r="SO845" s="3"/>
      <c r="SP845" s="3"/>
      <c r="SQ845" s="3"/>
      <c r="SR845" s="3"/>
      <c r="SS845" s="3"/>
      <c r="ST845" s="3"/>
      <c r="SU845" s="3"/>
      <c r="SV845" s="3"/>
      <c r="SW845" s="3"/>
      <c r="SX845" s="3"/>
      <c r="SY845" s="3"/>
      <c r="SZ845" s="3"/>
      <c r="TA845" s="3"/>
      <c r="TB845" s="3"/>
      <c r="TC845" s="3"/>
      <c r="TD845" s="3"/>
      <c r="TE845" s="3"/>
      <c r="TF845" s="3"/>
      <c r="TG845" s="3"/>
      <c r="TH845" s="3"/>
      <c r="TI845" s="3"/>
      <c r="TJ845" s="3"/>
      <c r="TK845" s="3"/>
      <c r="TL845" s="3"/>
      <c r="TM845" s="3"/>
      <c r="TN845" s="3"/>
      <c r="TO845" s="3"/>
      <c r="TP845" s="3"/>
      <c r="TQ845" s="3"/>
      <c r="TR845" s="3"/>
      <c r="TS845" s="3"/>
      <c r="TT845" s="3"/>
      <c r="TU845" s="3"/>
      <c r="TV845" s="3"/>
      <c r="TW845" s="3"/>
      <c r="TX845" s="3"/>
      <c r="TY845" s="3"/>
      <c r="TZ845" s="3"/>
      <c r="UA845" s="3"/>
      <c r="UB845" s="3"/>
      <c r="UC845" s="3"/>
      <c r="UD845" s="3"/>
      <c r="UE845" s="3"/>
      <c r="UF845" s="3"/>
      <c r="UG845" s="3"/>
      <c r="UH845" s="3"/>
      <c r="UI845" s="3"/>
      <c r="UJ845" s="3"/>
      <c r="UK845" s="3"/>
      <c r="UL845" s="3"/>
      <c r="UM845" s="3"/>
      <c r="UN845" s="3"/>
      <c r="UO845" s="3"/>
      <c r="UP845" s="3"/>
      <c r="UQ845" s="3"/>
      <c r="UR845" s="3"/>
      <c r="US845" s="3"/>
      <c r="UT845" s="3"/>
      <c r="UU845" s="3"/>
      <c r="UV845" s="3"/>
      <c r="UW845" s="3"/>
      <c r="UX845" s="3"/>
      <c r="UY845" s="3"/>
      <c r="UZ845" s="3"/>
      <c r="VA845" s="3"/>
      <c r="VB845" s="3"/>
      <c r="VC845" s="3"/>
      <c r="VD845" s="3"/>
      <c r="VE845" s="3"/>
      <c r="VF845" s="3"/>
      <c r="VG845" s="3"/>
      <c r="VH845" s="3"/>
      <c r="VI845" s="3"/>
      <c r="VJ845" s="3"/>
      <c r="VK845" s="3"/>
      <c r="VL845" s="3"/>
      <c r="VM845" s="3"/>
      <c r="VN845" s="3"/>
      <c r="VO845" s="3"/>
      <c r="VP845" s="3"/>
      <c r="VQ845" s="3"/>
      <c r="VR845" s="3"/>
      <c r="VS845" s="3"/>
      <c r="VT845" s="3"/>
      <c r="VU845" s="3"/>
      <c r="VV845" s="3"/>
      <c r="VW845" s="3"/>
      <c r="VX845" s="3"/>
      <c r="VY845" s="3"/>
      <c r="VZ845" s="3"/>
      <c r="WA845" s="3"/>
      <c r="WB845" s="3"/>
      <c r="WC845" s="3"/>
    </row>
    <row r="846" spans="1:601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3"/>
      <c r="NJ846" s="3"/>
      <c r="NK846" s="3"/>
      <c r="NL846" s="3"/>
      <c r="NM846" s="3"/>
      <c r="NN846" s="3"/>
      <c r="NO846" s="3"/>
      <c r="NP846" s="3"/>
      <c r="NQ846" s="3"/>
      <c r="NR846" s="3"/>
      <c r="NS846" s="3"/>
      <c r="NT846" s="3"/>
      <c r="NU846" s="3"/>
      <c r="NV846" s="3"/>
      <c r="NW846" s="3"/>
      <c r="NX846" s="3"/>
      <c r="NY846" s="3"/>
      <c r="NZ846" s="3"/>
      <c r="OA846" s="3"/>
      <c r="OB846" s="3"/>
      <c r="OC846" s="3"/>
      <c r="OD846" s="3"/>
      <c r="OE846" s="3"/>
      <c r="OF846" s="3"/>
      <c r="OG846" s="3"/>
      <c r="OH846" s="3"/>
      <c r="OI846" s="3"/>
      <c r="OJ846" s="3"/>
      <c r="OK846" s="3"/>
      <c r="OL846" s="3"/>
      <c r="OM846" s="3"/>
      <c r="ON846" s="3"/>
      <c r="OO846" s="3"/>
      <c r="OP846" s="3"/>
      <c r="OQ846" s="3"/>
      <c r="OR846" s="3"/>
      <c r="OS846" s="3"/>
      <c r="OT846" s="3"/>
      <c r="OU846" s="3"/>
      <c r="OV846" s="3"/>
      <c r="OW846" s="3"/>
      <c r="OX846" s="3"/>
      <c r="OY846" s="3"/>
      <c r="OZ846" s="3"/>
      <c r="PA846" s="3"/>
      <c r="PB846" s="3"/>
      <c r="PC846" s="3"/>
      <c r="PD846" s="3"/>
      <c r="PE846" s="3"/>
      <c r="PF846" s="3"/>
      <c r="PG846" s="3"/>
      <c r="PH846" s="3"/>
      <c r="PI846" s="3"/>
      <c r="PJ846" s="3"/>
      <c r="PK846" s="3"/>
      <c r="PL846" s="3"/>
      <c r="PM846" s="3"/>
      <c r="PN846" s="3"/>
      <c r="PO846" s="3"/>
      <c r="PP846" s="3"/>
      <c r="PQ846" s="3"/>
      <c r="PR846" s="3"/>
      <c r="PS846" s="3"/>
      <c r="PT846" s="3"/>
      <c r="PU846" s="3"/>
      <c r="PV846" s="3"/>
      <c r="PW846" s="3"/>
      <c r="PX846" s="3"/>
      <c r="PY846" s="3"/>
      <c r="PZ846" s="3"/>
      <c r="QA846" s="3"/>
      <c r="QB846" s="3"/>
      <c r="QC846" s="3"/>
      <c r="QD846" s="3"/>
      <c r="QE846" s="3"/>
      <c r="QF846" s="3"/>
      <c r="QG846" s="3"/>
      <c r="QH846" s="3"/>
      <c r="QI846" s="3"/>
      <c r="QJ846" s="3"/>
      <c r="QK846" s="3"/>
      <c r="QL846" s="3"/>
      <c r="QM846" s="3"/>
      <c r="QN846" s="3"/>
      <c r="QO846" s="3"/>
      <c r="QP846" s="3"/>
      <c r="QQ846" s="3"/>
      <c r="QR846" s="3"/>
      <c r="QS846" s="3"/>
      <c r="QT846" s="3"/>
      <c r="QU846" s="3"/>
      <c r="QV846" s="3"/>
      <c r="QW846" s="3"/>
      <c r="QX846" s="3"/>
      <c r="QY846" s="3"/>
      <c r="QZ846" s="3"/>
      <c r="RA846" s="3"/>
      <c r="RB846" s="3"/>
      <c r="RC846" s="3"/>
      <c r="RD846" s="3"/>
      <c r="RE846" s="3"/>
      <c r="RF846" s="3"/>
      <c r="RG846" s="3"/>
      <c r="RH846" s="3"/>
      <c r="RI846" s="3"/>
      <c r="RJ846" s="3"/>
      <c r="RK846" s="3"/>
      <c r="RL846" s="3"/>
      <c r="RM846" s="3"/>
      <c r="RN846" s="3"/>
      <c r="RO846" s="3"/>
      <c r="RP846" s="3"/>
      <c r="RQ846" s="3"/>
      <c r="RR846" s="3"/>
      <c r="RS846" s="3"/>
      <c r="RT846" s="3"/>
      <c r="RU846" s="3"/>
      <c r="RV846" s="3"/>
      <c r="RW846" s="3"/>
      <c r="RX846" s="3"/>
      <c r="RY846" s="3"/>
      <c r="RZ846" s="3"/>
      <c r="SA846" s="3"/>
      <c r="SB846" s="3"/>
      <c r="SC846" s="3"/>
      <c r="SD846" s="3"/>
      <c r="SE846" s="3"/>
      <c r="SF846" s="3"/>
      <c r="SG846" s="3"/>
      <c r="SH846" s="3"/>
      <c r="SI846" s="3"/>
      <c r="SJ846" s="3"/>
      <c r="SK846" s="3"/>
      <c r="SL846" s="3"/>
      <c r="SM846" s="3"/>
      <c r="SN846" s="3"/>
      <c r="SO846" s="3"/>
      <c r="SP846" s="3"/>
      <c r="SQ846" s="3"/>
      <c r="SR846" s="3"/>
      <c r="SS846" s="3"/>
      <c r="ST846" s="3"/>
      <c r="SU846" s="3"/>
      <c r="SV846" s="3"/>
      <c r="SW846" s="3"/>
      <c r="SX846" s="3"/>
      <c r="SY846" s="3"/>
      <c r="SZ846" s="3"/>
      <c r="TA846" s="3"/>
      <c r="TB846" s="3"/>
      <c r="TC846" s="3"/>
      <c r="TD846" s="3"/>
      <c r="TE846" s="3"/>
      <c r="TF846" s="3"/>
      <c r="TG846" s="3"/>
      <c r="TH846" s="3"/>
      <c r="TI846" s="3"/>
      <c r="TJ846" s="3"/>
      <c r="TK846" s="3"/>
      <c r="TL846" s="3"/>
      <c r="TM846" s="3"/>
      <c r="TN846" s="3"/>
      <c r="TO846" s="3"/>
      <c r="TP846" s="3"/>
      <c r="TQ846" s="3"/>
      <c r="TR846" s="3"/>
      <c r="TS846" s="3"/>
      <c r="TT846" s="3"/>
      <c r="TU846" s="3"/>
      <c r="TV846" s="3"/>
      <c r="TW846" s="3"/>
      <c r="TX846" s="3"/>
      <c r="TY846" s="3"/>
      <c r="TZ846" s="3"/>
      <c r="UA846" s="3"/>
      <c r="UB846" s="3"/>
      <c r="UC846" s="3"/>
      <c r="UD846" s="3"/>
      <c r="UE846" s="3"/>
      <c r="UF846" s="3"/>
      <c r="UG846" s="3"/>
      <c r="UH846" s="3"/>
      <c r="UI846" s="3"/>
      <c r="UJ846" s="3"/>
      <c r="UK846" s="3"/>
      <c r="UL846" s="3"/>
      <c r="UM846" s="3"/>
      <c r="UN846" s="3"/>
      <c r="UO846" s="3"/>
      <c r="UP846" s="3"/>
      <c r="UQ846" s="3"/>
      <c r="UR846" s="3"/>
      <c r="US846" s="3"/>
      <c r="UT846" s="3"/>
      <c r="UU846" s="3"/>
      <c r="UV846" s="3"/>
      <c r="UW846" s="3"/>
      <c r="UX846" s="3"/>
      <c r="UY846" s="3"/>
      <c r="UZ846" s="3"/>
      <c r="VA846" s="3"/>
      <c r="VB846" s="3"/>
      <c r="VC846" s="3"/>
      <c r="VD846" s="3"/>
      <c r="VE846" s="3"/>
      <c r="VF846" s="3"/>
      <c r="VG846" s="3"/>
      <c r="VH846" s="3"/>
      <c r="VI846" s="3"/>
      <c r="VJ846" s="3"/>
      <c r="VK846" s="3"/>
      <c r="VL846" s="3"/>
      <c r="VM846" s="3"/>
      <c r="VN846" s="3"/>
      <c r="VO846" s="3"/>
      <c r="VP846" s="3"/>
      <c r="VQ846" s="3"/>
      <c r="VR846" s="3"/>
      <c r="VS846" s="3"/>
      <c r="VT846" s="3"/>
      <c r="VU846" s="3"/>
      <c r="VV846" s="3"/>
      <c r="VW846" s="3"/>
      <c r="VX846" s="3"/>
      <c r="VY846" s="3"/>
      <c r="VZ846" s="3"/>
      <c r="WA846" s="3"/>
      <c r="WB846" s="3"/>
      <c r="WC846" s="3"/>
    </row>
    <row r="847" spans="1:601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3"/>
      <c r="NJ847" s="3"/>
      <c r="NK847" s="3"/>
      <c r="NL847" s="3"/>
      <c r="NM847" s="3"/>
      <c r="NN847" s="3"/>
      <c r="NO847" s="3"/>
      <c r="NP847" s="3"/>
      <c r="NQ847" s="3"/>
      <c r="NR847" s="3"/>
      <c r="NS847" s="3"/>
      <c r="NT847" s="3"/>
      <c r="NU847" s="3"/>
      <c r="NV847" s="3"/>
      <c r="NW847" s="3"/>
      <c r="NX847" s="3"/>
      <c r="NY847" s="3"/>
      <c r="NZ847" s="3"/>
      <c r="OA847" s="3"/>
      <c r="OB847" s="3"/>
      <c r="OC847" s="3"/>
      <c r="OD847" s="3"/>
      <c r="OE847" s="3"/>
      <c r="OF847" s="3"/>
      <c r="OG847" s="3"/>
      <c r="OH847" s="3"/>
      <c r="OI847" s="3"/>
      <c r="OJ847" s="3"/>
      <c r="OK847" s="3"/>
      <c r="OL847" s="3"/>
      <c r="OM847" s="3"/>
      <c r="ON847" s="3"/>
      <c r="OO847" s="3"/>
      <c r="OP847" s="3"/>
      <c r="OQ847" s="3"/>
      <c r="OR847" s="3"/>
      <c r="OS847" s="3"/>
      <c r="OT847" s="3"/>
      <c r="OU847" s="3"/>
      <c r="OV847" s="3"/>
      <c r="OW847" s="3"/>
      <c r="OX847" s="3"/>
      <c r="OY847" s="3"/>
      <c r="OZ847" s="3"/>
      <c r="PA847" s="3"/>
      <c r="PB847" s="3"/>
      <c r="PC847" s="3"/>
      <c r="PD847" s="3"/>
      <c r="PE847" s="3"/>
      <c r="PF847" s="3"/>
      <c r="PG847" s="3"/>
      <c r="PH847" s="3"/>
      <c r="PI847" s="3"/>
      <c r="PJ847" s="3"/>
      <c r="PK847" s="3"/>
      <c r="PL847" s="3"/>
      <c r="PM847" s="3"/>
      <c r="PN847" s="3"/>
      <c r="PO847" s="3"/>
      <c r="PP847" s="3"/>
      <c r="PQ847" s="3"/>
      <c r="PR847" s="3"/>
      <c r="PS847" s="3"/>
      <c r="PT847" s="3"/>
      <c r="PU847" s="3"/>
      <c r="PV847" s="3"/>
      <c r="PW847" s="3"/>
      <c r="PX847" s="3"/>
      <c r="PY847" s="3"/>
      <c r="PZ847" s="3"/>
      <c r="QA847" s="3"/>
      <c r="QB847" s="3"/>
      <c r="QC847" s="3"/>
      <c r="QD847" s="3"/>
      <c r="QE847" s="3"/>
      <c r="QF847" s="3"/>
      <c r="QG847" s="3"/>
      <c r="QH847" s="3"/>
      <c r="QI847" s="3"/>
      <c r="QJ847" s="3"/>
      <c r="QK847" s="3"/>
      <c r="QL847" s="3"/>
      <c r="QM847" s="3"/>
      <c r="QN847" s="3"/>
      <c r="QO847" s="3"/>
      <c r="QP847" s="3"/>
      <c r="QQ847" s="3"/>
      <c r="QR847" s="3"/>
      <c r="QS847" s="3"/>
      <c r="QT847" s="3"/>
      <c r="QU847" s="3"/>
      <c r="QV847" s="3"/>
      <c r="QW847" s="3"/>
      <c r="QX847" s="3"/>
      <c r="QY847" s="3"/>
      <c r="QZ847" s="3"/>
      <c r="RA847" s="3"/>
      <c r="RB847" s="3"/>
      <c r="RC847" s="3"/>
      <c r="RD847" s="3"/>
      <c r="RE847" s="3"/>
      <c r="RF847" s="3"/>
      <c r="RG847" s="3"/>
      <c r="RH847" s="3"/>
      <c r="RI847" s="3"/>
      <c r="RJ847" s="3"/>
      <c r="RK847" s="3"/>
      <c r="RL847" s="3"/>
      <c r="RM847" s="3"/>
      <c r="RN847" s="3"/>
      <c r="RO847" s="3"/>
      <c r="RP847" s="3"/>
      <c r="RQ847" s="3"/>
      <c r="RR847" s="3"/>
      <c r="RS847" s="3"/>
      <c r="RT847" s="3"/>
      <c r="RU847" s="3"/>
      <c r="RV847" s="3"/>
      <c r="RW847" s="3"/>
      <c r="RX847" s="3"/>
      <c r="RY847" s="3"/>
      <c r="RZ847" s="3"/>
      <c r="SA847" s="3"/>
      <c r="SB847" s="3"/>
      <c r="SC847" s="3"/>
      <c r="SD847" s="3"/>
      <c r="SE847" s="3"/>
      <c r="SF847" s="3"/>
      <c r="SG847" s="3"/>
      <c r="SH847" s="3"/>
      <c r="SI847" s="3"/>
      <c r="SJ847" s="3"/>
      <c r="SK847" s="3"/>
      <c r="SL847" s="3"/>
      <c r="SM847" s="3"/>
      <c r="SN847" s="3"/>
      <c r="SO847" s="3"/>
      <c r="SP847" s="3"/>
      <c r="SQ847" s="3"/>
      <c r="SR847" s="3"/>
      <c r="SS847" s="3"/>
      <c r="ST847" s="3"/>
      <c r="SU847" s="3"/>
      <c r="SV847" s="3"/>
      <c r="SW847" s="3"/>
      <c r="SX847" s="3"/>
      <c r="SY847" s="3"/>
      <c r="SZ847" s="3"/>
      <c r="TA847" s="3"/>
      <c r="TB847" s="3"/>
      <c r="TC847" s="3"/>
      <c r="TD847" s="3"/>
      <c r="TE847" s="3"/>
      <c r="TF847" s="3"/>
      <c r="TG847" s="3"/>
      <c r="TH847" s="3"/>
      <c r="TI847" s="3"/>
      <c r="TJ847" s="3"/>
      <c r="TK847" s="3"/>
      <c r="TL847" s="3"/>
      <c r="TM847" s="3"/>
      <c r="TN847" s="3"/>
      <c r="TO847" s="3"/>
      <c r="TP847" s="3"/>
      <c r="TQ847" s="3"/>
      <c r="TR847" s="3"/>
      <c r="TS847" s="3"/>
      <c r="TT847" s="3"/>
      <c r="TU847" s="3"/>
      <c r="TV847" s="3"/>
      <c r="TW847" s="3"/>
      <c r="TX847" s="3"/>
      <c r="TY847" s="3"/>
      <c r="TZ847" s="3"/>
      <c r="UA847" s="3"/>
      <c r="UB847" s="3"/>
      <c r="UC847" s="3"/>
      <c r="UD847" s="3"/>
      <c r="UE847" s="3"/>
      <c r="UF847" s="3"/>
      <c r="UG847" s="3"/>
      <c r="UH847" s="3"/>
      <c r="UI847" s="3"/>
      <c r="UJ847" s="3"/>
      <c r="UK847" s="3"/>
      <c r="UL847" s="3"/>
      <c r="UM847" s="3"/>
      <c r="UN847" s="3"/>
      <c r="UO847" s="3"/>
      <c r="UP847" s="3"/>
      <c r="UQ847" s="3"/>
      <c r="UR847" s="3"/>
      <c r="US847" s="3"/>
      <c r="UT847" s="3"/>
      <c r="UU847" s="3"/>
      <c r="UV847" s="3"/>
      <c r="UW847" s="3"/>
      <c r="UX847" s="3"/>
      <c r="UY847" s="3"/>
      <c r="UZ847" s="3"/>
      <c r="VA847" s="3"/>
      <c r="VB847" s="3"/>
      <c r="VC847" s="3"/>
      <c r="VD847" s="3"/>
      <c r="VE847" s="3"/>
      <c r="VF847" s="3"/>
      <c r="VG847" s="3"/>
      <c r="VH847" s="3"/>
      <c r="VI847" s="3"/>
      <c r="VJ847" s="3"/>
      <c r="VK847" s="3"/>
      <c r="VL847" s="3"/>
      <c r="VM847" s="3"/>
      <c r="VN847" s="3"/>
      <c r="VO847" s="3"/>
      <c r="VP847" s="3"/>
      <c r="VQ847" s="3"/>
      <c r="VR847" s="3"/>
      <c r="VS847" s="3"/>
      <c r="VT847" s="3"/>
      <c r="VU847" s="3"/>
      <c r="VV847" s="3"/>
      <c r="VW847" s="3"/>
      <c r="VX847" s="3"/>
      <c r="VY847" s="3"/>
      <c r="VZ847" s="3"/>
      <c r="WA847" s="3"/>
      <c r="WB847" s="3"/>
      <c r="WC847" s="3"/>
    </row>
    <row r="848" spans="1:601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3"/>
      <c r="NJ848" s="3"/>
      <c r="NK848" s="3"/>
      <c r="NL848" s="3"/>
      <c r="NM848" s="3"/>
      <c r="NN848" s="3"/>
      <c r="NO848" s="3"/>
      <c r="NP848" s="3"/>
      <c r="NQ848" s="3"/>
      <c r="NR848" s="3"/>
      <c r="NS848" s="3"/>
      <c r="NT848" s="3"/>
      <c r="NU848" s="3"/>
      <c r="NV848" s="3"/>
      <c r="NW848" s="3"/>
      <c r="NX848" s="3"/>
      <c r="NY848" s="3"/>
      <c r="NZ848" s="3"/>
      <c r="OA848" s="3"/>
      <c r="OB848" s="3"/>
      <c r="OC848" s="3"/>
      <c r="OD848" s="3"/>
      <c r="OE848" s="3"/>
      <c r="OF848" s="3"/>
      <c r="OG848" s="3"/>
      <c r="OH848" s="3"/>
      <c r="OI848" s="3"/>
      <c r="OJ848" s="3"/>
      <c r="OK848" s="3"/>
      <c r="OL848" s="3"/>
      <c r="OM848" s="3"/>
      <c r="ON848" s="3"/>
      <c r="OO848" s="3"/>
      <c r="OP848" s="3"/>
      <c r="OQ848" s="3"/>
      <c r="OR848" s="3"/>
      <c r="OS848" s="3"/>
      <c r="OT848" s="3"/>
      <c r="OU848" s="3"/>
      <c r="OV848" s="3"/>
      <c r="OW848" s="3"/>
      <c r="OX848" s="3"/>
      <c r="OY848" s="3"/>
      <c r="OZ848" s="3"/>
      <c r="PA848" s="3"/>
      <c r="PB848" s="3"/>
      <c r="PC848" s="3"/>
      <c r="PD848" s="3"/>
      <c r="PE848" s="3"/>
      <c r="PF848" s="3"/>
      <c r="PG848" s="3"/>
      <c r="PH848" s="3"/>
      <c r="PI848" s="3"/>
      <c r="PJ848" s="3"/>
      <c r="PK848" s="3"/>
      <c r="PL848" s="3"/>
      <c r="PM848" s="3"/>
      <c r="PN848" s="3"/>
      <c r="PO848" s="3"/>
      <c r="PP848" s="3"/>
      <c r="PQ848" s="3"/>
      <c r="PR848" s="3"/>
      <c r="PS848" s="3"/>
      <c r="PT848" s="3"/>
      <c r="PU848" s="3"/>
      <c r="PV848" s="3"/>
      <c r="PW848" s="3"/>
      <c r="PX848" s="3"/>
      <c r="PY848" s="3"/>
      <c r="PZ848" s="3"/>
      <c r="QA848" s="3"/>
      <c r="QB848" s="3"/>
      <c r="QC848" s="3"/>
      <c r="QD848" s="3"/>
      <c r="QE848" s="3"/>
      <c r="QF848" s="3"/>
      <c r="QG848" s="3"/>
      <c r="QH848" s="3"/>
      <c r="QI848" s="3"/>
      <c r="QJ848" s="3"/>
      <c r="QK848" s="3"/>
      <c r="QL848" s="3"/>
      <c r="QM848" s="3"/>
      <c r="QN848" s="3"/>
      <c r="QO848" s="3"/>
      <c r="QP848" s="3"/>
      <c r="QQ848" s="3"/>
      <c r="QR848" s="3"/>
      <c r="QS848" s="3"/>
      <c r="QT848" s="3"/>
      <c r="QU848" s="3"/>
      <c r="QV848" s="3"/>
      <c r="QW848" s="3"/>
      <c r="QX848" s="3"/>
      <c r="QY848" s="3"/>
      <c r="QZ848" s="3"/>
      <c r="RA848" s="3"/>
      <c r="RB848" s="3"/>
      <c r="RC848" s="3"/>
      <c r="RD848" s="3"/>
      <c r="RE848" s="3"/>
      <c r="RF848" s="3"/>
      <c r="RG848" s="3"/>
      <c r="RH848" s="3"/>
      <c r="RI848" s="3"/>
      <c r="RJ848" s="3"/>
      <c r="RK848" s="3"/>
      <c r="RL848" s="3"/>
      <c r="RM848" s="3"/>
      <c r="RN848" s="3"/>
      <c r="RO848" s="3"/>
      <c r="RP848" s="3"/>
      <c r="RQ848" s="3"/>
      <c r="RR848" s="3"/>
      <c r="RS848" s="3"/>
      <c r="RT848" s="3"/>
      <c r="RU848" s="3"/>
      <c r="RV848" s="3"/>
      <c r="RW848" s="3"/>
      <c r="RX848" s="3"/>
      <c r="RY848" s="3"/>
      <c r="RZ848" s="3"/>
      <c r="SA848" s="3"/>
      <c r="SB848" s="3"/>
      <c r="SC848" s="3"/>
      <c r="SD848" s="3"/>
      <c r="SE848" s="3"/>
      <c r="SF848" s="3"/>
      <c r="SG848" s="3"/>
      <c r="SH848" s="3"/>
      <c r="SI848" s="3"/>
      <c r="SJ848" s="3"/>
      <c r="SK848" s="3"/>
      <c r="SL848" s="3"/>
      <c r="SM848" s="3"/>
      <c r="SN848" s="3"/>
      <c r="SO848" s="3"/>
      <c r="SP848" s="3"/>
      <c r="SQ848" s="3"/>
      <c r="SR848" s="3"/>
      <c r="SS848" s="3"/>
      <c r="ST848" s="3"/>
      <c r="SU848" s="3"/>
      <c r="SV848" s="3"/>
      <c r="SW848" s="3"/>
      <c r="SX848" s="3"/>
      <c r="SY848" s="3"/>
      <c r="SZ848" s="3"/>
      <c r="TA848" s="3"/>
      <c r="TB848" s="3"/>
      <c r="TC848" s="3"/>
      <c r="TD848" s="3"/>
      <c r="TE848" s="3"/>
      <c r="TF848" s="3"/>
      <c r="TG848" s="3"/>
      <c r="TH848" s="3"/>
      <c r="TI848" s="3"/>
      <c r="TJ848" s="3"/>
      <c r="TK848" s="3"/>
      <c r="TL848" s="3"/>
      <c r="TM848" s="3"/>
      <c r="TN848" s="3"/>
      <c r="TO848" s="3"/>
      <c r="TP848" s="3"/>
      <c r="TQ848" s="3"/>
      <c r="TR848" s="3"/>
      <c r="TS848" s="3"/>
      <c r="TT848" s="3"/>
      <c r="TU848" s="3"/>
      <c r="TV848" s="3"/>
      <c r="TW848" s="3"/>
      <c r="TX848" s="3"/>
      <c r="TY848" s="3"/>
      <c r="TZ848" s="3"/>
      <c r="UA848" s="3"/>
      <c r="UB848" s="3"/>
      <c r="UC848" s="3"/>
      <c r="UD848" s="3"/>
      <c r="UE848" s="3"/>
      <c r="UF848" s="3"/>
      <c r="UG848" s="3"/>
      <c r="UH848" s="3"/>
      <c r="UI848" s="3"/>
      <c r="UJ848" s="3"/>
      <c r="UK848" s="3"/>
      <c r="UL848" s="3"/>
      <c r="UM848" s="3"/>
      <c r="UN848" s="3"/>
      <c r="UO848" s="3"/>
      <c r="UP848" s="3"/>
      <c r="UQ848" s="3"/>
      <c r="UR848" s="3"/>
      <c r="US848" s="3"/>
      <c r="UT848" s="3"/>
      <c r="UU848" s="3"/>
      <c r="UV848" s="3"/>
      <c r="UW848" s="3"/>
      <c r="UX848" s="3"/>
      <c r="UY848" s="3"/>
      <c r="UZ848" s="3"/>
      <c r="VA848" s="3"/>
      <c r="VB848" s="3"/>
      <c r="VC848" s="3"/>
      <c r="VD848" s="3"/>
      <c r="VE848" s="3"/>
      <c r="VF848" s="3"/>
      <c r="VG848" s="3"/>
      <c r="VH848" s="3"/>
      <c r="VI848" s="3"/>
      <c r="VJ848" s="3"/>
      <c r="VK848" s="3"/>
      <c r="VL848" s="3"/>
      <c r="VM848" s="3"/>
      <c r="VN848" s="3"/>
      <c r="VO848" s="3"/>
      <c r="VP848" s="3"/>
      <c r="VQ848" s="3"/>
      <c r="VR848" s="3"/>
      <c r="VS848" s="3"/>
      <c r="VT848" s="3"/>
      <c r="VU848" s="3"/>
      <c r="VV848" s="3"/>
      <c r="VW848" s="3"/>
      <c r="VX848" s="3"/>
      <c r="VY848" s="3"/>
      <c r="VZ848" s="3"/>
      <c r="WA848" s="3"/>
      <c r="WB848" s="3"/>
      <c r="WC848" s="3"/>
    </row>
    <row r="849" spans="1:601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3"/>
      <c r="NJ849" s="3"/>
      <c r="NK849" s="3"/>
      <c r="NL849" s="3"/>
      <c r="NM849" s="3"/>
      <c r="NN849" s="3"/>
      <c r="NO849" s="3"/>
      <c r="NP849" s="3"/>
      <c r="NQ849" s="3"/>
      <c r="NR849" s="3"/>
      <c r="NS849" s="3"/>
      <c r="NT849" s="3"/>
      <c r="NU849" s="3"/>
      <c r="NV849" s="3"/>
      <c r="NW849" s="3"/>
      <c r="NX849" s="3"/>
      <c r="NY849" s="3"/>
      <c r="NZ849" s="3"/>
      <c r="OA849" s="3"/>
      <c r="OB849" s="3"/>
      <c r="OC849" s="3"/>
      <c r="OD849" s="3"/>
      <c r="OE849" s="3"/>
      <c r="OF849" s="3"/>
      <c r="OG849" s="3"/>
      <c r="OH849" s="3"/>
      <c r="OI849" s="3"/>
      <c r="OJ849" s="3"/>
      <c r="OK849" s="3"/>
      <c r="OL849" s="3"/>
      <c r="OM849" s="3"/>
      <c r="ON849" s="3"/>
      <c r="OO849" s="3"/>
      <c r="OP849" s="3"/>
      <c r="OQ849" s="3"/>
      <c r="OR849" s="3"/>
      <c r="OS849" s="3"/>
      <c r="OT849" s="3"/>
      <c r="OU849" s="3"/>
      <c r="OV849" s="3"/>
      <c r="OW849" s="3"/>
      <c r="OX849" s="3"/>
      <c r="OY849" s="3"/>
      <c r="OZ849" s="3"/>
      <c r="PA849" s="3"/>
      <c r="PB849" s="3"/>
      <c r="PC849" s="3"/>
      <c r="PD849" s="3"/>
      <c r="PE849" s="3"/>
      <c r="PF849" s="3"/>
      <c r="PG849" s="3"/>
      <c r="PH849" s="3"/>
      <c r="PI849" s="3"/>
      <c r="PJ849" s="3"/>
      <c r="PK849" s="3"/>
      <c r="PL849" s="3"/>
      <c r="PM849" s="3"/>
      <c r="PN849" s="3"/>
      <c r="PO849" s="3"/>
      <c r="PP849" s="3"/>
      <c r="PQ849" s="3"/>
      <c r="PR849" s="3"/>
      <c r="PS849" s="3"/>
      <c r="PT849" s="3"/>
      <c r="PU849" s="3"/>
      <c r="PV849" s="3"/>
      <c r="PW849" s="3"/>
      <c r="PX849" s="3"/>
      <c r="PY849" s="3"/>
      <c r="PZ849" s="3"/>
      <c r="QA849" s="3"/>
      <c r="QB849" s="3"/>
      <c r="QC849" s="3"/>
      <c r="QD849" s="3"/>
      <c r="QE849" s="3"/>
      <c r="QF849" s="3"/>
      <c r="QG849" s="3"/>
      <c r="QH849" s="3"/>
      <c r="QI849" s="3"/>
      <c r="QJ849" s="3"/>
      <c r="QK849" s="3"/>
      <c r="QL849" s="3"/>
      <c r="QM849" s="3"/>
      <c r="QN849" s="3"/>
      <c r="QO849" s="3"/>
      <c r="QP849" s="3"/>
      <c r="QQ849" s="3"/>
      <c r="QR849" s="3"/>
      <c r="QS849" s="3"/>
      <c r="QT849" s="3"/>
      <c r="QU849" s="3"/>
      <c r="QV849" s="3"/>
      <c r="QW849" s="3"/>
      <c r="QX849" s="3"/>
      <c r="QY849" s="3"/>
      <c r="QZ849" s="3"/>
      <c r="RA849" s="3"/>
      <c r="RB849" s="3"/>
      <c r="RC849" s="3"/>
      <c r="RD849" s="3"/>
      <c r="RE849" s="3"/>
      <c r="RF849" s="3"/>
      <c r="RG849" s="3"/>
      <c r="RH849" s="3"/>
      <c r="RI849" s="3"/>
      <c r="RJ849" s="3"/>
      <c r="RK849" s="3"/>
      <c r="RL849" s="3"/>
      <c r="RM849" s="3"/>
      <c r="RN849" s="3"/>
      <c r="RO849" s="3"/>
      <c r="RP849" s="3"/>
      <c r="RQ849" s="3"/>
      <c r="RR849" s="3"/>
      <c r="RS849" s="3"/>
      <c r="RT849" s="3"/>
      <c r="RU849" s="3"/>
      <c r="RV849" s="3"/>
      <c r="RW849" s="3"/>
      <c r="RX849" s="3"/>
      <c r="RY849" s="3"/>
      <c r="RZ849" s="3"/>
      <c r="SA849" s="3"/>
      <c r="SB849" s="3"/>
      <c r="SC849" s="3"/>
      <c r="SD849" s="3"/>
      <c r="SE849" s="3"/>
      <c r="SF849" s="3"/>
      <c r="SG849" s="3"/>
      <c r="SH849" s="3"/>
      <c r="SI849" s="3"/>
      <c r="SJ849" s="3"/>
      <c r="SK849" s="3"/>
      <c r="SL849" s="3"/>
      <c r="SM849" s="3"/>
      <c r="SN849" s="3"/>
      <c r="SO849" s="3"/>
      <c r="SP849" s="3"/>
      <c r="SQ849" s="3"/>
      <c r="SR849" s="3"/>
      <c r="SS849" s="3"/>
      <c r="ST849" s="3"/>
      <c r="SU849" s="3"/>
      <c r="SV849" s="3"/>
      <c r="SW849" s="3"/>
      <c r="SX849" s="3"/>
      <c r="SY849" s="3"/>
      <c r="SZ849" s="3"/>
      <c r="TA849" s="3"/>
      <c r="TB849" s="3"/>
      <c r="TC849" s="3"/>
      <c r="TD849" s="3"/>
      <c r="TE849" s="3"/>
      <c r="TF849" s="3"/>
      <c r="TG849" s="3"/>
      <c r="TH849" s="3"/>
      <c r="TI849" s="3"/>
      <c r="TJ849" s="3"/>
      <c r="TK849" s="3"/>
      <c r="TL849" s="3"/>
      <c r="TM849" s="3"/>
      <c r="TN849" s="3"/>
      <c r="TO849" s="3"/>
      <c r="TP849" s="3"/>
      <c r="TQ849" s="3"/>
      <c r="TR849" s="3"/>
      <c r="TS849" s="3"/>
      <c r="TT849" s="3"/>
      <c r="TU849" s="3"/>
      <c r="TV849" s="3"/>
      <c r="TW849" s="3"/>
      <c r="TX849" s="3"/>
      <c r="TY849" s="3"/>
      <c r="TZ849" s="3"/>
      <c r="UA849" s="3"/>
      <c r="UB849" s="3"/>
      <c r="UC849" s="3"/>
      <c r="UD849" s="3"/>
      <c r="UE849" s="3"/>
      <c r="UF849" s="3"/>
      <c r="UG849" s="3"/>
      <c r="UH849" s="3"/>
      <c r="UI849" s="3"/>
      <c r="UJ849" s="3"/>
      <c r="UK849" s="3"/>
      <c r="UL849" s="3"/>
      <c r="UM849" s="3"/>
      <c r="UN849" s="3"/>
      <c r="UO849" s="3"/>
      <c r="UP849" s="3"/>
      <c r="UQ849" s="3"/>
      <c r="UR849" s="3"/>
      <c r="US849" s="3"/>
      <c r="UT849" s="3"/>
      <c r="UU849" s="3"/>
      <c r="UV849" s="3"/>
      <c r="UW849" s="3"/>
      <c r="UX849" s="3"/>
      <c r="UY849" s="3"/>
      <c r="UZ849" s="3"/>
      <c r="VA849" s="3"/>
      <c r="VB849" s="3"/>
      <c r="VC849" s="3"/>
      <c r="VD849" s="3"/>
      <c r="VE849" s="3"/>
      <c r="VF849" s="3"/>
      <c r="VG849" s="3"/>
      <c r="VH849" s="3"/>
      <c r="VI849" s="3"/>
      <c r="VJ849" s="3"/>
      <c r="VK849" s="3"/>
      <c r="VL849" s="3"/>
      <c r="VM849" s="3"/>
      <c r="VN849" s="3"/>
      <c r="VO849" s="3"/>
      <c r="VP849" s="3"/>
      <c r="VQ849" s="3"/>
      <c r="VR849" s="3"/>
      <c r="VS849" s="3"/>
      <c r="VT849" s="3"/>
      <c r="VU849" s="3"/>
      <c r="VV849" s="3"/>
      <c r="VW849" s="3"/>
      <c r="VX849" s="3"/>
      <c r="VY849" s="3"/>
      <c r="VZ849" s="3"/>
      <c r="WA849" s="3"/>
      <c r="WB849" s="3"/>
      <c r="WC849" s="3"/>
    </row>
    <row r="850" spans="1:601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3"/>
      <c r="NJ850" s="3"/>
      <c r="NK850" s="3"/>
      <c r="NL850" s="3"/>
      <c r="NM850" s="3"/>
      <c r="NN850" s="3"/>
      <c r="NO850" s="3"/>
      <c r="NP850" s="3"/>
      <c r="NQ850" s="3"/>
      <c r="NR850" s="3"/>
      <c r="NS850" s="3"/>
      <c r="NT850" s="3"/>
      <c r="NU850" s="3"/>
      <c r="NV850" s="3"/>
      <c r="NW850" s="3"/>
      <c r="NX850" s="3"/>
      <c r="NY850" s="3"/>
      <c r="NZ850" s="3"/>
      <c r="OA850" s="3"/>
      <c r="OB850" s="3"/>
      <c r="OC850" s="3"/>
      <c r="OD850" s="3"/>
      <c r="OE850" s="3"/>
      <c r="OF850" s="3"/>
      <c r="OG850" s="3"/>
      <c r="OH850" s="3"/>
      <c r="OI850" s="3"/>
      <c r="OJ850" s="3"/>
      <c r="OK850" s="3"/>
      <c r="OL850" s="3"/>
      <c r="OM850" s="3"/>
      <c r="ON850" s="3"/>
      <c r="OO850" s="3"/>
      <c r="OP850" s="3"/>
      <c r="OQ850" s="3"/>
      <c r="OR850" s="3"/>
      <c r="OS850" s="3"/>
      <c r="OT850" s="3"/>
      <c r="OU850" s="3"/>
      <c r="OV850" s="3"/>
      <c r="OW850" s="3"/>
      <c r="OX850" s="3"/>
      <c r="OY850" s="3"/>
      <c r="OZ850" s="3"/>
      <c r="PA850" s="3"/>
      <c r="PB850" s="3"/>
      <c r="PC850" s="3"/>
      <c r="PD850" s="3"/>
      <c r="PE850" s="3"/>
      <c r="PF850" s="3"/>
      <c r="PG850" s="3"/>
      <c r="PH850" s="3"/>
      <c r="PI850" s="3"/>
      <c r="PJ850" s="3"/>
      <c r="PK850" s="3"/>
      <c r="PL850" s="3"/>
      <c r="PM850" s="3"/>
      <c r="PN850" s="3"/>
      <c r="PO850" s="3"/>
      <c r="PP850" s="3"/>
      <c r="PQ850" s="3"/>
      <c r="PR850" s="3"/>
      <c r="PS850" s="3"/>
      <c r="PT850" s="3"/>
      <c r="PU850" s="3"/>
      <c r="PV850" s="3"/>
      <c r="PW850" s="3"/>
      <c r="PX850" s="3"/>
      <c r="PY850" s="3"/>
      <c r="PZ850" s="3"/>
      <c r="QA850" s="3"/>
      <c r="QB850" s="3"/>
      <c r="QC850" s="3"/>
      <c r="QD850" s="3"/>
      <c r="QE850" s="3"/>
      <c r="QF850" s="3"/>
      <c r="QG850" s="3"/>
      <c r="QH850" s="3"/>
      <c r="QI850" s="3"/>
      <c r="QJ850" s="3"/>
      <c r="QK850" s="3"/>
      <c r="QL850" s="3"/>
      <c r="QM850" s="3"/>
      <c r="QN850" s="3"/>
      <c r="QO850" s="3"/>
      <c r="QP850" s="3"/>
      <c r="QQ850" s="3"/>
      <c r="QR850" s="3"/>
      <c r="QS850" s="3"/>
      <c r="QT850" s="3"/>
      <c r="QU850" s="3"/>
      <c r="QV850" s="3"/>
      <c r="QW850" s="3"/>
      <c r="QX850" s="3"/>
      <c r="QY850" s="3"/>
      <c r="QZ850" s="3"/>
      <c r="RA850" s="3"/>
      <c r="RB850" s="3"/>
      <c r="RC850" s="3"/>
      <c r="RD850" s="3"/>
      <c r="RE850" s="3"/>
      <c r="RF850" s="3"/>
      <c r="RG850" s="3"/>
      <c r="RH850" s="3"/>
      <c r="RI850" s="3"/>
      <c r="RJ850" s="3"/>
      <c r="RK850" s="3"/>
      <c r="RL850" s="3"/>
      <c r="RM850" s="3"/>
      <c r="RN850" s="3"/>
      <c r="RO850" s="3"/>
      <c r="RP850" s="3"/>
      <c r="RQ850" s="3"/>
      <c r="RR850" s="3"/>
      <c r="RS850" s="3"/>
      <c r="RT850" s="3"/>
      <c r="RU850" s="3"/>
      <c r="RV850" s="3"/>
      <c r="RW850" s="3"/>
      <c r="RX850" s="3"/>
      <c r="RY850" s="3"/>
      <c r="RZ850" s="3"/>
      <c r="SA850" s="3"/>
      <c r="SB850" s="3"/>
      <c r="SC850" s="3"/>
      <c r="SD850" s="3"/>
      <c r="SE850" s="3"/>
      <c r="SF850" s="3"/>
      <c r="SG850" s="3"/>
      <c r="SH850" s="3"/>
      <c r="SI850" s="3"/>
      <c r="SJ850" s="3"/>
      <c r="SK850" s="3"/>
      <c r="SL850" s="3"/>
      <c r="SM850" s="3"/>
      <c r="SN850" s="3"/>
      <c r="SO850" s="3"/>
      <c r="SP850" s="3"/>
      <c r="SQ850" s="3"/>
      <c r="SR850" s="3"/>
      <c r="SS850" s="3"/>
      <c r="ST850" s="3"/>
      <c r="SU850" s="3"/>
      <c r="SV850" s="3"/>
      <c r="SW850" s="3"/>
      <c r="SX850" s="3"/>
      <c r="SY850" s="3"/>
      <c r="SZ850" s="3"/>
      <c r="TA850" s="3"/>
      <c r="TB850" s="3"/>
      <c r="TC850" s="3"/>
      <c r="TD850" s="3"/>
      <c r="TE850" s="3"/>
      <c r="TF850" s="3"/>
      <c r="TG850" s="3"/>
      <c r="TH850" s="3"/>
      <c r="TI850" s="3"/>
      <c r="TJ850" s="3"/>
      <c r="TK850" s="3"/>
      <c r="TL850" s="3"/>
      <c r="TM850" s="3"/>
      <c r="TN850" s="3"/>
      <c r="TO850" s="3"/>
      <c r="TP850" s="3"/>
      <c r="TQ850" s="3"/>
      <c r="TR850" s="3"/>
      <c r="TS850" s="3"/>
      <c r="TT850" s="3"/>
      <c r="TU850" s="3"/>
      <c r="TV850" s="3"/>
      <c r="TW850" s="3"/>
      <c r="TX850" s="3"/>
      <c r="TY850" s="3"/>
      <c r="TZ850" s="3"/>
      <c r="UA850" s="3"/>
      <c r="UB850" s="3"/>
      <c r="UC850" s="3"/>
      <c r="UD850" s="3"/>
      <c r="UE850" s="3"/>
      <c r="UF850" s="3"/>
      <c r="UG850" s="3"/>
      <c r="UH850" s="3"/>
      <c r="UI850" s="3"/>
      <c r="UJ850" s="3"/>
      <c r="UK850" s="3"/>
      <c r="UL850" s="3"/>
      <c r="UM850" s="3"/>
      <c r="UN850" s="3"/>
      <c r="UO850" s="3"/>
      <c r="UP850" s="3"/>
      <c r="UQ850" s="3"/>
      <c r="UR850" s="3"/>
      <c r="US850" s="3"/>
      <c r="UT850" s="3"/>
      <c r="UU850" s="3"/>
      <c r="UV850" s="3"/>
      <c r="UW850" s="3"/>
      <c r="UX850" s="3"/>
      <c r="UY850" s="3"/>
      <c r="UZ850" s="3"/>
      <c r="VA850" s="3"/>
      <c r="VB850" s="3"/>
      <c r="VC850" s="3"/>
      <c r="VD850" s="3"/>
      <c r="VE850" s="3"/>
      <c r="VF850" s="3"/>
      <c r="VG850" s="3"/>
      <c r="VH850" s="3"/>
      <c r="VI850" s="3"/>
      <c r="VJ850" s="3"/>
      <c r="VK850" s="3"/>
      <c r="VL850" s="3"/>
      <c r="VM850" s="3"/>
      <c r="VN850" s="3"/>
      <c r="VO850" s="3"/>
      <c r="VP850" s="3"/>
      <c r="VQ850" s="3"/>
      <c r="VR850" s="3"/>
      <c r="VS850" s="3"/>
      <c r="VT850" s="3"/>
      <c r="VU850" s="3"/>
      <c r="VV850" s="3"/>
      <c r="VW850" s="3"/>
      <c r="VX850" s="3"/>
      <c r="VY850" s="3"/>
      <c r="VZ850" s="3"/>
      <c r="WA850" s="3"/>
      <c r="WB850" s="3"/>
      <c r="WC850" s="3"/>
    </row>
    <row r="851" spans="1:601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3"/>
      <c r="NJ851" s="3"/>
      <c r="NK851" s="3"/>
      <c r="NL851" s="3"/>
      <c r="NM851" s="3"/>
      <c r="NN851" s="3"/>
      <c r="NO851" s="3"/>
      <c r="NP851" s="3"/>
      <c r="NQ851" s="3"/>
      <c r="NR851" s="3"/>
      <c r="NS851" s="3"/>
      <c r="NT851" s="3"/>
      <c r="NU851" s="3"/>
      <c r="NV851" s="3"/>
      <c r="NW851" s="3"/>
      <c r="NX851" s="3"/>
      <c r="NY851" s="3"/>
      <c r="NZ851" s="3"/>
      <c r="OA851" s="3"/>
      <c r="OB851" s="3"/>
      <c r="OC851" s="3"/>
      <c r="OD851" s="3"/>
      <c r="OE851" s="3"/>
      <c r="OF851" s="3"/>
      <c r="OG851" s="3"/>
      <c r="OH851" s="3"/>
      <c r="OI851" s="3"/>
      <c r="OJ851" s="3"/>
      <c r="OK851" s="3"/>
      <c r="OL851" s="3"/>
      <c r="OM851" s="3"/>
      <c r="ON851" s="3"/>
      <c r="OO851" s="3"/>
      <c r="OP851" s="3"/>
      <c r="OQ851" s="3"/>
      <c r="OR851" s="3"/>
      <c r="OS851" s="3"/>
      <c r="OT851" s="3"/>
      <c r="OU851" s="3"/>
      <c r="OV851" s="3"/>
      <c r="OW851" s="3"/>
      <c r="OX851" s="3"/>
      <c r="OY851" s="3"/>
      <c r="OZ851" s="3"/>
      <c r="PA851" s="3"/>
      <c r="PB851" s="3"/>
      <c r="PC851" s="3"/>
      <c r="PD851" s="3"/>
      <c r="PE851" s="3"/>
      <c r="PF851" s="3"/>
      <c r="PG851" s="3"/>
      <c r="PH851" s="3"/>
      <c r="PI851" s="3"/>
      <c r="PJ851" s="3"/>
      <c r="PK851" s="3"/>
      <c r="PL851" s="3"/>
      <c r="PM851" s="3"/>
      <c r="PN851" s="3"/>
      <c r="PO851" s="3"/>
      <c r="PP851" s="3"/>
      <c r="PQ851" s="3"/>
      <c r="PR851" s="3"/>
      <c r="PS851" s="3"/>
      <c r="PT851" s="3"/>
      <c r="PU851" s="3"/>
      <c r="PV851" s="3"/>
      <c r="PW851" s="3"/>
      <c r="PX851" s="3"/>
      <c r="PY851" s="3"/>
      <c r="PZ851" s="3"/>
      <c r="QA851" s="3"/>
      <c r="QB851" s="3"/>
      <c r="QC851" s="3"/>
      <c r="QD851" s="3"/>
      <c r="QE851" s="3"/>
      <c r="QF851" s="3"/>
      <c r="QG851" s="3"/>
      <c r="QH851" s="3"/>
      <c r="QI851" s="3"/>
      <c r="QJ851" s="3"/>
      <c r="QK851" s="3"/>
      <c r="QL851" s="3"/>
      <c r="QM851" s="3"/>
      <c r="QN851" s="3"/>
      <c r="QO851" s="3"/>
      <c r="QP851" s="3"/>
      <c r="QQ851" s="3"/>
      <c r="QR851" s="3"/>
      <c r="QS851" s="3"/>
      <c r="QT851" s="3"/>
      <c r="QU851" s="3"/>
      <c r="QV851" s="3"/>
      <c r="QW851" s="3"/>
      <c r="QX851" s="3"/>
      <c r="QY851" s="3"/>
      <c r="QZ851" s="3"/>
      <c r="RA851" s="3"/>
      <c r="RB851" s="3"/>
      <c r="RC851" s="3"/>
      <c r="RD851" s="3"/>
      <c r="RE851" s="3"/>
      <c r="RF851" s="3"/>
      <c r="RG851" s="3"/>
      <c r="RH851" s="3"/>
      <c r="RI851" s="3"/>
      <c r="RJ851" s="3"/>
      <c r="RK851" s="3"/>
      <c r="RL851" s="3"/>
      <c r="RM851" s="3"/>
      <c r="RN851" s="3"/>
      <c r="RO851" s="3"/>
      <c r="RP851" s="3"/>
      <c r="RQ851" s="3"/>
      <c r="RR851" s="3"/>
      <c r="RS851" s="3"/>
      <c r="RT851" s="3"/>
      <c r="RU851" s="3"/>
      <c r="RV851" s="3"/>
      <c r="RW851" s="3"/>
      <c r="RX851" s="3"/>
      <c r="RY851" s="3"/>
      <c r="RZ851" s="3"/>
      <c r="SA851" s="3"/>
      <c r="SB851" s="3"/>
      <c r="SC851" s="3"/>
      <c r="SD851" s="3"/>
      <c r="SE851" s="3"/>
      <c r="SF851" s="3"/>
      <c r="SG851" s="3"/>
      <c r="SH851" s="3"/>
      <c r="SI851" s="3"/>
      <c r="SJ851" s="3"/>
      <c r="SK851" s="3"/>
      <c r="SL851" s="3"/>
      <c r="SM851" s="3"/>
      <c r="SN851" s="3"/>
      <c r="SO851" s="3"/>
      <c r="SP851" s="3"/>
      <c r="SQ851" s="3"/>
      <c r="SR851" s="3"/>
      <c r="SS851" s="3"/>
      <c r="ST851" s="3"/>
      <c r="SU851" s="3"/>
      <c r="SV851" s="3"/>
      <c r="SW851" s="3"/>
      <c r="SX851" s="3"/>
      <c r="SY851" s="3"/>
      <c r="SZ851" s="3"/>
      <c r="TA851" s="3"/>
      <c r="TB851" s="3"/>
      <c r="TC851" s="3"/>
      <c r="TD851" s="3"/>
      <c r="TE851" s="3"/>
      <c r="TF851" s="3"/>
      <c r="TG851" s="3"/>
      <c r="TH851" s="3"/>
      <c r="TI851" s="3"/>
      <c r="TJ851" s="3"/>
      <c r="TK851" s="3"/>
      <c r="TL851" s="3"/>
      <c r="TM851" s="3"/>
      <c r="TN851" s="3"/>
      <c r="TO851" s="3"/>
      <c r="TP851" s="3"/>
      <c r="TQ851" s="3"/>
      <c r="TR851" s="3"/>
      <c r="TS851" s="3"/>
      <c r="TT851" s="3"/>
      <c r="TU851" s="3"/>
      <c r="TV851" s="3"/>
      <c r="TW851" s="3"/>
      <c r="TX851" s="3"/>
      <c r="TY851" s="3"/>
      <c r="TZ851" s="3"/>
      <c r="UA851" s="3"/>
      <c r="UB851" s="3"/>
      <c r="UC851" s="3"/>
      <c r="UD851" s="3"/>
      <c r="UE851" s="3"/>
      <c r="UF851" s="3"/>
      <c r="UG851" s="3"/>
      <c r="UH851" s="3"/>
      <c r="UI851" s="3"/>
      <c r="UJ851" s="3"/>
      <c r="UK851" s="3"/>
      <c r="UL851" s="3"/>
      <c r="UM851" s="3"/>
      <c r="UN851" s="3"/>
      <c r="UO851" s="3"/>
      <c r="UP851" s="3"/>
      <c r="UQ851" s="3"/>
      <c r="UR851" s="3"/>
      <c r="US851" s="3"/>
      <c r="UT851" s="3"/>
      <c r="UU851" s="3"/>
      <c r="UV851" s="3"/>
      <c r="UW851" s="3"/>
      <c r="UX851" s="3"/>
      <c r="UY851" s="3"/>
      <c r="UZ851" s="3"/>
      <c r="VA851" s="3"/>
      <c r="VB851" s="3"/>
      <c r="VC851" s="3"/>
      <c r="VD851" s="3"/>
      <c r="VE851" s="3"/>
      <c r="VF851" s="3"/>
      <c r="VG851" s="3"/>
      <c r="VH851" s="3"/>
      <c r="VI851" s="3"/>
      <c r="VJ851" s="3"/>
      <c r="VK851" s="3"/>
      <c r="VL851" s="3"/>
      <c r="VM851" s="3"/>
      <c r="VN851" s="3"/>
      <c r="VO851" s="3"/>
      <c r="VP851" s="3"/>
      <c r="VQ851" s="3"/>
      <c r="VR851" s="3"/>
      <c r="VS851" s="3"/>
      <c r="VT851" s="3"/>
      <c r="VU851" s="3"/>
      <c r="VV851" s="3"/>
      <c r="VW851" s="3"/>
      <c r="VX851" s="3"/>
      <c r="VY851" s="3"/>
      <c r="VZ851" s="3"/>
      <c r="WA851" s="3"/>
      <c r="WB851" s="3"/>
      <c r="WC851" s="3"/>
    </row>
    <row r="852" spans="1:601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3"/>
      <c r="NJ852" s="3"/>
      <c r="NK852" s="3"/>
      <c r="NL852" s="3"/>
      <c r="NM852" s="3"/>
      <c r="NN852" s="3"/>
      <c r="NO852" s="3"/>
      <c r="NP852" s="3"/>
      <c r="NQ852" s="3"/>
      <c r="NR852" s="3"/>
      <c r="NS852" s="3"/>
      <c r="NT852" s="3"/>
      <c r="NU852" s="3"/>
      <c r="NV852" s="3"/>
      <c r="NW852" s="3"/>
      <c r="NX852" s="3"/>
      <c r="NY852" s="3"/>
      <c r="NZ852" s="3"/>
      <c r="OA852" s="3"/>
      <c r="OB852" s="3"/>
      <c r="OC852" s="3"/>
      <c r="OD852" s="3"/>
      <c r="OE852" s="3"/>
      <c r="OF852" s="3"/>
      <c r="OG852" s="3"/>
      <c r="OH852" s="3"/>
      <c r="OI852" s="3"/>
      <c r="OJ852" s="3"/>
      <c r="OK852" s="3"/>
      <c r="OL852" s="3"/>
      <c r="OM852" s="3"/>
      <c r="ON852" s="3"/>
      <c r="OO852" s="3"/>
      <c r="OP852" s="3"/>
      <c r="OQ852" s="3"/>
      <c r="OR852" s="3"/>
      <c r="OS852" s="3"/>
      <c r="OT852" s="3"/>
      <c r="OU852" s="3"/>
      <c r="OV852" s="3"/>
      <c r="OW852" s="3"/>
      <c r="OX852" s="3"/>
      <c r="OY852" s="3"/>
      <c r="OZ852" s="3"/>
      <c r="PA852" s="3"/>
      <c r="PB852" s="3"/>
      <c r="PC852" s="3"/>
      <c r="PD852" s="3"/>
      <c r="PE852" s="3"/>
      <c r="PF852" s="3"/>
      <c r="PG852" s="3"/>
      <c r="PH852" s="3"/>
      <c r="PI852" s="3"/>
      <c r="PJ852" s="3"/>
      <c r="PK852" s="3"/>
      <c r="PL852" s="3"/>
      <c r="PM852" s="3"/>
      <c r="PN852" s="3"/>
      <c r="PO852" s="3"/>
      <c r="PP852" s="3"/>
      <c r="PQ852" s="3"/>
      <c r="PR852" s="3"/>
      <c r="PS852" s="3"/>
      <c r="PT852" s="3"/>
      <c r="PU852" s="3"/>
      <c r="PV852" s="3"/>
      <c r="PW852" s="3"/>
      <c r="PX852" s="3"/>
      <c r="PY852" s="3"/>
      <c r="PZ852" s="3"/>
      <c r="QA852" s="3"/>
      <c r="QB852" s="3"/>
      <c r="QC852" s="3"/>
      <c r="QD852" s="3"/>
      <c r="QE852" s="3"/>
      <c r="QF852" s="3"/>
      <c r="QG852" s="3"/>
      <c r="QH852" s="3"/>
      <c r="QI852" s="3"/>
      <c r="QJ852" s="3"/>
      <c r="QK852" s="3"/>
      <c r="QL852" s="3"/>
      <c r="QM852" s="3"/>
      <c r="QN852" s="3"/>
      <c r="QO852" s="3"/>
      <c r="QP852" s="3"/>
      <c r="QQ852" s="3"/>
      <c r="QR852" s="3"/>
      <c r="QS852" s="3"/>
      <c r="QT852" s="3"/>
      <c r="QU852" s="3"/>
      <c r="QV852" s="3"/>
      <c r="QW852" s="3"/>
      <c r="QX852" s="3"/>
      <c r="QY852" s="3"/>
      <c r="QZ852" s="3"/>
      <c r="RA852" s="3"/>
      <c r="RB852" s="3"/>
      <c r="RC852" s="3"/>
      <c r="RD852" s="3"/>
      <c r="RE852" s="3"/>
      <c r="RF852" s="3"/>
      <c r="RG852" s="3"/>
      <c r="RH852" s="3"/>
      <c r="RI852" s="3"/>
      <c r="RJ852" s="3"/>
      <c r="RK852" s="3"/>
      <c r="RL852" s="3"/>
      <c r="RM852" s="3"/>
      <c r="RN852" s="3"/>
      <c r="RO852" s="3"/>
      <c r="RP852" s="3"/>
      <c r="RQ852" s="3"/>
      <c r="RR852" s="3"/>
      <c r="RS852" s="3"/>
      <c r="RT852" s="3"/>
      <c r="RU852" s="3"/>
      <c r="RV852" s="3"/>
      <c r="RW852" s="3"/>
      <c r="RX852" s="3"/>
      <c r="RY852" s="3"/>
      <c r="RZ852" s="3"/>
      <c r="SA852" s="3"/>
      <c r="SB852" s="3"/>
      <c r="SC852" s="3"/>
      <c r="SD852" s="3"/>
      <c r="SE852" s="3"/>
      <c r="SF852" s="3"/>
      <c r="SG852" s="3"/>
      <c r="SH852" s="3"/>
      <c r="SI852" s="3"/>
      <c r="SJ852" s="3"/>
      <c r="SK852" s="3"/>
      <c r="SL852" s="3"/>
      <c r="SM852" s="3"/>
      <c r="SN852" s="3"/>
      <c r="SO852" s="3"/>
      <c r="SP852" s="3"/>
      <c r="SQ852" s="3"/>
      <c r="SR852" s="3"/>
      <c r="SS852" s="3"/>
      <c r="ST852" s="3"/>
      <c r="SU852" s="3"/>
      <c r="SV852" s="3"/>
      <c r="SW852" s="3"/>
      <c r="SX852" s="3"/>
      <c r="SY852" s="3"/>
      <c r="SZ852" s="3"/>
      <c r="TA852" s="3"/>
      <c r="TB852" s="3"/>
      <c r="TC852" s="3"/>
      <c r="TD852" s="3"/>
      <c r="TE852" s="3"/>
      <c r="TF852" s="3"/>
      <c r="TG852" s="3"/>
      <c r="TH852" s="3"/>
      <c r="TI852" s="3"/>
      <c r="TJ852" s="3"/>
      <c r="TK852" s="3"/>
      <c r="TL852" s="3"/>
      <c r="TM852" s="3"/>
      <c r="TN852" s="3"/>
      <c r="TO852" s="3"/>
      <c r="TP852" s="3"/>
      <c r="TQ852" s="3"/>
      <c r="TR852" s="3"/>
      <c r="TS852" s="3"/>
      <c r="TT852" s="3"/>
      <c r="TU852" s="3"/>
      <c r="TV852" s="3"/>
      <c r="TW852" s="3"/>
      <c r="TX852" s="3"/>
      <c r="TY852" s="3"/>
      <c r="TZ852" s="3"/>
      <c r="UA852" s="3"/>
      <c r="UB852" s="3"/>
      <c r="UC852" s="3"/>
      <c r="UD852" s="3"/>
      <c r="UE852" s="3"/>
      <c r="UF852" s="3"/>
      <c r="UG852" s="3"/>
      <c r="UH852" s="3"/>
      <c r="UI852" s="3"/>
      <c r="UJ852" s="3"/>
      <c r="UK852" s="3"/>
      <c r="UL852" s="3"/>
      <c r="UM852" s="3"/>
      <c r="UN852" s="3"/>
      <c r="UO852" s="3"/>
      <c r="UP852" s="3"/>
      <c r="UQ852" s="3"/>
      <c r="UR852" s="3"/>
      <c r="US852" s="3"/>
      <c r="UT852" s="3"/>
      <c r="UU852" s="3"/>
      <c r="UV852" s="3"/>
      <c r="UW852" s="3"/>
      <c r="UX852" s="3"/>
      <c r="UY852" s="3"/>
      <c r="UZ852" s="3"/>
      <c r="VA852" s="3"/>
      <c r="VB852" s="3"/>
      <c r="VC852" s="3"/>
      <c r="VD852" s="3"/>
      <c r="VE852" s="3"/>
      <c r="VF852" s="3"/>
      <c r="VG852" s="3"/>
      <c r="VH852" s="3"/>
      <c r="VI852" s="3"/>
      <c r="VJ852" s="3"/>
      <c r="VK852" s="3"/>
      <c r="VL852" s="3"/>
      <c r="VM852" s="3"/>
      <c r="VN852" s="3"/>
      <c r="VO852" s="3"/>
      <c r="VP852" s="3"/>
      <c r="VQ852" s="3"/>
      <c r="VR852" s="3"/>
      <c r="VS852" s="3"/>
      <c r="VT852" s="3"/>
      <c r="VU852" s="3"/>
      <c r="VV852" s="3"/>
      <c r="VW852" s="3"/>
      <c r="VX852" s="3"/>
      <c r="VY852" s="3"/>
      <c r="VZ852" s="3"/>
      <c r="WA852" s="3"/>
      <c r="WB852" s="3"/>
      <c r="WC852" s="3"/>
    </row>
    <row r="853" spans="1:601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3"/>
      <c r="NJ853" s="3"/>
      <c r="NK853" s="3"/>
      <c r="NL853" s="3"/>
      <c r="NM853" s="3"/>
      <c r="NN853" s="3"/>
      <c r="NO853" s="3"/>
      <c r="NP853" s="3"/>
      <c r="NQ853" s="3"/>
      <c r="NR853" s="3"/>
      <c r="NS853" s="3"/>
      <c r="NT853" s="3"/>
      <c r="NU853" s="3"/>
      <c r="NV853" s="3"/>
      <c r="NW853" s="3"/>
      <c r="NX853" s="3"/>
      <c r="NY853" s="3"/>
      <c r="NZ853" s="3"/>
      <c r="OA853" s="3"/>
      <c r="OB853" s="3"/>
      <c r="OC853" s="3"/>
      <c r="OD853" s="3"/>
      <c r="OE853" s="3"/>
      <c r="OF853" s="3"/>
      <c r="OG853" s="3"/>
      <c r="OH853" s="3"/>
      <c r="OI853" s="3"/>
      <c r="OJ853" s="3"/>
      <c r="OK853" s="3"/>
      <c r="OL853" s="3"/>
      <c r="OM853" s="3"/>
      <c r="ON853" s="3"/>
      <c r="OO853" s="3"/>
      <c r="OP853" s="3"/>
      <c r="OQ853" s="3"/>
      <c r="OR853" s="3"/>
      <c r="OS853" s="3"/>
      <c r="OT853" s="3"/>
      <c r="OU853" s="3"/>
      <c r="OV853" s="3"/>
      <c r="OW853" s="3"/>
      <c r="OX853" s="3"/>
      <c r="OY853" s="3"/>
      <c r="OZ853" s="3"/>
      <c r="PA853" s="3"/>
      <c r="PB853" s="3"/>
      <c r="PC853" s="3"/>
      <c r="PD853" s="3"/>
      <c r="PE853" s="3"/>
      <c r="PF853" s="3"/>
      <c r="PG853" s="3"/>
      <c r="PH853" s="3"/>
      <c r="PI853" s="3"/>
      <c r="PJ853" s="3"/>
      <c r="PK853" s="3"/>
      <c r="PL853" s="3"/>
      <c r="PM853" s="3"/>
      <c r="PN853" s="3"/>
      <c r="PO853" s="3"/>
      <c r="PP853" s="3"/>
      <c r="PQ853" s="3"/>
      <c r="PR853" s="3"/>
      <c r="PS853" s="3"/>
      <c r="PT853" s="3"/>
      <c r="PU853" s="3"/>
      <c r="PV853" s="3"/>
      <c r="PW853" s="3"/>
      <c r="PX853" s="3"/>
      <c r="PY853" s="3"/>
      <c r="PZ853" s="3"/>
      <c r="QA853" s="3"/>
      <c r="QB853" s="3"/>
      <c r="QC853" s="3"/>
      <c r="QD853" s="3"/>
      <c r="QE853" s="3"/>
      <c r="QF853" s="3"/>
      <c r="QG853" s="3"/>
      <c r="QH853" s="3"/>
      <c r="QI853" s="3"/>
      <c r="QJ853" s="3"/>
      <c r="QK853" s="3"/>
      <c r="QL853" s="3"/>
      <c r="QM853" s="3"/>
      <c r="QN853" s="3"/>
      <c r="QO853" s="3"/>
      <c r="QP853" s="3"/>
      <c r="QQ853" s="3"/>
      <c r="QR853" s="3"/>
      <c r="QS853" s="3"/>
      <c r="QT853" s="3"/>
      <c r="QU853" s="3"/>
      <c r="QV853" s="3"/>
      <c r="QW853" s="3"/>
      <c r="QX853" s="3"/>
      <c r="QY853" s="3"/>
      <c r="QZ853" s="3"/>
      <c r="RA853" s="3"/>
      <c r="RB853" s="3"/>
      <c r="RC853" s="3"/>
      <c r="RD853" s="3"/>
      <c r="RE853" s="3"/>
      <c r="RF853" s="3"/>
      <c r="RG853" s="3"/>
      <c r="RH853" s="3"/>
      <c r="RI853" s="3"/>
      <c r="RJ853" s="3"/>
      <c r="RK853" s="3"/>
      <c r="RL853" s="3"/>
      <c r="RM853" s="3"/>
      <c r="RN853" s="3"/>
      <c r="RO853" s="3"/>
      <c r="RP853" s="3"/>
      <c r="RQ853" s="3"/>
      <c r="RR853" s="3"/>
      <c r="RS853" s="3"/>
      <c r="RT853" s="3"/>
      <c r="RU853" s="3"/>
      <c r="RV853" s="3"/>
      <c r="RW853" s="3"/>
      <c r="RX853" s="3"/>
      <c r="RY853" s="3"/>
      <c r="RZ853" s="3"/>
      <c r="SA853" s="3"/>
      <c r="SB853" s="3"/>
      <c r="SC853" s="3"/>
      <c r="SD853" s="3"/>
      <c r="SE853" s="3"/>
      <c r="SF853" s="3"/>
      <c r="SG853" s="3"/>
      <c r="SH853" s="3"/>
      <c r="SI853" s="3"/>
      <c r="SJ853" s="3"/>
      <c r="SK853" s="3"/>
      <c r="SL853" s="3"/>
      <c r="SM853" s="3"/>
      <c r="SN853" s="3"/>
      <c r="SO853" s="3"/>
      <c r="SP853" s="3"/>
      <c r="SQ853" s="3"/>
      <c r="SR853" s="3"/>
      <c r="SS853" s="3"/>
      <c r="ST853" s="3"/>
      <c r="SU853" s="3"/>
      <c r="SV853" s="3"/>
      <c r="SW853" s="3"/>
      <c r="SX853" s="3"/>
      <c r="SY853" s="3"/>
      <c r="SZ853" s="3"/>
      <c r="TA853" s="3"/>
      <c r="TB853" s="3"/>
      <c r="TC853" s="3"/>
      <c r="TD853" s="3"/>
      <c r="TE853" s="3"/>
      <c r="TF853" s="3"/>
      <c r="TG853" s="3"/>
      <c r="TH853" s="3"/>
      <c r="TI853" s="3"/>
      <c r="TJ853" s="3"/>
      <c r="TK853" s="3"/>
      <c r="TL853" s="3"/>
      <c r="TM853" s="3"/>
      <c r="TN853" s="3"/>
      <c r="TO853" s="3"/>
      <c r="TP853" s="3"/>
      <c r="TQ853" s="3"/>
      <c r="TR853" s="3"/>
      <c r="TS853" s="3"/>
      <c r="TT853" s="3"/>
      <c r="TU853" s="3"/>
      <c r="TV853" s="3"/>
      <c r="TW853" s="3"/>
      <c r="TX853" s="3"/>
      <c r="TY853" s="3"/>
      <c r="TZ853" s="3"/>
      <c r="UA853" s="3"/>
      <c r="UB853" s="3"/>
      <c r="UC853" s="3"/>
      <c r="UD853" s="3"/>
      <c r="UE853" s="3"/>
      <c r="UF853" s="3"/>
      <c r="UG853" s="3"/>
      <c r="UH853" s="3"/>
      <c r="UI853" s="3"/>
      <c r="UJ853" s="3"/>
      <c r="UK853" s="3"/>
      <c r="UL853" s="3"/>
      <c r="UM853" s="3"/>
      <c r="UN853" s="3"/>
      <c r="UO853" s="3"/>
      <c r="UP853" s="3"/>
      <c r="UQ853" s="3"/>
      <c r="UR853" s="3"/>
      <c r="US853" s="3"/>
      <c r="UT853" s="3"/>
      <c r="UU853" s="3"/>
      <c r="UV853" s="3"/>
      <c r="UW853" s="3"/>
      <c r="UX853" s="3"/>
      <c r="UY853" s="3"/>
      <c r="UZ853" s="3"/>
      <c r="VA853" s="3"/>
      <c r="VB853" s="3"/>
      <c r="VC853" s="3"/>
      <c r="VD853" s="3"/>
      <c r="VE853" s="3"/>
      <c r="VF853" s="3"/>
      <c r="VG853" s="3"/>
      <c r="VH853" s="3"/>
      <c r="VI853" s="3"/>
      <c r="VJ853" s="3"/>
      <c r="VK853" s="3"/>
      <c r="VL853" s="3"/>
      <c r="VM853" s="3"/>
      <c r="VN853" s="3"/>
      <c r="VO853" s="3"/>
      <c r="VP853" s="3"/>
      <c r="VQ853" s="3"/>
      <c r="VR853" s="3"/>
      <c r="VS853" s="3"/>
      <c r="VT853" s="3"/>
      <c r="VU853" s="3"/>
      <c r="VV853" s="3"/>
      <c r="VW853" s="3"/>
      <c r="VX853" s="3"/>
      <c r="VY853" s="3"/>
      <c r="VZ853" s="3"/>
      <c r="WA853" s="3"/>
      <c r="WB853" s="3"/>
      <c r="WC853" s="3"/>
    </row>
    <row r="854" spans="1:601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3"/>
      <c r="NJ854" s="3"/>
      <c r="NK854" s="3"/>
      <c r="NL854" s="3"/>
      <c r="NM854" s="3"/>
      <c r="NN854" s="3"/>
      <c r="NO854" s="3"/>
      <c r="NP854" s="3"/>
      <c r="NQ854" s="3"/>
      <c r="NR854" s="3"/>
      <c r="NS854" s="3"/>
      <c r="NT854" s="3"/>
      <c r="NU854" s="3"/>
      <c r="NV854" s="3"/>
      <c r="NW854" s="3"/>
      <c r="NX854" s="3"/>
      <c r="NY854" s="3"/>
      <c r="NZ854" s="3"/>
      <c r="OA854" s="3"/>
      <c r="OB854" s="3"/>
      <c r="OC854" s="3"/>
      <c r="OD854" s="3"/>
      <c r="OE854" s="3"/>
      <c r="OF854" s="3"/>
      <c r="OG854" s="3"/>
      <c r="OH854" s="3"/>
      <c r="OI854" s="3"/>
      <c r="OJ854" s="3"/>
      <c r="OK854" s="3"/>
      <c r="OL854" s="3"/>
      <c r="OM854" s="3"/>
      <c r="ON854" s="3"/>
      <c r="OO854" s="3"/>
      <c r="OP854" s="3"/>
      <c r="OQ854" s="3"/>
      <c r="OR854" s="3"/>
      <c r="OS854" s="3"/>
      <c r="OT854" s="3"/>
      <c r="OU854" s="3"/>
      <c r="OV854" s="3"/>
      <c r="OW854" s="3"/>
      <c r="OX854" s="3"/>
      <c r="OY854" s="3"/>
      <c r="OZ854" s="3"/>
      <c r="PA854" s="3"/>
      <c r="PB854" s="3"/>
      <c r="PC854" s="3"/>
      <c r="PD854" s="3"/>
      <c r="PE854" s="3"/>
      <c r="PF854" s="3"/>
      <c r="PG854" s="3"/>
      <c r="PH854" s="3"/>
      <c r="PI854" s="3"/>
      <c r="PJ854" s="3"/>
      <c r="PK854" s="3"/>
      <c r="PL854" s="3"/>
      <c r="PM854" s="3"/>
      <c r="PN854" s="3"/>
      <c r="PO854" s="3"/>
      <c r="PP854" s="3"/>
      <c r="PQ854" s="3"/>
      <c r="PR854" s="3"/>
      <c r="PS854" s="3"/>
      <c r="PT854" s="3"/>
      <c r="PU854" s="3"/>
      <c r="PV854" s="3"/>
      <c r="PW854" s="3"/>
      <c r="PX854" s="3"/>
      <c r="PY854" s="3"/>
      <c r="PZ854" s="3"/>
      <c r="QA854" s="3"/>
      <c r="QB854" s="3"/>
      <c r="QC854" s="3"/>
      <c r="QD854" s="3"/>
      <c r="QE854" s="3"/>
      <c r="QF854" s="3"/>
      <c r="QG854" s="3"/>
      <c r="QH854" s="3"/>
      <c r="QI854" s="3"/>
      <c r="QJ854" s="3"/>
      <c r="QK854" s="3"/>
      <c r="QL854" s="3"/>
      <c r="QM854" s="3"/>
      <c r="QN854" s="3"/>
      <c r="QO854" s="3"/>
      <c r="QP854" s="3"/>
      <c r="QQ854" s="3"/>
      <c r="QR854" s="3"/>
      <c r="QS854" s="3"/>
      <c r="QT854" s="3"/>
      <c r="QU854" s="3"/>
      <c r="QV854" s="3"/>
      <c r="QW854" s="3"/>
      <c r="QX854" s="3"/>
      <c r="QY854" s="3"/>
      <c r="QZ854" s="3"/>
      <c r="RA854" s="3"/>
      <c r="RB854" s="3"/>
      <c r="RC854" s="3"/>
      <c r="RD854" s="3"/>
      <c r="RE854" s="3"/>
      <c r="RF854" s="3"/>
      <c r="RG854" s="3"/>
      <c r="RH854" s="3"/>
      <c r="RI854" s="3"/>
      <c r="RJ854" s="3"/>
      <c r="RK854" s="3"/>
      <c r="RL854" s="3"/>
      <c r="RM854" s="3"/>
      <c r="RN854" s="3"/>
      <c r="RO854" s="3"/>
      <c r="RP854" s="3"/>
      <c r="RQ854" s="3"/>
      <c r="RR854" s="3"/>
      <c r="RS854" s="3"/>
      <c r="RT854" s="3"/>
      <c r="RU854" s="3"/>
      <c r="RV854" s="3"/>
      <c r="RW854" s="3"/>
      <c r="RX854" s="3"/>
      <c r="RY854" s="3"/>
      <c r="RZ854" s="3"/>
      <c r="SA854" s="3"/>
      <c r="SB854" s="3"/>
      <c r="SC854" s="3"/>
      <c r="SD854" s="3"/>
      <c r="SE854" s="3"/>
      <c r="SF854" s="3"/>
      <c r="SG854" s="3"/>
      <c r="SH854" s="3"/>
      <c r="SI854" s="3"/>
      <c r="SJ854" s="3"/>
      <c r="SK854" s="3"/>
      <c r="SL854" s="3"/>
      <c r="SM854" s="3"/>
      <c r="SN854" s="3"/>
      <c r="SO854" s="3"/>
      <c r="SP854" s="3"/>
      <c r="SQ854" s="3"/>
      <c r="SR854" s="3"/>
      <c r="SS854" s="3"/>
      <c r="ST854" s="3"/>
      <c r="SU854" s="3"/>
      <c r="SV854" s="3"/>
      <c r="SW854" s="3"/>
      <c r="SX854" s="3"/>
      <c r="SY854" s="3"/>
      <c r="SZ854" s="3"/>
      <c r="TA854" s="3"/>
      <c r="TB854" s="3"/>
      <c r="TC854" s="3"/>
      <c r="TD854" s="3"/>
      <c r="TE854" s="3"/>
      <c r="TF854" s="3"/>
      <c r="TG854" s="3"/>
      <c r="TH854" s="3"/>
      <c r="TI854" s="3"/>
      <c r="TJ854" s="3"/>
      <c r="TK854" s="3"/>
      <c r="TL854" s="3"/>
      <c r="TM854" s="3"/>
      <c r="TN854" s="3"/>
      <c r="TO854" s="3"/>
      <c r="TP854" s="3"/>
      <c r="TQ854" s="3"/>
      <c r="TR854" s="3"/>
      <c r="TS854" s="3"/>
      <c r="TT854" s="3"/>
      <c r="TU854" s="3"/>
      <c r="TV854" s="3"/>
      <c r="TW854" s="3"/>
      <c r="TX854" s="3"/>
      <c r="TY854" s="3"/>
      <c r="TZ854" s="3"/>
      <c r="UA854" s="3"/>
      <c r="UB854" s="3"/>
      <c r="UC854" s="3"/>
      <c r="UD854" s="3"/>
      <c r="UE854" s="3"/>
      <c r="UF854" s="3"/>
      <c r="UG854" s="3"/>
      <c r="UH854" s="3"/>
      <c r="UI854" s="3"/>
      <c r="UJ854" s="3"/>
      <c r="UK854" s="3"/>
      <c r="UL854" s="3"/>
      <c r="UM854" s="3"/>
      <c r="UN854" s="3"/>
      <c r="UO854" s="3"/>
      <c r="UP854" s="3"/>
      <c r="UQ854" s="3"/>
      <c r="UR854" s="3"/>
      <c r="US854" s="3"/>
      <c r="UT854" s="3"/>
      <c r="UU854" s="3"/>
      <c r="UV854" s="3"/>
      <c r="UW854" s="3"/>
      <c r="UX854" s="3"/>
      <c r="UY854" s="3"/>
      <c r="UZ854" s="3"/>
      <c r="VA854" s="3"/>
      <c r="VB854" s="3"/>
      <c r="VC854" s="3"/>
      <c r="VD854" s="3"/>
      <c r="VE854" s="3"/>
      <c r="VF854" s="3"/>
      <c r="VG854" s="3"/>
      <c r="VH854" s="3"/>
      <c r="VI854" s="3"/>
      <c r="VJ854" s="3"/>
      <c r="VK854" s="3"/>
      <c r="VL854" s="3"/>
      <c r="VM854" s="3"/>
      <c r="VN854" s="3"/>
      <c r="VO854" s="3"/>
      <c r="VP854" s="3"/>
      <c r="VQ854" s="3"/>
      <c r="VR854" s="3"/>
      <c r="VS854" s="3"/>
      <c r="VT854" s="3"/>
      <c r="VU854" s="3"/>
      <c r="VV854" s="3"/>
      <c r="VW854" s="3"/>
      <c r="VX854" s="3"/>
      <c r="VY854" s="3"/>
      <c r="VZ854" s="3"/>
      <c r="WA854" s="3"/>
      <c r="WB854" s="3"/>
      <c r="WC854" s="3"/>
    </row>
    <row r="855" spans="1:601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3"/>
      <c r="NJ855" s="3"/>
      <c r="NK855" s="3"/>
      <c r="NL855" s="3"/>
      <c r="NM855" s="3"/>
      <c r="NN855" s="3"/>
      <c r="NO855" s="3"/>
      <c r="NP855" s="3"/>
      <c r="NQ855" s="3"/>
      <c r="NR855" s="3"/>
      <c r="NS855" s="3"/>
      <c r="NT855" s="3"/>
      <c r="NU855" s="3"/>
      <c r="NV855" s="3"/>
      <c r="NW855" s="3"/>
      <c r="NX855" s="3"/>
      <c r="NY855" s="3"/>
      <c r="NZ855" s="3"/>
      <c r="OA855" s="3"/>
      <c r="OB855" s="3"/>
      <c r="OC855" s="3"/>
      <c r="OD855" s="3"/>
      <c r="OE855" s="3"/>
      <c r="OF855" s="3"/>
      <c r="OG855" s="3"/>
      <c r="OH855" s="3"/>
      <c r="OI855" s="3"/>
      <c r="OJ855" s="3"/>
      <c r="OK855" s="3"/>
      <c r="OL855" s="3"/>
      <c r="OM855" s="3"/>
      <c r="ON855" s="3"/>
      <c r="OO855" s="3"/>
      <c r="OP855" s="3"/>
      <c r="OQ855" s="3"/>
      <c r="OR855" s="3"/>
      <c r="OS855" s="3"/>
      <c r="OT855" s="3"/>
      <c r="OU855" s="3"/>
      <c r="OV855" s="3"/>
      <c r="OW855" s="3"/>
      <c r="OX855" s="3"/>
      <c r="OY855" s="3"/>
      <c r="OZ855" s="3"/>
      <c r="PA855" s="3"/>
      <c r="PB855" s="3"/>
      <c r="PC855" s="3"/>
      <c r="PD855" s="3"/>
      <c r="PE855" s="3"/>
      <c r="PF855" s="3"/>
      <c r="PG855" s="3"/>
      <c r="PH855" s="3"/>
      <c r="PI855" s="3"/>
      <c r="PJ855" s="3"/>
      <c r="PK855" s="3"/>
      <c r="PL855" s="3"/>
      <c r="PM855" s="3"/>
      <c r="PN855" s="3"/>
      <c r="PO855" s="3"/>
      <c r="PP855" s="3"/>
      <c r="PQ855" s="3"/>
      <c r="PR855" s="3"/>
      <c r="PS855" s="3"/>
      <c r="PT855" s="3"/>
      <c r="PU855" s="3"/>
      <c r="PV855" s="3"/>
      <c r="PW855" s="3"/>
      <c r="PX855" s="3"/>
      <c r="PY855" s="3"/>
      <c r="PZ855" s="3"/>
      <c r="QA855" s="3"/>
      <c r="QB855" s="3"/>
      <c r="QC855" s="3"/>
      <c r="QD855" s="3"/>
      <c r="QE855" s="3"/>
      <c r="QF855" s="3"/>
      <c r="QG855" s="3"/>
      <c r="QH855" s="3"/>
      <c r="QI855" s="3"/>
      <c r="QJ855" s="3"/>
      <c r="QK855" s="3"/>
      <c r="QL855" s="3"/>
      <c r="QM855" s="3"/>
      <c r="QN855" s="3"/>
      <c r="QO855" s="3"/>
      <c r="QP855" s="3"/>
      <c r="QQ855" s="3"/>
      <c r="QR855" s="3"/>
      <c r="QS855" s="3"/>
      <c r="QT855" s="3"/>
      <c r="QU855" s="3"/>
      <c r="QV855" s="3"/>
      <c r="QW855" s="3"/>
      <c r="QX855" s="3"/>
      <c r="QY855" s="3"/>
      <c r="QZ855" s="3"/>
      <c r="RA855" s="3"/>
      <c r="RB855" s="3"/>
      <c r="RC855" s="3"/>
      <c r="RD855" s="3"/>
      <c r="RE855" s="3"/>
      <c r="RF855" s="3"/>
      <c r="RG855" s="3"/>
      <c r="RH855" s="3"/>
      <c r="RI855" s="3"/>
      <c r="RJ855" s="3"/>
      <c r="RK855" s="3"/>
      <c r="RL855" s="3"/>
      <c r="RM855" s="3"/>
      <c r="RN855" s="3"/>
      <c r="RO855" s="3"/>
      <c r="RP855" s="3"/>
      <c r="RQ855" s="3"/>
      <c r="RR855" s="3"/>
      <c r="RS855" s="3"/>
      <c r="RT855" s="3"/>
      <c r="RU855" s="3"/>
      <c r="RV855" s="3"/>
      <c r="RW855" s="3"/>
      <c r="RX855" s="3"/>
      <c r="RY855" s="3"/>
      <c r="RZ855" s="3"/>
      <c r="SA855" s="3"/>
      <c r="SB855" s="3"/>
      <c r="SC855" s="3"/>
      <c r="SD855" s="3"/>
      <c r="SE855" s="3"/>
      <c r="SF855" s="3"/>
      <c r="SG855" s="3"/>
      <c r="SH855" s="3"/>
      <c r="SI855" s="3"/>
      <c r="SJ855" s="3"/>
      <c r="SK855" s="3"/>
      <c r="SL855" s="3"/>
      <c r="SM855" s="3"/>
      <c r="SN855" s="3"/>
      <c r="SO855" s="3"/>
      <c r="SP855" s="3"/>
      <c r="SQ855" s="3"/>
      <c r="SR855" s="3"/>
      <c r="SS855" s="3"/>
      <c r="ST855" s="3"/>
      <c r="SU855" s="3"/>
      <c r="SV855" s="3"/>
      <c r="SW855" s="3"/>
      <c r="SX855" s="3"/>
      <c r="SY855" s="3"/>
      <c r="SZ855" s="3"/>
      <c r="TA855" s="3"/>
      <c r="TB855" s="3"/>
      <c r="TC855" s="3"/>
      <c r="TD855" s="3"/>
      <c r="TE855" s="3"/>
      <c r="TF855" s="3"/>
      <c r="TG855" s="3"/>
      <c r="TH855" s="3"/>
      <c r="TI855" s="3"/>
      <c r="TJ855" s="3"/>
      <c r="TK855" s="3"/>
      <c r="TL855" s="3"/>
      <c r="TM855" s="3"/>
      <c r="TN855" s="3"/>
      <c r="TO855" s="3"/>
      <c r="TP855" s="3"/>
      <c r="TQ855" s="3"/>
      <c r="TR855" s="3"/>
      <c r="TS855" s="3"/>
      <c r="TT855" s="3"/>
      <c r="TU855" s="3"/>
      <c r="TV855" s="3"/>
      <c r="TW855" s="3"/>
      <c r="TX855" s="3"/>
      <c r="TY855" s="3"/>
      <c r="TZ855" s="3"/>
      <c r="UA855" s="3"/>
      <c r="UB855" s="3"/>
      <c r="UC855" s="3"/>
      <c r="UD855" s="3"/>
      <c r="UE855" s="3"/>
      <c r="UF855" s="3"/>
      <c r="UG855" s="3"/>
      <c r="UH855" s="3"/>
      <c r="UI855" s="3"/>
      <c r="UJ855" s="3"/>
      <c r="UK855" s="3"/>
      <c r="UL855" s="3"/>
      <c r="UM855" s="3"/>
      <c r="UN855" s="3"/>
      <c r="UO855" s="3"/>
      <c r="UP855" s="3"/>
      <c r="UQ855" s="3"/>
      <c r="UR855" s="3"/>
      <c r="US855" s="3"/>
      <c r="UT855" s="3"/>
      <c r="UU855" s="3"/>
      <c r="UV855" s="3"/>
      <c r="UW855" s="3"/>
      <c r="UX855" s="3"/>
      <c r="UY855" s="3"/>
      <c r="UZ855" s="3"/>
      <c r="VA855" s="3"/>
      <c r="VB855" s="3"/>
      <c r="VC855" s="3"/>
      <c r="VD855" s="3"/>
      <c r="VE855" s="3"/>
      <c r="VF855" s="3"/>
      <c r="VG855" s="3"/>
      <c r="VH855" s="3"/>
      <c r="VI855" s="3"/>
      <c r="VJ855" s="3"/>
      <c r="VK855" s="3"/>
      <c r="VL855" s="3"/>
      <c r="VM855" s="3"/>
      <c r="VN855" s="3"/>
      <c r="VO855" s="3"/>
      <c r="VP855" s="3"/>
      <c r="VQ855" s="3"/>
      <c r="VR855" s="3"/>
      <c r="VS855" s="3"/>
      <c r="VT855" s="3"/>
      <c r="VU855" s="3"/>
      <c r="VV855" s="3"/>
      <c r="VW855" s="3"/>
      <c r="VX855" s="3"/>
      <c r="VY855" s="3"/>
      <c r="VZ855" s="3"/>
      <c r="WA855" s="3"/>
      <c r="WB855" s="3"/>
      <c r="WC855" s="3"/>
    </row>
    <row r="856" spans="1:601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3"/>
      <c r="NJ856" s="3"/>
      <c r="NK856" s="3"/>
      <c r="NL856" s="3"/>
      <c r="NM856" s="3"/>
      <c r="NN856" s="3"/>
      <c r="NO856" s="3"/>
      <c r="NP856" s="3"/>
      <c r="NQ856" s="3"/>
      <c r="NR856" s="3"/>
      <c r="NS856" s="3"/>
      <c r="NT856" s="3"/>
      <c r="NU856" s="3"/>
      <c r="NV856" s="3"/>
      <c r="NW856" s="3"/>
      <c r="NX856" s="3"/>
      <c r="NY856" s="3"/>
      <c r="NZ856" s="3"/>
      <c r="OA856" s="3"/>
      <c r="OB856" s="3"/>
      <c r="OC856" s="3"/>
      <c r="OD856" s="3"/>
      <c r="OE856" s="3"/>
      <c r="OF856" s="3"/>
      <c r="OG856" s="3"/>
      <c r="OH856" s="3"/>
      <c r="OI856" s="3"/>
      <c r="OJ856" s="3"/>
      <c r="OK856" s="3"/>
      <c r="OL856" s="3"/>
      <c r="OM856" s="3"/>
      <c r="ON856" s="3"/>
      <c r="OO856" s="3"/>
      <c r="OP856" s="3"/>
      <c r="OQ856" s="3"/>
      <c r="OR856" s="3"/>
      <c r="OS856" s="3"/>
      <c r="OT856" s="3"/>
      <c r="OU856" s="3"/>
      <c r="OV856" s="3"/>
      <c r="OW856" s="3"/>
      <c r="OX856" s="3"/>
      <c r="OY856" s="3"/>
      <c r="OZ856" s="3"/>
      <c r="PA856" s="3"/>
      <c r="PB856" s="3"/>
      <c r="PC856" s="3"/>
      <c r="PD856" s="3"/>
      <c r="PE856" s="3"/>
      <c r="PF856" s="3"/>
      <c r="PG856" s="3"/>
      <c r="PH856" s="3"/>
      <c r="PI856" s="3"/>
      <c r="PJ856" s="3"/>
      <c r="PK856" s="3"/>
      <c r="PL856" s="3"/>
      <c r="PM856" s="3"/>
      <c r="PN856" s="3"/>
      <c r="PO856" s="3"/>
      <c r="PP856" s="3"/>
      <c r="PQ856" s="3"/>
      <c r="PR856" s="3"/>
      <c r="PS856" s="3"/>
      <c r="PT856" s="3"/>
      <c r="PU856" s="3"/>
      <c r="PV856" s="3"/>
      <c r="PW856" s="3"/>
      <c r="PX856" s="3"/>
      <c r="PY856" s="3"/>
      <c r="PZ856" s="3"/>
      <c r="QA856" s="3"/>
      <c r="QB856" s="3"/>
      <c r="QC856" s="3"/>
      <c r="QD856" s="3"/>
      <c r="QE856" s="3"/>
      <c r="QF856" s="3"/>
      <c r="QG856" s="3"/>
      <c r="QH856" s="3"/>
      <c r="QI856" s="3"/>
      <c r="QJ856" s="3"/>
      <c r="QK856" s="3"/>
      <c r="QL856" s="3"/>
      <c r="QM856" s="3"/>
      <c r="QN856" s="3"/>
      <c r="QO856" s="3"/>
      <c r="QP856" s="3"/>
      <c r="QQ856" s="3"/>
      <c r="QR856" s="3"/>
      <c r="QS856" s="3"/>
      <c r="QT856" s="3"/>
      <c r="QU856" s="3"/>
      <c r="QV856" s="3"/>
      <c r="QW856" s="3"/>
      <c r="QX856" s="3"/>
      <c r="QY856" s="3"/>
      <c r="QZ856" s="3"/>
      <c r="RA856" s="3"/>
      <c r="RB856" s="3"/>
      <c r="RC856" s="3"/>
      <c r="RD856" s="3"/>
      <c r="RE856" s="3"/>
      <c r="RF856" s="3"/>
      <c r="RG856" s="3"/>
      <c r="RH856" s="3"/>
      <c r="RI856" s="3"/>
      <c r="RJ856" s="3"/>
      <c r="RK856" s="3"/>
      <c r="RL856" s="3"/>
      <c r="RM856" s="3"/>
      <c r="RN856" s="3"/>
      <c r="RO856" s="3"/>
      <c r="RP856" s="3"/>
      <c r="RQ856" s="3"/>
      <c r="RR856" s="3"/>
      <c r="RS856" s="3"/>
      <c r="RT856" s="3"/>
      <c r="RU856" s="3"/>
      <c r="RV856" s="3"/>
      <c r="RW856" s="3"/>
      <c r="RX856" s="3"/>
      <c r="RY856" s="3"/>
      <c r="RZ856" s="3"/>
      <c r="SA856" s="3"/>
      <c r="SB856" s="3"/>
      <c r="SC856" s="3"/>
      <c r="SD856" s="3"/>
      <c r="SE856" s="3"/>
      <c r="SF856" s="3"/>
      <c r="SG856" s="3"/>
      <c r="SH856" s="3"/>
      <c r="SI856" s="3"/>
      <c r="SJ856" s="3"/>
      <c r="SK856" s="3"/>
      <c r="SL856" s="3"/>
      <c r="SM856" s="3"/>
      <c r="SN856" s="3"/>
      <c r="SO856" s="3"/>
      <c r="SP856" s="3"/>
      <c r="SQ856" s="3"/>
      <c r="SR856" s="3"/>
      <c r="SS856" s="3"/>
      <c r="ST856" s="3"/>
      <c r="SU856" s="3"/>
      <c r="SV856" s="3"/>
      <c r="SW856" s="3"/>
      <c r="SX856" s="3"/>
      <c r="SY856" s="3"/>
      <c r="SZ856" s="3"/>
      <c r="TA856" s="3"/>
      <c r="TB856" s="3"/>
      <c r="TC856" s="3"/>
      <c r="TD856" s="3"/>
      <c r="TE856" s="3"/>
      <c r="TF856" s="3"/>
      <c r="TG856" s="3"/>
      <c r="TH856" s="3"/>
      <c r="TI856" s="3"/>
      <c r="TJ856" s="3"/>
      <c r="TK856" s="3"/>
      <c r="TL856" s="3"/>
      <c r="TM856" s="3"/>
      <c r="TN856" s="3"/>
      <c r="TO856" s="3"/>
      <c r="TP856" s="3"/>
      <c r="TQ856" s="3"/>
      <c r="TR856" s="3"/>
      <c r="TS856" s="3"/>
      <c r="TT856" s="3"/>
      <c r="TU856" s="3"/>
      <c r="TV856" s="3"/>
      <c r="TW856" s="3"/>
      <c r="TX856" s="3"/>
      <c r="TY856" s="3"/>
      <c r="TZ856" s="3"/>
      <c r="UA856" s="3"/>
      <c r="UB856" s="3"/>
      <c r="UC856" s="3"/>
      <c r="UD856" s="3"/>
      <c r="UE856" s="3"/>
      <c r="UF856" s="3"/>
      <c r="UG856" s="3"/>
      <c r="UH856" s="3"/>
      <c r="UI856" s="3"/>
      <c r="UJ856" s="3"/>
      <c r="UK856" s="3"/>
      <c r="UL856" s="3"/>
      <c r="UM856" s="3"/>
      <c r="UN856" s="3"/>
      <c r="UO856" s="3"/>
      <c r="UP856" s="3"/>
      <c r="UQ856" s="3"/>
      <c r="UR856" s="3"/>
      <c r="US856" s="3"/>
      <c r="UT856" s="3"/>
      <c r="UU856" s="3"/>
      <c r="UV856" s="3"/>
      <c r="UW856" s="3"/>
      <c r="UX856" s="3"/>
      <c r="UY856" s="3"/>
      <c r="UZ856" s="3"/>
      <c r="VA856" s="3"/>
      <c r="VB856" s="3"/>
      <c r="VC856" s="3"/>
      <c r="VD856" s="3"/>
      <c r="VE856" s="3"/>
      <c r="VF856" s="3"/>
      <c r="VG856" s="3"/>
      <c r="VH856" s="3"/>
      <c r="VI856" s="3"/>
      <c r="VJ856" s="3"/>
      <c r="VK856" s="3"/>
      <c r="VL856" s="3"/>
      <c r="VM856" s="3"/>
      <c r="VN856" s="3"/>
      <c r="VO856" s="3"/>
      <c r="VP856" s="3"/>
      <c r="VQ856" s="3"/>
      <c r="VR856" s="3"/>
      <c r="VS856" s="3"/>
      <c r="VT856" s="3"/>
      <c r="VU856" s="3"/>
      <c r="VV856" s="3"/>
      <c r="VW856" s="3"/>
      <c r="VX856" s="3"/>
      <c r="VY856" s="3"/>
      <c r="VZ856" s="3"/>
      <c r="WA856" s="3"/>
      <c r="WB856" s="3"/>
      <c r="WC856" s="3"/>
    </row>
    <row r="857" spans="1:601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3"/>
      <c r="NJ857" s="3"/>
      <c r="NK857" s="3"/>
      <c r="NL857" s="3"/>
      <c r="NM857" s="3"/>
      <c r="NN857" s="3"/>
      <c r="NO857" s="3"/>
      <c r="NP857" s="3"/>
      <c r="NQ857" s="3"/>
      <c r="NR857" s="3"/>
      <c r="NS857" s="3"/>
      <c r="NT857" s="3"/>
      <c r="NU857" s="3"/>
      <c r="NV857" s="3"/>
      <c r="NW857" s="3"/>
      <c r="NX857" s="3"/>
      <c r="NY857" s="3"/>
      <c r="NZ857" s="3"/>
      <c r="OA857" s="3"/>
      <c r="OB857" s="3"/>
      <c r="OC857" s="3"/>
      <c r="OD857" s="3"/>
      <c r="OE857" s="3"/>
      <c r="OF857" s="3"/>
      <c r="OG857" s="3"/>
      <c r="OH857" s="3"/>
      <c r="OI857" s="3"/>
      <c r="OJ857" s="3"/>
      <c r="OK857" s="3"/>
      <c r="OL857" s="3"/>
      <c r="OM857" s="3"/>
      <c r="ON857" s="3"/>
      <c r="OO857" s="3"/>
      <c r="OP857" s="3"/>
      <c r="OQ857" s="3"/>
      <c r="OR857" s="3"/>
      <c r="OS857" s="3"/>
      <c r="OT857" s="3"/>
      <c r="OU857" s="3"/>
      <c r="OV857" s="3"/>
      <c r="OW857" s="3"/>
      <c r="OX857" s="3"/>
      <c r="OY857" s="3"/>
      <c r="OZ857" s="3"/>
      <c r="PA857" s="3"/>
      <c r="PB857" s="3"/>
      <c r="PC857" s="3"/>
      <c r="PD857" s="3"/>
      <c r="PE857" s="3"/>
      <c r="PF857" s="3"/>
      <c r="PG857" s="3"/>
      <c r="PH857" s="3"/>
      <c r="PI857" s="3"/>
      <c r="PJ857" s="3"/>
      <c r="PK857" s="3"/>
      <c r="PL857" s="3"/>
      <c r="PM857" s="3"/>
      <c r="PN857" s="3"/>
      <c r="PO857" s="3"/>
      <c r="PP857" s="3"/>
      <c r="PQ857" s="3"/>
      <c r="PR857" s="3"/>
      <c r="PS857" s="3"/>
      <c r="PT857" s="3"/>
      <c r="PU857" s="3"/>
      <c r="PV857" s="3"/>
      <c r="PW857" s="3"/>
      <c r="PX857" s="3"/>
      <c r="PY857" s="3"/>
      <c r="PZ857" s="3"/>
      <c r="QA857" s="3"/>
      <c r="QB857" s="3"/>
      <c r="QC857" s="3"/>
      <c r="QD857" s="3"/>
      <c r="QE857" s="3"/>
      <c r="QF857" s="3"/>
      <c r="QG857" s="3"/>
      <c r="QH857" s="3"/>
      <c r="QI857" s="3"/>
      <c r="QJ857" s="3"/>
      <c r="QK857" s="3"/>
      <c r="QL857" s="3"/>
      <c r="QM857" s="3"/>
      <c r="QN857" s="3"/>
      <c r="QO857" s="3"/>
      <c r="QP857" s="3"/>
      <c r="QQ857" s="3"/>
      <c r="QR857" s="3"/>
      <c r="QS857" s="3"/>
      <c r="QT857" s="3"/>
      <c r="QU857" s="3"/>
      <c r="QV857" s="3"/>
      <c r="QW857" s="3"/>
      <c r="QX857" s="3"/>
      <c r="QY857" s="3"/>
      <c r="QZ857" s="3"/>
      <c r="RA857" s="3"/>
      <c r="RB857" s="3"/>
      <c r="RC857" s="3"/>
      <c r="RD857" s="3"/>
      <c r="RE857" s="3"/>
      <c r="RF857" s="3"/>
      <c r="RG857" s="3"/>
      <c r="RH857" s="3"/>
      <c r="RI857" s="3"/>
      <c r="RJ857" s="3"/>
      <c r="RK857" s="3"/>
      <c r="RL857" s="3"/>
      <c r="RM857" s="3"/>
      <c r="RN857" s="3"/>
      <c r="RO857" s="3"/>
      <c r="RP857" s="3"/>
      <c r="RQ857" s="3"/>
      <c r="RR857" s="3"/>
      <c r="RS857" s="3"/>
      <c r="RT857" s="3"/>
      <c r="RU857" s="3"/>
      <c r="RV857" s="3"/>
      <c r="RW857" s="3"/>
      <c r="RX857" s="3"/>
      <c r="RY857" s="3"/>
      <c r="RZ857" s="3"/>
      <c r="SA857" s="3"/>
      <c r="SB857" s="3"/>
      <c r="SC857" s="3"/>
      <c r="SD857" s="3"/>
      <c r="SE857" s="3"/>
      <c r="SF857" s="3"/>
      <c r="SG857" s="3"/>
      <c r="SH857" s="3"/>
      <c r="SI857" s="3"/>
      <c r="SJ857" s="3"/>
      <c r="SK857" s="3"/>
      <c r="SL857" s="3"/>
      <c r="SM857" s="3"/>
      <c r="SN857" s="3"/>
      <c r="SO857" s="3"/>
      <c r="SP857" s="3"/>
      <c r="SQ857" s="3"/>
      <c r="SR857" s="3"/>
      <c r="SS857" s="3"/>
      <c r="ST857" s="3"/>
      <c r="SU857" s="3"/>
      <c r="SV857" s="3"/>
      <c r="SW857" s="3"/>
      <c r="SX857" s="3"/>
      <c r="SY857" s="3"/>
      <c r="SZ857" s="3"/>
      <c r="TA857" s="3"/>
      <c r="TB857" s="3"/>
      <c r="TC857" s="3"/>
      <c r="TD857" s="3"/>
      <c r="TE857" s="3"/>
      <c r="TF857" s="3"/>
      <c r="TG857" s="3"/>
      <c r="TH857" s="3"/>
      <c r="TI857" s="3"/>
      <c r="TJ857" s="3"/>
      <c r="TK857" s="3"/>
      <c r="TL857" s="3"/>
      <c r="TM857" s="3"/>
      <c r="TN857" s="3"/>
      <c r="TO857" s="3"/>
      <c r="TP857" s="3"/>
      <c r="TQ857" s="3"/>
      <c r="TR857" s="3"/>
      <c r="TS857" s="3"/>
      <c r="TT857" s="3"/>
      <c r="TU857" s="3"/>
      <c r="TV857" s="3"/>
      <c r="TW857" s="3"/>
      <c r="TX857" s="3"/>
      <c r="TY857" s="3"/>
      <c r="TZ857" s="3"/>
      <c r="UA857" s="3"/>
      <c r="UB857" s="3"/>
      <c r="UC857" s="3"/>
      <c r="UD857" s="3"/>
      <c r="UE857" s="3"/>
      <c r="UF857" s="3"/>
      <c r="UG857" s="3"/>
      <c r="UH857" s="3"/>
      <c r="UI857" s="3"/>
      <c r="UJ857" s="3"/>
      <c r="UK857" s="3"/>
      <c r="UL857" s="3"/>
      <c r="UM857" s="3"/>
      <c r="UN857" s="3"/>
      <c r="UO857" s="3"/>
      <c r="UP857" s="3"/>
      <c r="UQ857" s="3"/>
      <c r="UR857" s="3"/>
      <c r="US857" s="3"/>
      <c r="UT857" s="3"/>
      <c r="UU857" s="3"/>
      <c r="UV857" s="3"/>
      <c r="UW857" s="3"/>
      <c r="UX857" s="3"/>
      <c r="UY857" s="3"/>
      <c r="UZ857" s="3"/>
      <c r="VA857" s="3"/>
      <c r="VB857" s="3"/>
      <c r="VC857" s="3"/>
      <c r="VD857" s="3"/>
      <c r="VE857" s="3"/>
      <c r="VF857" s="3"/>
      <c r="VG857" s="3"/>
      <c r="VH857" s="3"/>
      <c r="VI857" s="3"/>
      <c r="VJ857" s="3"/>
      <c r="VK857" s="3"/>
      <c r="VL857" s="3"/>
      <c r="VM857" s="3"/>
      <c r="VN857" s="3"/>
      <c r="VO857" s="3"/>
      <c r="VP857" s="3"/>
      <c r="VQ857" s="3"/>
      <c r="VR857" s="3"/>
      <c r="VS857" s="3"/>
      <c r="VT857" s="3"/>
      <c r="VU857" s="3"/>
      <c r="VV857" s="3"/>
      <c r="VW857" s="3"/>
      <c r="VX857" s="3"/>
      <c r="VY857" s="3"/>
      <c r="VZ857" s="3"/>
      <c r="WA857" s="3"/>
      <c r="WB857" s="3"/>
      <c r="WC857" s="3"/>
    </row>
    <row r="858" spans="1:601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3"/>
      <c r="NJ858" s="3"/>
      <c r="NK858" s="3"/>
      <c r="NL858" s="3"/>
      <c r="NM858" s="3"/>
      <c r="NN858" s="3"/>
      <c r="NO858" s="3"/>
      <c r="NP858" s="3"/>
      <c r="NQ858" s="3"/>
      <c r="NR858" s="3"/>
      <c r="NS858" s="3"/>
      <c r="NT858" s="3"/>
      <c r="NU858" s="3"/>
      <c r="NV858" s="3"/>
      <c r="NW858" s="3"/>
      <c r="NX858" s="3"/>
      <c r="NY858" s="3"/>
      <c r="NZ858" s="3"/>
      <c r="OA858" s="3"/>
      <c r="OB858" s="3"/>
      <c r="OC858" s="3"/>
      <c r="OD858" s="3"/>
      <c r="OE858" s="3"/>
      <c r="OF858" s="3"/>
      <c r="OG858" s="3"/>
      <c r="OH858" s="3"/>
      <c r="OI858" s="3"/>
      <c r="OJ858" s="3"/>
      <c r="OK858" s="3"/>
      <c r="OL858" s="3"/>
      <c r="OM858" s="3"/>
      <c r="ON858" s="3"/>
      <c r="OO858" s="3"/>
      <c r="OP858" s="3"/>
      <c r="OQ858" s="3"/>
      <c r="OR858" s="3"/>
      <c r="OS858" s="3"/>
      <c r="OT858" s="3"/>
      <c r="OU858" s="3"/>
      <c r="OV858" s="3"/>
      <c r="OW858" s="3"/>
      <c r="OX858" s="3"/>
      <c r="OY858" s="3"/>
      <c r="OZ858" s="3"/>
      <c r="PA858" s="3"/>
      <c r="PB858" s="3"/>
      <c r="PC858" s="3"/>
      <c r="PD858" s="3"/>
      <c r="PE858" s="3"/>
      <c r="PF858" s="3"/>
      <c r="PG858" s="3"/>
      <c r="PH858" s="3"/>
      <c r="PI858" s="3"/>
      <c r="PJ858" s="3"/>
      <c r="PK858" s="3"/>
      <c r="PL858" s="3"/>
      <c r="PM858" s="3"/>
      <c r="PN858" s="3"/>
      <c r="PO858" s="3"/>
      <c r="PP858" s="3"/>
      <c r="PQ858" s="3"/>
      <c r="PR858" s="3"/>
      <c r="PS858" s="3"/>
      <c r="PT858" s="3"/>
      <c r="PU858" s="3"/>
      <c r="PV858" s="3"/>
      <c r="PW858" s="3"/>
      <c r="PX858" s="3"/>
      <c r="PY858" s="3"/>
      <c r="PZ858" s="3"/>
      <c r="QA858" s="3"/>
      <c r="QB858" s="3"/>
      <c r="QC858" s="3"/>
      <c r="QD858" s="3"/>
      <c r="QE858" s="3"/>
      <c r="QF858" s="3"/>
      <c r="QG858" s="3"/>
      <c r="QH858" s="3"/>
      <c r="QI858" s="3"/>
      <c r="QJ858" s="3"/>
      <c r="QK858" s="3"/>
      <c r="QL858" s="3"/>
      <c r="QM858" s="3"/>
      <c r="QN858" s="3"/>
      <c r="QO858" s="3"/>
      <c r="QP858" s="3"/>
      <c r="QQ858" s="3"/>
      <c r="QR858" s="3"/>
      <c r="QS858" s="3"/>
      <c r="QT858" s="3"/>
      <c r="QU858" s="3"/>
      <c r="QV858" s="3"/>
      <c r="QW858" s="3"/>
      <c r="QX858" s="3"/>
      <c r="QY858" s="3"/>
      <c r="QZ858" s="3"/>
      <c r="RA858" s="3"/>
      <c r="RB858" s="3"/>
      <c r="RC858" s="3"/>
      <c r="RD858" s="3"/>
      <c r="RE858" s="3"/>
      <c r="RF858" s="3"/>
      <c r="RG858" s="3"/>
      <c r="RH858" s="3"/>
      <c r="RI858" s="3"/>
      <c r="RJ858" s="3"/>
      <c r="RK858" s="3"/>
      <c r="RL858" s="3"/>
      <c r="RM858" s="3"/>
      <c r="RN858" s="3"/>
      <c r="RO858" s="3"/>
      <c r="RP858" s="3"/>
      <c r="RQ858" s="3"/>
      <c r="RR858" s="3"/>
      <c r="RS858" s="3"/>
      <c r="RT858" s="3"/>
      <c r="RU858" s="3"/>
      <c r="RV858" s="3"/>
      <c r="RW858" s="3"/>
      <c r="RX858" s="3"/>
      <c r="RY858" s="3"/>
      <c r="RZ858" s="3"/>
      <c r="SA858" s="3"/>
      <c r="SB858" s="3"/>
      <c r="SC858" s="3"/>
      <c r="SD858" s="3"/>
      <c r="SE858" s="3"/>
      <c r="SF858" s="3"/>
      <c r="SG858" s="3"/>
      <c r="SH858" s="3"/>
      <c r="SI858" s="3"/>
      <c r="SJ858" s="3"/>
      <c r="SK858" s="3"/>
      <c r="SL858" s="3"/>
      <c r="SM858" s="3"/>
      <c r="SN858" s="3"/>
      <c r="SO858" s="3"/>
      <c r="SP858" s="3"/>
      <c r="SQ858" s="3"/>
      <c r="SR858" s="3"/>
      <c r="SS858" s="3"/>
      <c r="ST858" s="3"/>
      <c r="SU858" s="3"/>
      <c r="SV858" s="3"/>
      <c r="SW858" s="3"/>
      <c r="SX858" s="3"/>
      <c r="SY858" s="3"/>
      <c r="SZ858" s="3"/>
      <c r="TA858" s="3"/>
      <c r="TB858" s="3"/>
      <c r="TC858" s="3"/>
      <c r="TD858" s="3"/>
      <c r="TE858" s="3"/>
      <c r="TF858" s="3"/>
      <c r="TG858" s="3"/>
      <c r="TH858" s="3"/>
      <c r="TI858" s="3"/>
      <c r="TJ858" s="3"/>
      <c r="TK858" s="3"/>
      <c r="TL858" s="3"/>
      <c r="TM858" s="3"/>
      <c r="TN858" s="3"/>
      <c r="TO858" s="3"/>
      <c r="TP858" s="3"/>
      <c r="TQ858" s="3"/>
      <c r="TR858" s="3"/>
      <c r="TS858" s="3"/>
      <c r="TT858" s="3"/>
      <c r="TU858" s="3"/>
      <c r="TV858" s="3"/>
      <c r="TW858" s="3"/>
      <c r="TX858" s="3"/>
      <c r="TY858" s="3"/>
      <c r="TZ858" s="3"/>
      <c r="UA858" s="3"/>
      <c r="UB858" s="3"/>
      <c r="UC858" s="3"/>
      <c r="UD858" s="3"/>
      <c r="UE858" s="3"/>
      <c r="UF858" s="3"/>
      <c r="UG858" s="3"/>
      <c r="UH858" s="3"/>
      <c r="UI858" s="3"/>
      <c r="UJ858" s="3"/>
      <c r="UK858" s="3"/>
      <c r="UL858" s="3"/>
      <c r="UM858" s="3"/>
      <c r="UN858" s="3"/>
      <c r="UO858" s="3"/>
      <c r="UP858" s="3"/>
      <c r="UQ858" s="3"/>
      <c r="UR858" s="3"/>
      <c r="US858" s="3"/>
      <c r="UT858" s="3"/>
      <c r="UU858" s="3"/>
      <c r="UV858" s="3"/>
      <c r="UW858" s="3"/>
      <c r="UX858" s="3"/>
      <c r="UY858" s="3"/>
      <c r="UZ858" s="3"/>
      <c r="VA858" s="3"/>
      <c r="VB858" s="3"/>
      <c r="VC858" s="3"/>
      <c r="VD858" s="3"/>
      <c r="VE858" s="3"/>
      <c r="VF858" s="3"/>
      <c r="VG858" s="3"/>
      <c r="VH858" s="3"/>
      <c r="VI858" s="3"/>
      <c r="VJ858" s="3"/>
      <c r="VK858" s="3"/>
      <c r="VL858" s="3"/>
      <c r="VM858" s="3"/>
      <c r="VN858" s="3"/>
      <c r="VO858" s="3"/>
      <c r="VP858" s="3"/>
      <c r="VQ858" s="3"/>
      <c r="VR858" s="3"/>
      <c r="VS858" s="3"/>
      <c r="VT858" s="3"/>
      <c r="VU858" s="3"/>
      <c r="VV858" s="3"/>
      <c r="VW858" s="3"/>
      <c r="VX858" s="3"/>
      <c r="VY858" s="3"/>
      <c r="VZ858" s="3"/>
      <c r="WA858" s="3"/>
      <c r="WB858" s="3"/>
      <c r="WC858" s="3"/>
    </row>
    <row r="859" spans="1:601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3"/>
      <c r="NJ859" s="3"/>
      <c r="NK859" s="3"/>
      <c r="NL859" s="3"/>
      <c r="NM859" s="3"/>
      <c r="NN859" s="3"/>
      <c r="NO859" s="3"/>
      <c r="NP859" s="3"/>
      <c r="NQ859" s="3"/>
      <c r="NR859" s="3"/>
      <c r="NS859" s="3"/>
      <c r="NT859" s="3"/>
      <c r="NU859" s="3"/>
      <c r="NV859" s="3"/>
      <c r="NW859" s="3"/>
      <c r="NX859" s="3"/>
      <c r="NY859" s="3"/>
      <c r="NZ859" s="3"/>
      <c r="OA859" s="3"/>
      <c r="OB859" s="3"/>
      <c r="OC859" s="3"/>
      <c r="OD859" s="3"/>
      <c r="OE859" s="3"/>
      <c r="OF859" s="3"/>
      <c r="OG859" s="3"/>
      <c r="OH859" s="3"/>
      <c r="OI859" s="3"/>
      <c r="OJ859" s="3"/>
      <c r="OK859" s="3"/>
      <c r="OL859" s="3"/>
      <c r="OM859" s="3"/>
      <c r="ON859" s="3"/>
      <c r="OO859" s="3"/>
      <c r="OP859" s="3"/>
      <c r="OQ859" s="3"/>
      <c r="OR859" s="3"/>
      <c r="OS859" s="3"/>
      <c r="OT859" s="3"/>
      <c r="OU859" s="3"/>
      <c r="OV859" s="3"/>
      <c r="OW859" s="3"/>
      <c r="OX859" s="3"/>
      <c r="OY859" s="3"/>
      <c r="OZ859" s="3"/>
      <c r="PA859" s="3"/>
      <c r="PB859" s="3"/>
      <c r="PC859" s="3"/>
      <c r="PD859" s="3"/>
      <c r="PE859" s="3"/>
      <c r="PF859" s="3"/>
      <c r="PG859" s="3"/>
      <c r="PH859" s="3"/>
      <c r="PI859" s="3"/>
      <c r="PJ859" s="3"/>
      <c r="PK859" s="3"/>
      <c r="PL859" s="3"/>
      <c r="PM859" s="3"/>
      <c r="PN859" s="3"/>
      <c r="PO859" s="3"/>
      <c r="PP859" s="3"/>
      <c r="PQ859" s="3"/>
      <c r="PR859" s="3"/>
      <c r="PS859" s="3"/>
      <c r="PT859" s="3"/>
      <c r="PU859" s="3"/>
      <c r="PV859" s="3"/>
      <c r="PW859" s="3"/>
      <c r="PX859" s="3"/>
      <c r="PY859" s="3"/>
      <c r="PZ859" s="3"/>
      <c r="QA859" s="3"/>
      <c r="QB859" s="3"/>
      <c r="QC859" s="3"/>
      <c r="QD859" s="3"/>
      <c r="QE859" s="3"/>
      <c r="QF859" s="3"/>
      <c r="QG859" s="3"/>
      <c r="QH859" s="3"/>
      <c r="QI859" s="3"/>
      <c r="QJ859" s="3"/>
      <c r="QK859" s="3"/>
      <c r="QL859" s="3"/>
      <c r="QM859" s="3"/>
      <c r="QN859" s="3"/>
      <c r="QO859" s="3"/>
      <c r="QP859" s="3"/>
      <c r="QQ859" s="3"/>
      <c r="QR859" s="3"/>
      <c r="QS859" s="3"/>
      <c r="QT859" s="3"/>
      <c r="QU859" s="3"/>
      <c r="QV859" s="3"/>
      <c r="QW859" s="3"/>
      <c r="QX859" s="3"/>
      <c r="QY859" s="3"/>
      <c r="QZ859" s="3"/>
      <c r="RA859" s="3"/>
      <c r="RB859" s="3"/>
      <c r="RC859" s="3"/>
      <c r="RD859" s="3"/>
      <c r="RE859" s="3"/>
      <c r="RF859" s="3"/>
      <c r="RG859" s="3"/>
      <c r="RH859" s="3"/>
      <c r="RI859" s="3"/>
      <c r="RJ859" s="3"/>
      <c r="RK859" s="3"/>
      <c r="RL859" s="3"/>
      <c r="RM859" s="3"/>
      <c r="RN859" s="3"/>
      <c r="RO859" s="3"/>
      <c r="RP859" s="3"/>
      <c r="RQ859" s="3"/>
      <c r="RR859" s="3"/>
      <c r="RS859" s="3"/>
      <c r="RT859" s="3"/>
      <c r="RU859" s="3"/>
      <c r="RV859" s="3"/>
      <c r="RW859" s="3"/>
      <c r="RX859" s="3"/>
      <c r="RY859" s="3"/>
      <c r="RZ859" s="3"/>
      <c r="SA859" s="3"/>
      <c r="SB859" s="3"/>
      <c r="SC859" s="3"/>
      <c r="SD859" s="3"/>
      <c r="SE859" s="3"/>
      <c r="SF859" s="3"/>
      <c r="SG859" s="3"/>
      <c r="SH859" s="3"/>
      <c r="SI859" s="3"/>
      <c r="SJ859" s="3"/>
      <c r="SK859" s="3"/>
      <c r="SL859" s="3"/>
      <c r="SM859" s="3"/>
      <c r="SN859" s="3"/>
      <c r="SO859" s="3"/>
      <c r="SP859" s="3"/>
      <c r="SQ859" s="3"/>
      <c r="SR859" s="3"/>
      <c r="SS859" s="3"/>
      <c r="ST859" s="3"/>
      <c r="SU859" s="3"/>
      <c r="SV859" s="3"/>
      <c r="SW859" s="3"/>
      <c r="SX859" s="3"/>
      <c r="SY859" s="3"/>
      <c r="SZ859" s="3"/>
      <c r="TA859" s="3"/>
      <c r="TB859" s="3"/>
      <c r="TC859" s="3"/>
      <c r="TD859" s="3"/>
      <c r="TE859" s="3"/>
      <c r="TF859" s="3"/>
      <c r="TG859" s="3"/>
      <c r="TH859" s="3"/>
      <c r="TI859" s="3"/>
      <c r="TJ859" s="3"/>
      <c r="TK859" s="3"/>
      <c r="TL859" s="3"/>
      <c r="TM859" s="3"/>
      <c r="TN859" s="3"/>
      <c r="TO859" s="3"/>
      <c r="TP859" s="3"/>
      <c r="TQ859" s="3"/>
      <c r="TR859" s="3"/>
      <c r="TS859" s="3"/>
      <c r="TT859" s="3"/>
      <c r="TU859" s="3"/>
      <c r="TV859" s="3"/>
      <c r="TW859" s="3"/>
      <c r="TX859" s="3"/>
      <c r="TY859" s="3"/>
      <c r="TZ859" s="3"/>
      <c r="UA859" s="3"/>
      <c r="UB859" s="3"/>
      <c r="UC859" s="3"/>
      <c r="UD859" s="3"/>
      <c r="UE859" s="3"/>
      <c r="UF859" s="3"/>
      <c r="UG859" s="3"/>
      <c r="UH859" s="3"/>
      <c r="UI859" s="3"/>
      <c r="UJ859" s="3"/>
      <c r="UK859" s="3"/>
      <c r="UL859" s="3"/>
      <c r="UM859" s="3"/>
      <c r="UN859" s="3"/>
      <c r="UO859" s="3"/>
      <c r="UP859" s="3"/>
      <c r="UQ859" s="3"/>
      <c r="UR859" s="3"/>
      <c r="US859" s="3"/>
      <c r="UT859" s="3"/>
      <c r="UU859" s="3"/>
      <c r="UV859" s="3"/>
      <c r="UW859" s="3"/>
      <c r="UX859" s="3"/>
      <c r="UY859" s="3"/>
      <c r="UZ859" s="3"/>
      <c r="VA859" s="3"/>
      <c r="VB859" s="3"/>
      <c r="VC859" s="3"/>
      <c r="VD859" s="3"/>
      <c r="VE859" s="3"/>
      <c r="VF859" s="3"/>
      <c r="VG859" s="3"/>
      <c r="VH859" s="3"/>
      <c r="VI859" s="3"/>
      <c r="VJ859" s="3"/>
      <c r="VK859" s="3"/>
      <c r="VL859" s="3"/>
      <c r="VM859" s="3"/>
      <c r="VN859" s="3"/>
      <c r="VO859" s="3"/>
      <c r="VP859" s="3"/>
      <c r="VQ859" s="3"/>
      <c r="VR859" s="3"/>
      <c r="VS859" s="3"/>
      <c r="VT859" s="3"/>
      <c r="VU859" s="3"/>
      <c r="VV859" s="3"/>
      <c r="VW859" s="3"/>
      <c r="VX859" s="3"/>
      <c r="VY859" s="3"/>
      <c r="VZ859" s="3"/>
      <c r="WA859" s="3"/>
      <c r="WB859" s="3"/>
      <c r="WC859" s="3"/>
    </row>
    <row r="860" spans="1:601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3"/>
      <c r="NJ860" s="3"/>
      <c r="NK860" s="3"/>
      <c r="NL860" s="3"/>
      <c r="NM860" s="3"/>
      <c r="NN860" s="3"/>
      <c r="NO860" s="3"/>
      <c r="NP860" s="3"/>
      <c r="NQ860" s="3"/>
      <c r="NR860" s="3"/>
      <c r="NS860" s="3"/>
      <c r="NT860" s="3"/>
      <c r="NU860" s="3"/>
      <c r="NV860" s="3"/>
      <c r="NW860" s="3"/>
      <c r="NX860" s="3"/>
      <c r="NY860" s="3"/>
      <c r="NZ860" s="3"/>
      <c r="OA860" s="3"/>
      <c r="OB860" s="3"/>
      <c r="OC860" s="3"/>
      <c r="OD860" s="3"/>
      <c r="OE860" s="3"/>
      <c r="OF860" s="3"/>
      <c r="OG860" s="3"/>
      <c r="OH860" s="3"/>
      <c r="OI860" s="3"/>
      <c r="OJ860" s="3"/>
      <c r="OK860" s="3"/>
      <c r="OL860" s="3"/>
      <c r="OM860" s="3"/>
      <c r="ON860" s="3"/>
      <c r="OO860" s="3"/>
      <c r="OP860" s="3"/>
      <c r="OQ860" s="3"/>
      <c r="OR860" s="3"/>
      <c r="OS860" s="3"/>
      <c r="OT860" s="3"/>
      <c r="OU860" s="3"/>
      <c r="OV860" s="3"/>
      <c r="OW860" s="3"/>
      <c r="OX860" s="3"/>
      <c r="OY860" s="3"/>
      <c r="OZ860" s="3"/>
      <c r="PA860" s="3"/>
      <c r="PB860" s="3"/>
      <c r="PC860" s="3"/>
      <c r="PD860" s="3"/>
      <c r="PE860" s="3"/>
      <c r="PF860" s="3"/>
      <c r="PG860" s="3"/>
      <c r="PH860" s="3"/>
      <c r="PI860" s="3"/>
      <c r="PJ860" s="3"/>
      <c r="PK860" s="3"/>
      <c r="PL860" s="3"/>
      <c r="PM860" s="3"/>
      <c r="PN860" s="3"/>
      <c r="PO860" s="3"/>
      <c r="PP860" s="3"/>
      <c r="PQ860" s="3"/>
      <c r="PR860" s="3"/>
      <c r="PS860" s="3"/>
      <c r="PT860" s="3"/>
      <c r="PU860" s="3"/>
      <c r="PV860" s="3"/>
      <c r="PW860" s="3"/>
      <c r="PX860" s="3"/>
      <c r="PY860" s="3"/>
      <c r="PZ860" s="3"/>
      <c r="QA860" s="3"/>
      <c r="QB860" s="3"/>
      <c r="QC860" s="3"/>
      <c r="QD860" s="3"/>
      <c r="QE860" s="3"/>
      <c r="QF860" s="3"/>
      <c r="QG860" s="3"/>
      <c r="QH860" s="3"/>
      <c r="QI860" s="3"/>
      <c r="QJ860" s="3"/>
      <c r="QK860" s="3"/>
      <c r="QL860" s="3"/>
      <c r="QM860" s="3"/>
      <c r="QN860" s="3"/>
      <c r="QO860" s="3"/>
      <c r="QP860" s="3"/>
      <c r="QQ860" s="3"/>
      <c r="QR860" s="3"/>
      <c r="QS860" s="3"/>
      <c r="QT860" s="3"/>
      <c r="QU860" s="3"/>
      <c r="QV860" s="3"/>
      <c r="QW860" s="3"/>
      <c r="QX860" s="3"/>
      <c r="QY860" s="3"/>
      <c r="QZ860" s="3"/>
      <c r="RA860" s="3"/>
      <c r="RB860" s="3"/>
      <c r="RC860" s="3"/>
      <c r="RD860" s="3"/>
      <c r="RE860" s="3"/>
      <c r="RF860" s="3"/>
      <c r="RG860" s="3"/>
      <c r="RH860" s="3"/>
      <c r="RI860" s="3"/>
      <c r="RJ860" s="3"/>
      <c r="RK860" s="3"/>
      <c r="RL860" s="3"/>
      <c r="RM860" s="3"/>
      <c r="RN860" s="3"/>
      <c r="RO860" s="3"/>
      <c r="RP860" s="3"/>
      <c r="RQ860" s="3"/>
      <c r="RR860" s="3"/>
      <c r="RS860" s="3"/>
      <c r="RT860" s="3"/>
      <c r="RU860" s="3"/>
      <c r="RV860" s="3"/>
      <c r="RW860" s="3"/>
      <c r="RX860" s="3"/>
      <c r="RY860" s="3"/>
      <c r="RZ860" s="3"/>
      <c r="SA860" s="3"/>
      <c r="SB860" s="3"/>
      <c r="SC860" s="3"/>
      <c r="SD860" s="3"/>
      <c r="SE860" s="3"/>
      <c r="SF860" s="3"/>
      <c r="SG860" s="3"/>
      <c r="SH860" s="3"/>
      <c r="SI860" s="3"/>
      <c r="SJ860" s="3"/>
      <c r="SK860" s="3"/>
      <c r="SL860" s="3"/>
      <c r="SM860" s="3"/>
      <c r="SN860" s="3"/>
      <c r="SO860" s="3"/>
      <c r="SP860" s="3"/>
      <c r="SQ860" s="3"/>
      <c r="SR860" s="3"/>
      <c r="SS860" s="3"/>
      <c r="ST860" s="3"/>
      <c r="SU860" s="3"/>
      <c r="SV860" s="3"/>
      <c r="SW860" s="3"/>
      <c r="SX860" s="3"/>
      <c r="SY860" s="3"/>
      <c r="SZ860" s="3"/>
      <c r="TA860" s="3"/>
      <c r="TB860" s="3"/>
      <c r="TC860" s="3"/>
      <c r="TD860" s="3"/>
      <c r="TE860" s="3"/>
      <c r="TF860" s="3"/>
      <c r="TG860" s="3"/>
      <c r="TH860" s="3"/>
      <c r="TI860" s="3"/>
      <c r="TJ860" s="3"/>
      <c r="TK860" s="3"/>
      <c r="TL860" s="3"/>
      <c r="TM860" s="3"/>
      <c r="TN860" s="3"/>
      <c r="TO860" s="3"/>
      <c r="TP860" s="3"/>
      <c r="TQ860" s="3"/>
      <c r="TR860" s="3"/>
      <c r="TS860" s="3"/>
      <c r="TT860" s="3"/>
      <c r="TU860" s="3"/>
      <c r="TV860" s="3"/>
      <c r="TW860" s="3"/>
      <c r="TX860" s="3"/>
      <c r="TY860" s="3"/>
      <c r="TZ860" s="3"/>
      <c r="UA860" s="3"/>
      <c r="UB860" s="3"/>
      <c r="UC860" s="3"/>
      <c r="UD860" s="3"/>
      <c r="UE860" s="3"/>
      <c r="UF860" s="3"/>
      <c r="UG860" s="3"/>
      <c r="UH860" s="3"/>
      <c r="UI860" s="3"/>
      <c r="UJ860" s="3"/>
      <c r="UK860" s="3"/>
      <c r="UL860" s="3"/>
      <c r="UM860" s="3"/>
      <c r="UN860" s="3"/>
      <c r="UO860" s="3"/>
      <c r="UP860" s="3"/>
      <c r="UQ860" s="3"/>
      <c r="UR860" s="3"/>
      <c r="US860" s="3"/>
      <c r="UT860" s="3"/>
      <c r="UU860" s="3"/>
      <c r="UV860" s="3"/>
      <c r="UW860" s="3"/>
      <c r="UX860" s="3"/>
      <c r="UY860" s="3"/>
      <c r="UZ860" s="3"/>
      <c r="VA860" s="3"/>
      <c r="VB860" s="3"/>
      <c r="VC860" s="3"/>
      <c r="VD860" s="3"/>
      <c r="VE860" s="3"/>
      <c r="VF860" s="3"/>
      <c r="VG860" s="3"/>
      <c r="VH860" s="3"/>
      <c r="VI860" s="3"/>
      <c r="VJ860" s="3"/>
      <c r="VK860" s="3"/>
      <c r="VL860" s="3"/>
      <c r="VM860" s="3"/>
      <c r="VN860" s="3"/>
      <c r="VO860" s="3"/>
      <c r="VP860" s="3"/>
      <c r="VQ860" s="3"/>
      <c r="VR860" s="3"/>
      <c r="VS860" s="3"/>
      <c r="VT860" s="3"/>
      <c r="VU860" s="3"/>
      <c r="VV860" s="3"/>
      <c r="VW860" s="3"/>
      <c r="VX860" s="3"/>
      <c r="VY860" s="3"/>
      <c r="VZ860" s="3"/>
      <c r="WA860" s="3"/>
      <c r="WB860" s="3"/>
      <c r="WC860" s="3"/>
    </row>
    <row r="861" spans="1:601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3"/>
      <c r="NJ861" s="3"/>
      <c r="NK861" s="3"/>
      <c r="NL861" s="3"/>
      <c r="NM861" s="3"/>
      <c r="NN861" s="3"/>
      <c r="NO861" s="3"/>
      <c r="NP861" s="3"/>
      <c r="NQ861" s="3"/>
      <c r="NR861" s="3"/>
      <c r="NS861" s="3"/>
      <c r="NT861" s="3"/>
      <c r="NU861" s="3"/>
      <c r="NV861" s="3"/>
      <c r="NW861" s="3"/>
      <c r="NX861" s="3"/>
      <c r="NY861" s="3"/>
      <c r="NZ861" s="3"/>
      <c r="OA861" s="3"/>
      <c r="OB861" s="3"/>
      <c r="OC861" s="3"/>
      <c r="OD861" s="3"/>
      <c r="OE861" s="3"/>
      <c r="OF861" s="3"/>
      <c r="OG861" s="3"/>
      <c r="OH861" s="3"/>
      <c r="OI861" s="3"/>
      <c r="OJ861" s="3"/>
      <c r="OK861" s="3"/>
      <c r="OL861" s="3"/>
      <c r="OM861" s="3"/>
      <c r="ON861" s="3"/>
      <c r="OO861" s="3"/>
      <c r="OP861" s="3"/>
      <c r="OQ861" s="3"/>
      <c r="OR861" s="3"/>
      <c r="OS861" s="3"/>
      <c r="OT861" s="3"/>
      <c r="OU861" s="3"/>
      <c r="OV861" s="3"/>
      <c r="OW861" s="3"/>
      <c r="OX861" s="3"/>
      <c r="OY861" s="3"/>
      <c r="OZ861" s="3"/>
      <c r="PA861" s="3"/>
      <c r="PB861" s="3"/>
      <c r="PC861" s="3"/>
      <c r="PD861" s="3"/>
      <c r="PE861" s="3"/>
      <c r="PF861" s="3"/>
      <c r="PG861" s="3"/>
      <c r="PH861" s="3"/>
      <c r="PI861" s="3"/>
      <c r="PJ861" s="3"/>
      <c r="PK861" s="3"/>
      <c r="PL861" s="3"/>
      <c r="PM861" s="3"/>
      <c r="PN861" s="3"/>
      <c r="PO861" s="3"/>
      <c r="PP861" s="3"/>
      <c r="PQ861" s="3"/>
      <c r="PR861" s="3"/>
      <c r="PS861" s="3"/>
      <c r="PT861" s="3"/>
      <c r="PU861" s="3"/>
      <c r="PV861" s="3"/>
      <c r="PW861" s="3"/>
      <c r="PX861" s="3"/>
      <c r="PY861" s="3"/>
      <c r="PZ861" s="3"/>
      <c r="QA861" s="3"/>
      <c r="QB861" s="3"/>
      <c r="QC861" s="3"/>
      <c r="QD861" s="3"/>
      <c r="QE861" s="3"/>
      <c r="QF861" s="3"/>
      <c r="QG861" s="3"/>
      <c r="QH861" s="3"/>
      <c r="QI861" s="3"/>
      <c r="QJ861" s="3"/>
      <c r="QK861" s="3"/>
      <c r="QL861" s="3"/>
      <c r="QM861" s="3"/>
      <c r="QN861" s="3"/>
      <c r="QO861" s="3"/>
      <c r="QP861" s="3"/>
      <c r="QQ861" s="3"/>
      <c r="QR861" s="3"/>
      <c r="QS861" s="3"/>
      <c r="QT861" s="3"/>
      <c r="QU861" s="3"/>
      <c r="QV861" s="3"/>
      <c r="QW861" s="3"/>
      <c r="QX861" s="3"/>
      <c r="QY861" s="3"/>
      <c r="QZ861" s="3"/>
      <c r="RA861" s="3"/>
      <c r="RB861" s="3"/>
      <c r="RC861" s="3"/>
      <c r="RD861" s="3"/>
      <c r="RE861" s="3"/>
      <c r="RF861" s="3"/>
      <c r="RG861" s="3"/>
      <c r="RH861" s="3"/>
      <c r="RI861" s="3"/>
      <c r="RJ861" s="3"/>
      <c r="RK861" s="3"/>
      <c r="RL861" s="3"/>
      <c r="RM861" s="3"/>
      <c r="RN861" s="3"/>
      <c r="RO861" s="3"/>
      <c r="RP861" s="3"/>
      <c r="RQ861" s="3"/>
      <c r="RR861" s="3"/>
      <c r="RS861" s="3"/>
      <c r="RT861" s="3"/>
      <c r="RU861" s="3"/>
      <c r="RV861" s="3"/>
      <c r="RW861" s="3"/>
      <c r="RX861" s="3"/>
      <c r="RY861" s="3"/>
      <c r="RZ861" s="3"/>
      <c r="SA861" s="3"/>
      <c r="SB861" s="3"/>
      <c r="SC861" s="3"/>
      <c r="SD861" s="3"/>
      <c r="SE861" s="3"/>
      <c r="SF861" s="3"/>
      <c r="SG861" s="3"/>
      <c r="SH861" s="3"/>
      <c r="SI861" s="3"/>
      <c r="SJ861" s="3"/>
      <c r="SK861" s="3"/>
      <c r="SL861" s="3"/>
      <c r="SM861" s="3"/>
      <c r="SN861" s="3"/>
      <c r="SO861" s="3"/>
      <c r="SP861" s="3"/>
      <c r="SQ861" s="3"/>
      <c r="SR861" s="3"/>
      <c r="SS861" s="3"/>
      <c r="ST861" s="3"/>
      <c r="SU861" s="3"/>
      <c r="SV861" s="3"/>
      <c r="SW861" s="3"/>
      <c r="SX861" s="3"/>
      <c r="SY861" s="3"/>
      <c r="SZ861" s="3"/>
      <c r="TA861" s="3"/>
      <c r="TB861" s="3"/>
      <c r="TC861" s="3"/>
      <c r="TD861" s="3"/>
      <c r="TE861" s="3"/>
      <c r="TF861" s="3"/>
      <c r="TG861" s="3"/>
      <c r="TH861" s="3"/>
      <c r="TI861" s="3"/>
      <c r="TJ861" s="3"/>
      <c r="TK861" s="3"/>
      <c r="TL861" s="3"/>
      <c r="TM861" s="3"/>
      <c r="TN861" s="3"/>
      <c r="TO861" s="3"/>
      <c r="TP861" s="3"/>
      <c r="TQ861" s="3"/>
      <c r="TR861" s="3"/>
      <c r="TS861" s="3"/>
      <c r="TT861" s="3"/>
      <c r="TU861" s="3"/>
      <c r="TV861" s="3"/>
      <c r="TW861" s="3"/>
      <c r="TX861" s="3"/>
      <c r="TY861" s="3"/>
      <c r="TZ861" s="3"/>
      <c r="UA861" s="3"/>
      <c r="UB861" s="3"/>
      <c r="UC861" s="3"/>
      <c r="UD861" s="3"/>
      <c r="UE861" s="3"/>
      <c r="UF861" s="3"/>
      <c r="UG861" s="3"/>
      <c r="UH861" s="3"/>
      <c r="UI861" s="3"/>
      <c r="UJ861" s="3"/>
      <c r="UK861" s="3"/>
      <c r="UL861" s="3"/>
      <c r="UM861" s="3"/>
      <c r="UN861" s="3"/>
      <c r="UO861" s="3"/>
      <c r="UP861" s="3"/>
      <c r="UQ861" s="3"/>
      <c r="UR861" s="3"/>
      <c r="US861" s="3"/>
      <c r="UT861" s="3"/>
      <c r="UU861" s="3"/>
      <c r="UV861" s="3"/>
      <c r="UW861" s="3"/>
      <c r="UX861" s="3"/>
      <c r="UY861" s="3"/>
      <c r="UZ861" s="3"/>
      <c r="VA861" s="3"/>
      <c r="VB861" s="3"/>
      <c r="VC861" s="3"/>
      <c r="VD861" s="3"/>
      <c r="VE861" s="3"/>
      <c r="VF861" s="3"/>
      <c r="VG861" s="3"/>
      <c r="VH861" s="3"/>
      <c r="VI861" s="3"/>
      <c r="VJ861" s="3"/>
      <c r="VK861" s="3"/>
      <c r="VL861" s="3"/>
      <c r="VM861" s="3"/>
      <c r="VN861" s="3"/>
      <c r="VO861" s="3"/>
      <c r="VP861" s="3"/>
      <c r="VQ861" s="3"/>
      <c r="VR861" s="3"/>
      <c r="VS861" s="3"/>
      <c r="VT861" s="3"/>
      <c r="VU861" s="3"/>
      <c r="VV861" s="3"/>
      <c r="VW861" s="3"/>
      <c r="VX861" s="3"/>
      <c r="VY861" s="3"/>
      <c r="VZ861" s="3"/>
      <c r="WA861" s="3"/>
      <c r="WB861" s="3"/>
      <c r="WC861" s="3"/>
    </row>
    <row r="862" spans="1:601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/>
      <c r="LP862" s="3"/>
      <c r="LQ862" s="3"/>
      <c r="LR862" s="3"/>
      <c r="LS862" s="3"/>
      <c r="LT862" s="3"/>
      <c r="LU862" s="3"/>
      <c r="LV862" s="3"/>
      <c r="LW862" s="3"/>
      <c r="LX862" s="3"/>
      <c r="LY862" s="3"/>
      <c r="LZ862" s="3"/>
      <c r="MA862" s="3"/>
      <c r="MB862" s="3"/>
      <c r="MC862" s="3"/>
      <c r="MD862" s="3"/>
      <c r="ME862" s="3"/>
      <c r="MF862" s="3"/>
      <c r="MG862" s="3"/>
      <c r="MH862" s="3"/>
      <c r="MI862" s="3"/>
      <c r="MJ862" s="3"/>
      <c r="MK862" s="3"/>
      <c r="ML862" s="3"/>
      <c r="MM862" s="3"/>
      <c r="MN862" s="3"/>
      <c r="MO862" s="3"/>
      <c r="MP862" s="3"/>
      <c r="MQ862" s="3"/>
      <c r="MR862" s="3"/>
      <c r="MS862" s="3"/>
      <c r="MT862" s="3"/>
      <c r="MU862" s="3"/>
      <c r="MV862" s="3"/>
      <c r="MW862" s="3"/>
      <c r="MX862" s="3"/>
      <c r="MY862" s="3"/>
      <c r="MZ862" s="3"/>
      <c r="NA862" s="3"/>
      <c r="NB862" s="3"/>
      <c r="NC862" s="3"/>
      <c r="ND862" s="3"/>
      <c r="NE862" s="3"/>
      <c r="NF862" s="3"/>
      <c r="NG862" s="3"/>
      <c r="NH862" s="3"/>
      <c r="NI862" s="3"/>
      <c r="NJ862" s="3"/>
      <c r="NK862" s="3"/>
      <c r="NL862" s="3"/>
      <c r="NM862" s="3"/>
      <c r="NN862" s="3"/>
      <c r="NO862" s="3"/>
      <c r="NP862" s="3"/>
      <c r="NQ862" s="3"/>
      <c r="NR862" s="3"/>
      <c r="NS862" s="3"/>
      <c r="NT862" s="3"/>
      <c r="NU862" s="3"/>
      <c r="NV862" s="3"/>
      <c r="NW862" s="3"/>
      <c r="NX862" s="3"/>
      <c r="NY862" s="3"/>
      <c r="NZ862" s="3"/>
      <c r="OA862" s="3"/>
      <c r="OB862" s="3"/>
      <c r="OC862" s="3"/>
      <c r="OD862" s="3"/>
      <c r="OE862" s="3"/>
      <c r="OF862" s="3"/>
      <c r="OG862" s="3"/>
      <c r="OH862" s="3"/>
      <c r="OI862" s="3"/>
      <c r="OJ862" s="3"/>
      <c r="OK862" s="3"/>
      <c r="OL862" s="3"/>
      <c r="OM862" s="3"/>
      <c r="ON862" s="3"/>
      <c r="OO862" s="3"/>
      <c r="OP862" s="3"/>
      <c r="OQ862" s="3"/>
      <c r="OR862" s="3"/>
      <c r="OS862" s="3"/>
      <c r="OT862" s="3"/>
      <c r="OU862" s="3"/>
      <c r="OV862" s="3"/>
      <c r="OW862" s="3"/>
      <c r="OX862" s="3"/>
      <c r="OY862" s="3"/>
      <c r="OZ862" s="3"/>
      <c r="PA862" s="3"/>
      <c r="PB862" s="3"/>
      <c r="PC862" s="3"/>
      <c r="PD862" s="3"/>
      <c r="PE862" s="3"/>
      <c r="PF862" s="3"/>
      <c r="PG862" s="3"/>
      <c r="PH862" s="3"/>
      <c r="PI862" s="3"/>
      <c r="PJ862" s="3"/>
      <c r="PK862" s="3"/>
      <c r="PL862" s="3"/>
      <c r="PM862" s="3"/>
      <c r="PN862" s="3"/>
      <c r="PO862" s="3"/>
      <c r="PP862" s="3"/>
      <c r="PQ862" s="3"/>
      <c r="PR862" s="3"/>
      <c r="PS862" s="3"/>
      <c r="PT862" s="3"/>
      <c r="PU862" s="3"/>
      <c r="PV862" s="3"/>
      <c r="PW862" s="3"/>
      <c r="PX862" s="3"/>
      <c r="PY862" s="3"/>
      <c r="PZ862" s="3"/>
      <c r="QA862" s="3"/>
      <c r="QB862" s="3"/>
      <c r="QC862" s="3"/>
      <c r="QD862" s="3"/>
      <c r="QE862" s="3"/>
      <c r="QF862" s="3"/>
      <c r="QG862" s="3"/>
      <c r="QH862" s="3"/>
      <c r="QI862" s="3"/>
      <c r="QJ862" s="3"/>
      <c r="QK862" s="3"/>
      <c r="QL862" s="3"/>
      <c r="QM862" s="3"/>
      <c r="QN862" s="3"/>
      <c r="QO862" s="3"/>
      <c r="QP862" s="3"/>
      <c r="QQ862" s="3"/>
      <c r="QR862" s="3"/>
      <c r="QS862" s="3"/>
      <c r="QT862" s="3"/>
      <c r="QU862" s="3"/>
      <c r="QV862" s="3"/>
      <c r="QW862" s="3"/>
      <c r="QX862" s="3"/>
      <c r="QY862" s="3"/>
      <c r="QZ862" s="3"/>
      <c r="RA862" s="3"/>
      <c r="RB862" s="3"/>
      <c r="RC862" s="3"/>
      <c r="RD862" s="3"/>
      <c r="RE862" s="3"/>
      <c r="RF862" s="3"/>
      <c r="RG862" s="3"/>
      <c r="RH862" s="3"/>
      <c r="RI862" s="3"/>
      <c r="RJ862" s="3"/>
      <c r="RK862" s="3"/>
      <c r="RL862" s="3"/>
      <c r="RM862" s="3"/>
      <c r="RN862" s="3"/>
      <c r="RO862" s="3"/>
      <c r="RP862" s="3"/>
      <c r="RQ862" s="3"/>
      <c r="RR862" s="3"/>
      <c r="RS862" s="3"/>
      <c r="RT862" s="3"/>
      <c r="RU862" s="3"/>
      <c r="RV862" s="3"/>
      <c r="RW862" s="3"/>
      <c r="RX862" s="3"/>
      <c r="RY862" s="3"/>
      <c r="RZ862" s="3"/>
      <c r="SA862" s="3"/>
      <c r="SB862" s="3"/>
      <c r="SC862" s="3"/>
      <c r="SD862" s="3"/>
      <c r="SE862" s="3"/>
      <c r="SF862" s="3"/>
      <c r="SG862" s="3"/>
      <c r="SH862" s="3"/>
      <c r="SI862" s="3"/>
      <c r="SJ862" s="3"/>
      <c r="SK862" s="3"/>
      <c r="SL862" s="3"/>
      <c r="SM862" s="3"/>
      <c r="SN862" s="3"/>
      <c r="SO862" s="3"/>
      <c r="SP862" s="3"/>
      <c r="SQ862" s="3"/>
      <c r="SR862" s="3"/>
      <c r="SS862" s="3"/>
      <c r="ST862" s="3"/>
      <c r="SU862" s="3"/>
      <c r="SV862" s="3"/>
      <c r="SW862" s="3"/>
      <c r="SX862" s="3"/>
      <c r="SY862" s="3"/>
      <c r="SZ862" s="3"/>
      <c r="TA862" s="3"/>
      <c r="TB862" s="3"/>
      <c r="TC862" s="3"/>
      <c r="TD862" s="3"/>
      <c r="TE862" s="3"/>
      <c r="TF862" s="3"/>
      <c r="TG862" s="3"/>
      <c r="TH862" s="3"/>
      <c r="TI862" s="3"/>
      <c r="TJ862" s="3"/>
      <c r="TK862" s="3"/>
      <c r="TL862" s="3"/>
      <c r="TM862" s="3"/>
      <c r="TN862" s="3"/>
      <c r="TO862" s="3"/>
      <c r="TP862" s="3"/>
      <c r="TQ862" s="3"/>
      <c r="TR862" s="3"/>
      <c r="TS862" s="3"/>
      <c r="TT862" s="3"/>
      <c r="TU862" s="3"/>
      <c r="TV862" s="3"/>
      <c r="TW862" s="3"/>
      <c r="TX862" s="3"/>
      <c r="TY862" s="3"/>
      <c r="TZ862" s="3"/>
      <c r="UA862" s="3"/>
      <c r="UB862" s="3"/>
      <c r="UC862" s="3"/>
      <c r="UD862" s="3"/>
      <c r="UE862" s="3"/>
      <c r="UF862" s="3"/>
      <c r="UG862" s="3"/>
      <c r="UH862" s="3"/>
      <c r="UI862" s="3"/>
      <c r="UJ862" s="3"/>
      <c r="UK862" s="3"/>
      <c r="UL862" s="3"/>
      <c r="UM862" s="3"/>
      <c r="UN862" s="3"/>
      <c r="UO862" s="3"/>
      <c r="UP862" s="3"/>
      <c r="UQ862" s="3"/>
      <c r="UR862" s="3"/>
      <c r="US862" s="3"/>
      <c r="UT862" s="3"/>
      <c r="UU862" s="3"/>
      <c r="UV862" s="3"/>
      <c r="UW862" s="3"/>
      <c r="UX862" s="3"/>
      <c r="UY862" s="3"/>
      <c r="UZ862" s="3"/>
      <c r="VA862" s="3"/>
      <c r="VB862" s="3"/>
      <c r="VC862" s="3"/>
      <c r="VD862" s="3"/>
      <c r="VE862" s="3"/>
      <c r="VF862" s="3"/>
      <c r="VG862" s="3"/>
      <c r="VH862" s="3"/>
      <c r="VI862" s="3"/>
      <c r="VJ862" s="3"/>
      <c r="VK862" s="3"/>
      <c r="VL862" s="3"/>
      <c r="VM862" s="3"/>
      <c r="VN862" s="3"/>
      <c r="VO862" s="3"/>
      <c r="VP862" s="3"/>
      <c r="VQ862" s="3"/>
      <c r="VR862" s="3"/>
      <c r="VS862" s="3"/>
      <c r="VT862" s="3"/>
      <c r="VU862" s="3"/>
      <c r="VV862" s="3"/>
      <c r="VW862" s="3"/>
      <c r="VX862" s="3"/>
      <c r="VY862" s="3"/>
      <c r="VZ862" s="3"/>
      <c r="WA862" s="3"/>
      <c r="WB862" s="3"/>
      <c r="WC862" s="3"/>
    </row>
    <row r="863" spans="1:601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/>
      <c r="LP863" s="3"/>
      <c r="LQ863" s="3"/>
      <c r="LR863" s="3"/>
      <c r="LS863" s="3"/>
      <c r="LT863" s="3"/>
      <c r="LU863" s="3"/>
      <c r="LV863" s="3"/>
      <c r="LW863" s="3"/>
      <c r="LX863" s="3"/>
      <c r="LY863" s="3"/>
      <c r="LZ863" s="3"/>
      <c r="MA863" s="3"/>
      <c r="MB863" s="3"/>
      <c r="MC863" s="3"/>
      <c r="MD863" s="3"/>
      <c r="ME863" s="3"/>
      <c r="MF863" s="3"/>
      <c r="MG863" s="3"/>
      <c r="MH863" s="3"/>
      <c r="MI863" s="3"/>
      <c r="MJ863" s="3"/>
      <c r="MK863" s="3"/>
      <c r="ML863" s="3"/>
      <c r="MM863" s="3"/>
      <c r="MN863" s="3"/>
      <c r="MO863" s="3"/>
      <c r="MP863" s="3"/>
      <c r="MQ863" s="3"/>
      <c r="MR863" s="3"/>
      <c r="MS863" s="3"/>
      <c r="MT863" s="3"/>
      <c r="MU863" s="3"/>
      <c r="MV863" s="3"/>
      <c r="MW863" s="3"/>
      <c r="MX863" s="3"/>
      <c r="MY863" s="3"/>
      <c r="MZ863" s="3"/>
      <c r="NA863" s="3"/>
      <c r="NB863" s="3"/>
      <c r="NC863" s="3"/>
      <c r="ND863" s="3"/>
      <c r="NE863" s="3"/>
      <c r="NF863" s="3"/>
      <c r="NG863" s="3"/>
      <c r="NH863" s="3"/>
      <c r="NI863" s="3"/>
      <c r="NJ863" s="3"/>
      <c r="NK863" s="3"/>
      <c r="NL863" s="3"/>
      <c r="NM863" s="3"/>
      <c r="NN863" s="3"/>
      <c r="NO863" s="3"/>
      <c r="NP863" s="3"/>
      <c r="NQ863" s="3"/>
      <c r="NR863" s="3"/>
      <c r="NS863" s="3"/>
      <c r="NT863" s="3"/>
      <c r="NU863" s="3"/>
      <c r="NV863" s="3"/>
      <c r="NW863" s="3"/>
      <c r="NX863" s="3"/>
      <c r="NY863" s="3"/>
      <c r="NZ863" s="3"/>
      <c r="OA863" s="3"/>
      <c r="OB863" s="3"/>
      <c r="OC863" s="3"/>
      <c r="OD863" s="3"/>
      <c r="OE863" s="3"/>
      <c r="OF863" s="3"/>
      <c r="OG863" s="3"/>
      <c r="OH863" s="3"/>
      <c r="OI863" s="3"/>
      <c r="OJ863" s="3"/>
      <c r="OK863" s="3"/>
      <c r="OL863" s="3"/>
      <c r="OM863" s="3"/>
      <c r="ON863" s="3"/>
      <c r="OO863" s="3"/>
      <c r="OP863" s="3"/>
      <c r="OQ863" s="3"/>
      <c r="OR863" s="3"/>
      <c r="OS863" s="3"/>
      <c r="OT863" s="3"/>
      <c r="OU863" s="3"/>
      <c r="OV863" s="3"/>
      <c r="OW863" s="3"/>
      <c r="OX863" s="3"/>
      <c r="OY863" s="3"/>
      <c r="OZ863" s="3"/>
      <c r="PA863" s="3"/>
      <c r="PB863" s="3"/>
      <c r="PC863" s="3"/>
      <c r="PD863" s="3"/>
      <c r="PE863" s="3"/>
      <c r="PF863" s="3"/>
      <c r="PG863" s="3"/>
      <c r="PH863" s="3"/>
      <c r="PI863" s="3"/>
      <c r="PJ863" s="3"/>
      <c r="PK863" s="3"/>
      <c r="PL863" s="3"/>
      <c r="PM863" s="3"/>
      <c r="PN863" s="3"/>
      <c r="PO863" s="3"/>
      <c r="PP863" s="3"/>
      <c r="PQ863" s="3"/>
      <c r="PR863" s="3"/>
      <c r="PS863" s="3"/>
      <c r="PT863" s="3"/>
      <c r="PU863" s="3"/>
      <c r="PV863" s="3"/>
      <c r="PW863" s="3"/>
      <c r="PX863" s="3"/>
      <c r="PY863" s="3"/>
      <c r="PZ863" s="3"/>
      <c r="QA863" s="3"/>
      <c r="QB863" s="3"/>
      <c r="QC863" s="3"/>
      <c r="QD863" s="3"/>
      <c r="QE863" s="3"/>
      <c r="QF863" s="3"/>
      <c r="QG863" s="3"/>
      <c r="QH863" s="3"/>
      <c r="QI863" s="3"/>
      <c r="QJ863" s="3"/>
      <c r="QK863" s="3"/>
      <c r="QL863" s="3"/>
      <c r="QM863" s="3"/>
      <c r="QN863" s="3"/>
      <c r="QO863" s="3"/>
      <c r="QP863" s="3"/>
      <c r="QQ863" s="3"/>
      <c r="QR863" s="3"/>
      <c r="QS863" s="3"/>
      <c r="QT863" s="3"/>
      <c r="QU863" s="3"/>
      <c r="QV863" s="3"/>
      <c r="QW863" s="3"/>
      <c r="QX863" s="3"/>
      <c r="QY863" s="3"/>
      <c r="QZ863" s="3"/>
      <c r="RA863" s="3"/>
      <c r="RB863" s="3"/>
      <c r="RC863" s="3"/>
      <c r="RD863" s="3"/>
      <c r="RE863" s="3"/>
      <c r="RF863" s="3"/>
      <c r="RG863" s="3"/>
      <c r="RH863" s="3"/>
      <c r="RI863" s="3"/>
      <c r="RJ863" s="3"/>
      <c r="RK863" s="3"/>
      <c r="RL863" s="3"/>
      <c r="RM863" s="3"/>
      <c r="RN863" s="3"/>
      <c r="RO863" s="3"/>
      <c r="RP863" s="3"/>
      <c r="RQ863" s="3"/>
      <c r="RR863" s="3"/>
      <c r="RS863" s="3"/>
      <c r="RT863" s="3"/>
      <c r="RU863" s="3"/>
      <c r="RV863" s="3"/>
      <c r="RW863" s="3"/>
      <c r="RX863" s="3"/>
      <c r="RY863" s="3"/>
      <c r="RZ863" s="3"/>
      <c r="SA863" s="3"/>
      <c r="SB863" s="3"/>
      <c r="SC863" s="3"/>
      <c r="SD863" s="3"/>
      <c r="SE863" s="3"/>
      <c r="SF863" s="3"/>
      <c r="SG863" s="3"/>
      <c r="SH863" s="3"/>
      <c r="SI863" s="3"/>
      <c r="SJ863" s="3"/>
      <c r="SK863" s="3"/>
      <c r="SL863" s="3"/>
      <c r="SM863" s="3"/>
      <c r="SN863" s="3"/>
      <c r="SO863" s="3"/>
      <c r="SP863" s="3"/>
      <c r="SQ863" s="3"/>
      <c r="SR863" s="3"/>
      <c r="SS863" s="3"/>
      <c r="ST863" s="3"/>
      <c r="SU863" s="3"/>
      <c r="SV863" s="3"/>
      <c r="SW863" s="3"/>
      <c r="SX863" s="3"/>
      <c r="SY863" s="3"/>
      <c r="SZ863" s="3"/>
      <c r="TA863" s="3"/>
      <c r="TB863" s="3"/>
      <c r="TC863" s="3"/>
      <c r="TD863" s="3"/>
      <c r="TE863" s="3"/>
      <c r="TF863" s="3"/>
      <c r="TG863" s="3"/>
      <c r="TH863" s="3"/>
      <c r="TI863" s="3"/>
      <c r="TJ863" s="3"/>
      <c r="TK863" s="3"/>
      <c r="TL863" s="3"/>
      <c r="TM863" s="3"/>
      <c r="TN863" s="3"/>
      <c r="TO863" s="3"/>
      <c r="TP863" s="3"/>
      <c r="TQ863" s="3"/>
      <c r="TR863" s="3"/>
      <c r="TS863" s="3"/>
      <c r="TT863" s="3"/>
      <c r="TU863" s="3"/>
      <c r="TV863" s="3"/>
      <c r="TW863" s="3"/>
      <c r="TX863" s="3"/>
      <c r="TY863" s="3"/>
      <c r="TZ863" s="3"/>
      <c r="UA863" s="3"/>
      <c r="UB863" s="3"/>
      <c r="UC863" s="3"/>
      <c r="UD863" s="3"/>
      <c r="UE863" s="3"/>
      <c r="UF863" s="3"/>
      <c r="UG863" s="3"/>
      <c r="UH863" s="3"/>
      <c r="UI863" s="3"/>
      <c r="UJ863" s="3"/>
      <c r="UK863" s="3"/>
      <c r="UL863" s="3"/>
      <c r="UM863" s="3"/>
      <c r="UN863" s="3"/>
      <c r="UO863" s="3"/>
      <c r="UP863" s="3"/>
      <c r="UQ863" s="3"/>
      <c r="UR863" s="3"/>
      <c r="US863" s="3"/>
      <c r="UT863" s="3"/>
      <c r="UU863" s="3"/>
      <c r="UV863" s="3"/>
      <c r="UW863" s="3"/>
      <c r="UX863" s="3"/>
      <c r="UY863" s="3"/>
      <c r="UZ863" s="3"/>
      <c r="VA863" s="3"/>
      <c r="VB863" s="3"/>
      <c r="VC863" s="3"/>
      <c r="VD863" s="3"/>
      <c r="VE863" s="3"/>
      <c r="VF863" s="3"/>
      <c r="VG863" s="3"/>
      <c r="VH863" s="3"/>
      <c r="VI863" s="3"/>
      <c r="VJ863" s="3"/>
      <c r="VK863" s="3"/>
      <c r="VL863" s="3"/>
      <c r="VM863" s="3"/>
      <c r="VN863" s="3"/>
      <c r="VO863" s="3"/>
      <c r="VP863" s="3"/>
      <c r="VQ863" s="3"/>
      <c r="VR863" s="3"/>
      <c r="VS863" s="3"/>
      <c r="VT863" s="3"/>
      <c r="VU863" s="3"/>
      <c r="VV863" s="3"/>
      <c r="VW863" s="3"/>
      <c r="VX863" s="3"/>
      <c r="VY863" s="3"/>
      <c r="VZ863" s="3"/>
      <c r="WA863" s="3"/>
      <c r="WB863" s="3"/>
      <c r="WC863" s="3"/>
    </row>
    <row r="864" spans="1:601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3"/>
      <c r="NJ864" s="3"/>
      <c r="NK864" s="3"/>
      <c r="NL864" s="3"/>
      <c r="NM864" s="3"/>
      <c r="NN864" s="3"/>
      <c r="NO864" s="3"/>
      <c r="NP864" s="3"/>
      <c r="NQ864" s="3"/>
      <c r="NR864" s="3"/>
      <c r="NS864" s="3"/>
      <c r="NT864" s="3"/>
      <c r="NU864" s="3"/>
      <c r="NV864" s="3"/>
      <c r="NW864" s="3"/>
      <c r="NX864" s="3"/>
      <c r="NY864" s="3"/>
      <c r="NZ864" s="3"/>
      <c r="OA864" s="3"/>
      <c r="OB864" s="3"/>
      <c r="OC864" s="3"/>
      <c r="OD864" s="3"/>
      <c r="OE864" s="3"/>
      <c r="OF864" s="3"/>
      <c r="OG864" s="3"/>
      <c r="OH864" s="3"/>
      <c r="OI864" s="3"/>
      <c r="OJ864" s="3"/>
      <c r="OK864" s="3"/>
      <c r="OL864" s="3"/>
      <c r="OM864" s="3"/>
      <c r="ON864" s="3"/>
      <c r="OO864" s="3"/>
      <c r="OP864" s="3"/>
      <c r="OQ864" s="3"/>
      <c r="OR864" s="3"/>
      <c r="OS864" s="3"/>
      <c r="OT864" s="3"/>
      <c r="OU864" s="3"/>
      <c r="OV864" s="3"/>
      <c r="OW864" s="3"/>
      <c r="OX864" s="3"/>
      <c r="OY864" s="3"/>
      <c r="OZ864" s="3"/>
      <c r="PA864" s="3"/>
      <c r="PB864" s="3"/>
      <c r="PC864" s="3"/>
      <c r="PD864" s="3"/>
      <c r="PE864" s="3"/>
      <c r="PF864" s="3"/>
      <c r="PG864" s="3"/>
      <c r="PH864" s="3"/>
      <c r="PI864" s="3"/>
      <c r="PJ864" s="3"/>
      <c r="PK864" s="3"/>
      <c r="PL864" s="3"/>
      <c r="PM864" s="3"/>
      <c r="PN864" s="3"/>
      <c r="PO864" s="3"/>
      <c r="PP864" s="3"/>
      <c r="PQ864" s="3"/>
      <c r="PR864" s="3"/>
      <c r="PS864" s="3"/>
      <c r="PT864" s="3"/>
      <c r="PU864" s="3"/>
      <c r="PV864" s="3"/>
      <c r="PW864" s="3"/>
      <c r="PX864" s="3"/>
      <c r="PY864" s="3"/>
      <c r="PZ864" s="3"/>
      <c r="QA864" s="3"/>
      <c r="QB864" s="3"/>
      <c r="QC864" s="3"/>
      <c r="QD864" s="3"/>
      <c r="QE864" s="3"/>
      <c r="QF864" s="3"/>
      <c r="QG864" s="3"/>
      <c r="QH864" s="3"/>
      <c r="QI864" s="3"/>
      <c r="QJ864" s="3"/>
      <c r="QK864" s="3"/>
      <c r="QL864" s="3"/>
      <c r="QM864" s="3"/>
      <c r="QN864" s="3"/>
      <c r="QO864" s="3"/>
      <c r="QP864" s="3"/>
      <c r="QQ864" s="3"/>
      <c r="QR864" s="3"/>
      <c r="QS864" s="3"/>
      <c r="QT864" s="3"/>
      <c r="QU864" s="3"/>
      <c r="QV864" s="3"/>
      <c r="QW864" s="3"/>
      <c r="QX864" s="3"/>
      <c r="QY864" s="3"/>
      <c r="QZ864" s="3"/>
      <c r="RA864" s="3"/>
      <c r="RB864" s="3"/>
      <c r="RC864" s="3"/>
      <c r="RD864" s="3"/>
      <c r="RE864" s="3"/>
      <c r="RF864" s="3"/>
      <c r="RG864" s="3"/>
      <c r="RH864" s="3"/>
      <c r="RI864" s="3"/>
      <c r="RJ864" s="3"/>
      <c r="RK864" s="3"/>
      <c r="RL864" s="3"/>
      <c r="RM864" s="3"/>
      <c r="RN864" s="3"/>
      <c r="RO864" s="3"/>
      <c r="RP864" s="3"/>
      <c r="RQ864" s="3"/>
      <c r="RR864" s="3"/>
      <c r="RS864" s="3"/>
      <c r="RT864" s="3"/>
      <c r="RU864" s="3"/>
      <c r="RV864" s="3"/>
      <c r="RW864" s="3"/>
      <c r="RX864" s="3"/>
      <c r="RY864" s="3"/>
      <c r="RZ864" s="3"/>
      <c r="SA864" s="3"/>
      <c r="SB864" s="3"/>
      <c r="SC864" s="3"/>
      <c r="SD864" s="3"/>
      <c r="SE864" s="3"/>
      <c r="SF864" s="3"/>
      <c r="SG864" s="3"/>
      <c r="SH864" s="3"/>
      <c r="SI864" s="3"/>
      <c r="SJ864" s="3"/>
      <c r="SK864" s="3"/>
      <c r="SL864" s="3"/>
      <c r="SM864" s="3"/>
      <c r="SN864" s="3"/>
      <c r="SO864" s="3"/>
      <c r="SP864" s="3"/>
      <c r="SQ864" s="3"/>
      <c r="SR864" s="3"/>
      <c r="SS864" s="3"/>
      <c r="ST864" s="3"/>
      <c r="SU864" s="3"/>
      <c r="SV864" s="3"/>
      <c r="SW864" s="3"/>
      <c r="SX864" s="3"/>
      <c r="SY864" s="3"/>
      <c r="SZ864" s="3"/>
      <c r="TA864" s="3"/>
      <c r="TB864" s="3"/>
      <c r="TC864" s="3"/>
      <c r="TD864" s="3"/>
      <c r="TE864" s="3"/>
      <c r="TF864" s="3"/>
      <c r="TG864" s="3"/>
      <c r="TH864" s="3"/>
      <c r="TI864" s="3"/>
      <c r="TJ864" s="3"/>
      <c r="TK864" s="3"/>
      <c r="TL864" s="3"/>
      <c r="TM864" s="3"/>
      <c r="TN864" s="3"/>
      <c r="TO864" s="3"/>
      <c r="TP864" s="3"/>
      <c r="TQ864" s="3"/>
      <c r="TR864" s="3"/>
      <c r="TS864" s="3"/>
      <c r="TT864" s="3"/>
      <c r="TU864" s="3"/>
      <c r="TV864" s="3"/>
      <c r="TW864" s="3"/>
      <c r="TX864" s="3"/>
      <c r="TY864" s="3"/>
      <c r="TZ864" s="3"/>
      <c r="UA864" s="3"/>
      <c r="UB864" s="3"/>
      <c r="UC864" s="3"/>
      <c r="UD864" s="3"/>
      <c r="UE864" s="3"/>
      <c r="UF864" s="3"/>
      <c r="UG864" s="3"/>
      <c r="UH864" s="3"/>
      <c r="UI864" s="3"/>
      <c r="UJ864" s="3"/>
      <c r="UK864" s="3"/>
      <c r="UL864" s="3"/>
      <c r="UM864" s="3"/>
      <c r="UN864" s="3"/>
      <c r="UO864" s="3"/>
      <c r="UP864" s="3"/>
      <c r="UQ864" s="3"/>
      <c r="UR864" s="3"/>
      <c r="US864" s="3"/>
      <c r="UT864" s="3"/>
      <c r="UU864" s="3"/>
      <c r="UV864" s="3"/>
      <c r="UW864" s="3"/>
      <c r="UX864" s="3"/>
      <c r="UY864" s="3"/>
      <c r="UZ864" s="3"/>
      <c r="VA864" s="3"/>
      <c r="VB864" s="3"/>
      <c r="VC864" s="3"/>
      <c r="VD864" s="3"/>
      <c r="VE864" s="3"/>
      <c r="VF864" s="3"/>
      <c r="VG864" s="3"/>
      <c r="VH864" s="3"/>
      <c r="VI864" s="3"/>
      <c r="VJ864" s="3"/>
      <c r="VK864" s="3"/>
      <c r="VL864" s="3"/>
      <c r="VM864" s="3"/>
      <c r="VN864" s="3"/>
      <c r="VO864" s="3"/>
      <c r="VP864" s="3"/>
      <c r="VQ864" s="3"/>
      <c r="VR864" s="3"/>
      <c r="VS864" s="3"/>
      <c r="VT864" s="3"/>
      <c r="VU864" s="3"/>
      <c r="VV864" s="3"/>
      <c r="VW864" s="3"/>
      <c r="VX864" s="3"/>
      <c r="VY864" s="3"/>
      <c r="VZ864" s="3"/>
      <c r="WA864" s="3"/>
      <c r="WB864" s="3"/>
      <c r="WC864" s="3"/>
    </row>
    <row r="865" spans="1:601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/>
      <c r="LP865" s="3"/>
      <c r="LQ865" s="3"/>
      <c r="LR865" s="3"/>
      <c r="LS865" s="3"/>
      <c r="LT865" s="3"/>
      <c r="LU865" s="3"/>
      <c r="LV865" s="3"/>
      <c r="LW865" s="3"/>
      <c r="LX865" s="3"/>
      <c r="LY865" s="3"/>
      <c r="LZ865" s="3"/>
      <c r="MA865" s="3"/>
      <c r="MB865" s="3"/>
      <c r="MC865" s="3"/>
      <c r="MD865" s="3"/>
      <c r="ME865" s="3"/>
      <c r="MF865" s="3"/>
      <c r="MG865" s="3"/>
      <c r="MH865" s="3"/>
      <c r="MI865" s="3"/>
      <c r="MJ865" s="3"/>
      <c r="MK865" s="3"/>
      <c r="ML865" s="3"/>
      <c r="MM865" s="3"/>
      <c r="MN865" s="3"/>
      <c r="MO865" s="3"/>
      <c r="MP865" s="3"/>
      <c r="MQ865" s="3"/>
      <c r="MR865" s="3"/>
      <c r="MS865" s="3"/>
      <c r="MT865" s="3"/>
      <c r="MU865" s="3"/>
      <c r="MV865" s="3"/>
      <c r="MW865" s="3"/>
      <c r="MX865" s="3"/>
      <c r="MY865" s="3"/>
      <c r="MZ865" s="3"/>
      <c r="NA865" s="3"/>
      <c r="NB865" s="3"/>
      <c r="NC865" s="3"/>
      <c r="ND865" s="3"/>
      <c r="NE865" s="3"/>
      <c r="NF865" s="3"/>
      <c r="NG865" s="3"/>
      <c r="NH865" s="3"/>
      <c r="NI865" s="3"/>
      <c r="NJ865" s="3"/>
      <c r="NK865" s="3"/>
      <c r="NL865" s="3"/>
      <c r="NM865" s="3"/>
      <c r="NN865" s="3"/>
      <c r="NO865" s="3"/>
      <c r="NP865" s="3"/>
      <c r="NQ865" s="3"/>
      <c r="NR865" s="3"/>
      <c r="NS865" s="3"/>
      <c r="NT865" s="3"/>
      <c r="NU865" s="3"/>
      <c r="NV865" s="3"/>
      <c r="NW865" s="3"/>
      <c r="NX865" s="3"/>
      <c r="NY865" s="3"/>
      <c r="NZ865" s="3"/>
      <c r="OA865" s="3"/>
      <c r="OB865" s="3"/>
      <c r="OC865" s="3"/>
      <c r="OD865" s="3"/>
      <c r="OE865" s="3"/>
      <c r="OF865" s="3"/>
      <c r="OG865" s="3"/>
      <c r="OH865" s="3"/>
      <c r="OI865" s="3"/>
      <c r="OJ865" s="3"/>
      <c r="OK865" s="3"/>
      <c r="OL865" s="3"/>
      <c r="OM865" s="3"/>
      <c r="ON865" s="3"/>
      <c r="OO865" s="3"/>
      <c r="OP865" s="3"/>
      <c r="OQ865" s="3"/>
      <c r="OR865" s="3"/>
      <c r="OS865" s="3"/>
      <c r="OT865" s="3"/>
      <c r="OU865" s="3"/>
      <c r="OV865" s="3"/>
      <c r="OW865" s="3"/>
      <c r="OX865" s="3"/>
      <c r="OY865" s="3"/>
      <c r="OZ865" s="3"/>
      <c r="PA865" s="3"/>
      <c r="PB865" s="3"/>
      <c r="PC865" s="3"/>
      <c r="PD865" s="3"/>
      <c r="PE865" s="3"/>
      <c r="PF865" s="3"/>
      <c r="PG865" s="3"/>
      <c r="PH865" s="3"/>
      <c r="PI865" s="3"/>
      <c r="PJ865" s="3"/>
      <c r="PK865" s="3"/>
      <c r="PL865" s="3"/>
      <c r="PM865" s="3"/>
      <c r="PN865" s="3"/>
      <c r="PO865" s="3"/>
      <c r="PP865" s="3"/>
      <c r="PQ865" s="3"/>
      <c r="PR865" s="3"/>
      <c r="PS865" s="3"/>
      <c r="PT865" s="3"/>
      <c r="PU865" s="3"/>
      <c r="PV865" s="3"/>
      <c r="PW865" s="3"/>
      <c r="PX865" s="3"/>
      <c r="PY865" s="3"/>
      <c r="PZ865" s="3"/>
      <c r="QA865" s="3"/>
      <c r="QB865" s="3"/>
      <c r="QC865" s="3"/>
      <c r="QD865" s="3"/>
      <c r="QE865" s="3"/>
      <c r="QF865" s="3"/>
      <c r="QG865" s="3"/>
      <c r="QH865" s="3"/>
      <c r="QI865" s="3"/>
      <c r="QJ865" s="3"/>
      <c r="QK865" s="3"/>
      <c r="QL865" s="3"/>
      <c r="QM865" s="3"/>
      <c r="QN865" s="3"/>
      <c r="QO865" s="3"/>
      <c r="QP865" s="3"/>
      <c r="QQ865" s="3"/>
      <c r="QR865" s="3"/>
      <c r="QS865" s="3"/>
      <c r="QT865" s="3"/>
      <c r="QU865" s="3"/>
      <c r="QV865" s="3"/>
      <c r="QW865" s="3"/>
      <c r="QX865" s="3"/>
      <c r="QY865" s="3"/>
      <c r="QZ865" s="3"/>
      <c r="RA865" s="3"/>
      <c r="RB865" s="3"/>
      <c r="RC865" s="3"/>
      <c r="RD865" s="3"/>
      <c r="RE865" s="3"/>
      <c r="RF865" s="3"/>
      <c r="RG865" s="3"/>
      <c r="RH865" s="3"/>
      <c r="RI865" s="3"/>
      <c r="RJ865" s="3"/>
      <c r="RK865" s="3"/>
      <c r="RL865" s="3"/>
      <c r="RM865" s="3"/>
      <c r="RN865" s="3"/>
      <c r="RO865" s="3"/>
      <c r="RP865" s="3"/>
      <c r="RQ865" s="3"/>
      <c r="RR865" s="3"/>
      <c r="RS865" s="3"/>
      <c r="RT865" s="3"/>
      <c r="RU865" s="3"/>
      <c r="RV865" s="3"/>
      <c r="RW865" s="3"/>
      <c r="RX865" s="3"/>
      <c r="RY865" s="3"/>
      <c r="RZ865" s="3"/>
      <c r="SA865" s="3"/>
      <c r="SB865" s="3"/>
      <c r="SC865" s="3"/>
      <c r="SD865" s="3"/>
      <c r="SE865" s="3"/>
      <c r="SF865" s="3"/>
      <c r="SG865" s="3"/>
      <c r="SH865" s="3"/>
      <c r="SI865" s="3"/>
      <c r="SJ865" s="3"/>
      <c r="SK865" s="3"/>
      <c r="SL865" s="3"/>
      <c r="SM865" s="3"/>
      <c r="SN865" s="3"/>
      <c r="SO865" s="3"/>
      <c r="SP865" s="3"/>
      <c r="SQ865" s="3"/>
      <c r="SR865" s="3"/>
      <c r="SS865" s="3"/>
      <c r="ST865" s="3"/>
      <c r="SU865" s="3"/>
      <c r="SV865" s="3"/>
      <c r="SW865" s="3"/>
      <c r="SX865" s="3"/>
      <c r="SY865" s="3"/>
      <c r="SZ865" s="3"/>
      <c r="TA865" s="3"/>
      <c r="TB865" s="3"/>
      <c r="TC865" s="3"/>
      <c r="TD865" s="3"/>
      <c r="TE865" s="3"/>
      <c r="TF865" s="3"/>
      <c r="TG865" s="3"/>
      <c r="TH865" s="3"/>
      <c r="TI865" s="3"/>
      <c r="TJ865" s="3"/>
      <c r="TK865" s="3"/>
      <c r="TL865" s="3"/>
      <c r="TM865" s="3"/>
      <c r="TN865" s="3"/>
      <c r="TO865" s="3"/>
      <c r="TP865" s="3"/>
      <c r="TQ865" s="3"/>
      <c r="TR865" s="3"/>
      <c r="TS865" s="3"/>
      <c r="TT865" s="3"/>
      <c r="TU865" s="3"/>
      <c r="TV865" s="3"/>
      <c r="TW865" s="3"/>
      <c r="TX865" s="3"/>
      <c r="TY865" s="3"/>
      <c r="TZ865" s="3"/>
      <c r="UA865" s="3"/>
      <c r="UB865" s="3"/>
      <c r="UC865" s="3"/>
      <c r="UD865" s="3"/>
      <c r="UE865" s="3"/>
      <c r="UF865" s="3"/>
      <c r="UG865" s="3"/>
      <c r="UH865" s="3"/>
      <c r="UI865" s="3"/>
      <c r="UJ865" s="3"/>
      <c r="UK865" s="3"/>
      <c r="UL865" s="3"/>
      <c r="UM865" s="3"/>
      <c r="UN865" s="3"/>
      <c r="UO865" s="3"/>
      <c r="UP865" s="3"/>
      <c r="UQ865" s="3"/>
      <c r="UR865" s="3"/>
      <c r="US865" s="3"/>
      <c r="UT865" s="3"/>
      <c r="UU865" s="3"/>
      <c r="UV865" s="3"/>
      <c r="UW865" s="3"/>
      <c r="UX865" s="3"/>
      <c r="UY865" s="3"/>
      <c r="UZ865" s="3"/>
      <c r="VA865" s="3"/>
      <c r="VB865" s="3"/>
      <c r="VC865" s="3"/>
      <c r="VD865" s="3"/>
      <c r="VE865" s="3"/>
      <c r="VF865" s="3"/>
      <c r="VG865" s="3"/>
      <c r="VH865" s="3"/>
      <c r="VI865" s="3"/>
      <c r="VJ865" s="3"/>
      <c r="VK865" s="3"/>
      <c r="VL865" s="3"/>
      <c r="VM865" s="3"/>
      <c r="VN865" s="3"/>
      <c r="VO865" s="3"/>
      <c r="VP865" s="3"/>
      <c r="VQ865" s="3"/>
      <c r="VR865" s="3"/>
      <c r="VS865" s="3"/>
      <c r="VT865" s="3"/>
      <c r="VU865" s="3"/>
      <c r="VV865" s="3"/>
      <c r="VW865" s="3"/>
      <c r="VX865" s="3"/>
      <c r="VY865" s="3"/>
      <c r="VZ865" s="3"/>
      <c r="WA865" s="3"/>
      <c r="WB865" s="3"/>
      <c r="WC865" s="3"/>
    </row>
    <row r="866" spans="1:601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/>
      <c r="LP866" s="3"/>
      <c r="LQ866" s="3"/>
      <c r="LR866" s="3"/>
      <c r="LS866" s="3"/>
      <c r="LT866" s="3"/>
      <c r="LU866" s="3"/>
      <c r="LV866" s="3"/>
      <c r="LW866" s="3"/>
      <c r="LX866" s="3"/>
      <c r="LY866" s="3"/>
      <c r="LZ866" s="3"/>
      <c r="MA866" s="3"/>
      <c r="MB866" s="3"/>
      <c r="MC866" s="3"/>
      <c r="MD866" s="3"/>
      <c r="ME866" s="3"/>
      <c r="MF866" s="3"/>
      <c r="MG866" s="3"/>
      <c r="MH866" s="3"/>
      <c r="MI866" s="3"/>
      <c r="MJ866" s="3"/>
      <c r="MK866" s="3"/>
      <c r="ML866" s="3"/>
      <c r="MM866" s="3"/>
      <c r="MN866" s="3"/>
      <c r="MO866" s="3"/>
      <c r="MP866" s="3"/>
      <c r="MQ866" s="3"/>
      <c r="MR866" s="3"/>
      <c r="MS866" s="3"/>
      <c r="MT866" s="3"/>
      <c r="MU866" s="3"/>
      <c r="MV866" s="3"/>
      <c r="MW866" s="3"/>
      <c r="MX866" s="3"/>
      <c r="MY866" s="3"/>
      <c r="MZ866" s="3"/>
      <c r="NA866" s="3"/>
      <c r="NB866" s="3"/>
      <c r="NC866" s="3"/>
      <c r="ND866" s="3"/>
      <c r="NE866" s="3"/>
      <c r="NF866" s="3"/>
      <c r="NG866" s="3"/>
      <c r="NH866" s="3"/>
      <c r="NI866" s="3"/>
      <c r="NJ866" s="3"/>
      <c r="NK866" s="3"/>
      <c r="NL866" s="3"/>
      <c r="NM866" s="3"/>
      <c r="NN866" s="3"/>
      <c r="NO866" s="3"/>
      <c r="NP866" s="3"/>
      <c r="NQ866" s="3"/>
      <c r="NR866" s="3"/>
      <c r="NS866" s="3"/>
      <c r="NT866" s="3"/>
      <c r="NU866" s="3"/>
      <c r="NV866" s="3"/>
      <c r="NW866" s="3"/>
      <c r="NX866" s="3"/>
      <c r="NY866" s="3"/>
      <c r="NZ866" s="3"/>
      <c r="OA866" s="3"/>
      <c r="OB866" s="3"/>
      <c r="OC866" s="3"/>
      <c r="OD866" s="3"/>
      <c r="OE866" s="3"/>
      <c r="OF866" s="3"/>
      <c r="OG866" s="3"/>
      <c r="OH866" s="3"/>
      <c r="OI866" s="3"/>
      <c r="OJ866" s="3"/>
      <c r="OK866" s="3"/>
      <c r="OL866" s="3"/>
      <c r="OM866" s="3"/>
      <c r="ON866" s="3"/>
      <c r="OO866" s="3"/>
      <c r="OP866" s="3"/>
      <c r="OQ866" s="3"/>
      <c r="OR866" s="3"/>
      <c r="OS866" s="3"/>
      <c r="OT866" s="3"/>
      <c r="OU866" s="3"/>
      <c r="OV866" s="3"/>
      <c r="OW866" s="3"/>
      <c r="OX866" s="3"/>
      <c r="OY866" s="3"/>
      <c r="OZ866" s="3"/>
      <c r="PA866" s="3"/>
      <c r="PB866" s="3"/>
      <c r="PC866" s="3"/>
      <c r="PD866" s="3"/>
      <c r="PE866" s="3"/>
      <c r="PF866" s="3"/>
      <c r="PG866" s="3"/>
      <c r="PH866" s="3"/>
      <c r="PI866" s="3"/>
      <c r="PJ866" s="3"/>
      <c r="PK866" s="3"/>
      <c r="PL866" s="3"/>
      <c r="PM866" s="3"/>
      <c r="PN866" s="3"/>
      <c r="PO866" s="3"/>
      <c r="PP866" s="3"/>
      <c r="PQ866" s="3"/>
      <c r="PR866" s="3"/>
      <c r="PS866" s="3"/>
      <c r="PT866" s="3"/>
      <c r="PU866" s="3"/>
      <c r="PV866" s="3"/>
      <c r="PW866" s="3"/>
      <c r="PX866" s="3"/>
      <c r="PY866" s="3"/>
      <c r="PZ866" s="3"/>
      <c r="QA866" s="3"/>
      <c r="QB866" s="3"/>
      <c r="QC866" s="3"/>
      <c r="QD866" s="3"/>
      <c r="QE866" s="3"/>
      <c r="QF866" s="3"/>
      <c r="QG866" s="3"/>
      <c r="QH866" s="3"/>
      <c r="QI866" s="3"/>
      <c r="QJ866" s="3"/>
      <c r="QK866" s="3"/>
      <c r="QL866" s="3"/>
      <c r="QM866" s="3"/>
      <c r="QN866" s="3"/>
      <c r="QO866" s="3"/>
      <c r="QP866" s="3"/>
      <c r="QQ866" s="3"/>
      <c r="QR866" s="3"/>
      <c r="QS866" s="3"/>
      <c r="QT866" s="3"/>
      <c r="QU866" s="3"/>
      <c r="QV866" s="3"/>
      <c r="QW866" s="3"/>
      <c r="QX866" s="3"/>
      <c r="QY866" s="3"/>
      <c r="QZ866" s="3"/>
      <c r="RA866" s="3"/>
      <c r="RB866" s="3"/>
      <c r="RC866" s="3"/>
      <c r="RD866" s="3"/>
      <c r="RE866" s="3"/>
      <c r="RF866" s="3"/>
      <c r="RG866" s="3"/>
      <c r="RH866" s="3"/>
      <c r="RI866" s="3"/>
      <c r="RJ866" s="3"/>
      <c r="RK866" s="3"/>
      <c r="RL866" s="3"/>
      <c r="RM866" s="3"/>
      <c r="RN866" s="3"/>
      <c r="RO866" s="3"/>
      <c r="RP866" s="3"/>
      <c r="RQ866" s="3"/>
      <c r="RR866" s="3"/>
      <c r="RS866" s="3"/>
      <c r="RT866" s="3"/>
      <c r="RU866" s="3"/>
      <c r="RV866" s="3"/>
      <c r="RW866" s="3"/>
      <c r="RX866" s="3"/>
      <c r="RY866" s="3"/>
      <c r="RZ866" s="3"/>
      <c r="SA866" s="3"/>
      <c r="SB866" s="3"/>
      <c r="SC866" s="3"/>
      <c r="SD866" s="3"/>
      <c r="SE866" s="3"/>
      <c r="SF866" s="3"/>
      <c r="SG866" s="3"/>
      <c r="SH866" s="3"/>
      <c r="SI866" s="3"/>
      <c r="SJ866" s="3"/>
      <c r="SK866" s="3"/>
      <c r="SL866" s="3"/>
      <c r="SM866" s="3"/>
      <c r="SN866" s="3"/>
      <c r="SO866" s="3"/>
      <c r="SP866" s="3"/>
      <c r="SQ866" s="3"/>
      <c r="SR866" s="3"/>
      <c r="SS866" s="3"/>
      <c r="ST866" s="3"/>
      <c r="SU866" s="3"/>
      <c r="SV866" s="3"/>
      <c r="SW866" s="3"/>
      <c r="SX866" s="3"/>
      <c r="SY866" s="3"/>
      <c r="SZ866" s="3"/>
      <c r="TA866" s="3"/>
      <c r="TB866" s="3"/>
      <c r="TC866" s="3"/>
      <c r="TD866" s="3"/>
      <c r="TE866" s="3"/>
      <c r="TF866" s="3"/>
      <c r="TG866" s="3"/>
      <c r="TH866" s="3"/>
      <c r="TI866" s="3"/>
      <c r="TJ866" s="3"/>
      <c r="TK866" s="3"/>
      <c r="TL866" s="3"/>
      <c r="TM866" s="3"/>
      <c r="TN866" s="3"/>
      <c r="TO866" s="3"/>
      <c r="TP866" s="3"/>
      <c r="TQ866" s="3"/>
      <c r="TR866" s="3"/>
      <c r="TS866" s="3"/>
      <c r="TT866" s="3"/>
      <c r="TU866" s="3"/>
      <c r="TV866" s="3"/>
      <c r="TW866" s="3"/>
      <c r="TX866" s="3"/>
      <c r="TY866" s="3"/>
      <c r="TZ866" s="3"/>
      <c r="UA866" s="3"/>
      <c r="UB866" s="3"/>
      <c r="UC866" s="3"/>
      <c r="UD866" s="3"/>
      <c r="UE866" s="3"/>
      <c r="UF866" s="3"/>
      <c r="UG866" s="3"/>
      <c r="UH866" s="3"/>
      <c r="UI866" s="3"/>
      <c r="UJ866" s="3"/>
      <c r="UK866" s="3"/>
      <c r="UL866" s="3"/>
      <c r="UM866" s="3"/>
      <c r="UN866" s="3"/>
      <c r="UO866" s="3"/>
      <c r="UP866" s="3"/>
      <c r="UQ866" s="3"/>
      <c r="UR866" s="3"/>
      <c r="US866" s="3"/>
      <c r="UT866" s="3"/>
      <c r="UU866" s="3"/>
      <c r="UV866" s="3"/>
      <c r="UW866" s="3"/>
      <c r="UX866" s="3"/>
      <c r="UY866" s="3"/>
      <c r="UZ866" s="3"/>
      <c r="VA866" s="3"/>
      <c r="VB866" s="3"/>
      <c r="VC866" s="3"/>
      <c r="VD866" s="3"/>
      <c r="VE866" s="3"/>
      <c r="VF866" s="3"/>
      <c r="VG866" s="3"/>
      <c r="VH866" s="3"/>
      <c r="VI866" s="3"/>
      <c r="VJ866" s="3"/>
      <c r="VK866" s="3"/>
      <c r="VL866" s="3"/>
      <c r="VM866" s="3"/>
      <c r="VN866" s="3"/>
      <c r="VO866" s="3"/>
      <c r="VP866" s="3"/>
      <c r="VQ866" s="3"/>
      <c r="VR866" s="3"/>
      <c r="VS866" s="3"/>
      <c r="VT866" s="3"/>
      <c r="VU866" s="3"/>
      <c r="VV866" s="3"/>
      <c r="VW866" s="3"/>
      <c r="VX866" s="3"/>
      <c r="VY866" s="3"/>
      <c r="VZ866" s="3"/>
      <c r="WA866" s="3"/>
      <c r="WB866" s="3"/>
      <c r="WC866" s="3"/>
    </row>
    <row r="867" spans="1:601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/>
      <c r="LP867" s="3"/>
      <c r="LQ867" s="3"/>
      <c r="LR867" s="3"/>
      <c r="LS867" s="3"/>
      <c r="LT867" s="3"/>
      <c r="LU867" s="3"/>
      <c r="LV867" s="3"/>
      <c r="LW867" s="3"/>
      <c r="LX867" s="3"/>
      <c r="LY867" s="3"/>
      <c r="LZ867" s="3"/>
      <c r="MA867" s="3"/>
      <c r="MB867" s="3"/>
      <c r="MC867" s="3"/>
      <c r="MD867" s="3"/>
      <c r="ME867" s="3"/>
      <c r="MF867" s="3"/>
      <c r="MG867" s="3"/>
      <c r="MH867" s="3"/>
      <c r="MI867" s="3"/>
      <c r="MJ867" s="3"/>
      <c r="MK867" s="3"/>
      <c r="ML867" s="3"/>
      <c r="MM867" s="3"/>
      <c r="MN867" s="3"/>
      <c r="MO867" s="3"/>
      <c r="MP867" s="3"/>
      <c r="MQ867" s="3"/>
      <c r="MR867" s="3"/>
      <c r="MS867" s="3"/>
      <c r="MT867" s="3"/>
      <c r="MU867" s="3"/>
      <c r="MV867" s="3"/>
      <c r="MW867" s="3"/>
      <c r="MX867" s="3"/>
      <c r="MY867" s="3"/>
      <c r="MZ867" s="3"/>
      <c r="NA867" s="3"/>
      <c r="NB867" s="3"/>
      <c r="NC867" s="3"/>
      <c r="ND867" s="3"/>
      <c r="NE867" s="3"/>
      <c r="NF867" s="3"/>
      <c r="NG867" s="3"/>
      <c r="NH867" s="3"/>
      <c r="NI867" s="3"/>
      <c r="NJ867" s="3"/>
      <c r="NK867" s="3"/>
      <c r="NL867" s="3"/>
      <c r="NM867" s="3"/>
      <c r="NN867" s="3"/>
      <c r="NO867" s="3"/>
      <c r="NP867" s="3"/>
      <c r="NQ867" s="3"/>
      <c r="NR867" s="3"/>
      <c r="NS867" s="3"/>
      <c r="NT867" s="3"/>
      <c r="NU867" s="3"/>
      <c r="NV867" s="3"/>
      <c r="NW867" s="3"/>
      <c r="NX867" s="3"/>
      <c r="NY867" s="3"/>
      <c r="NZ867" s="3"/>
      <c r="OA867" s="3"/>
      <c r="OB867" s="3"/>
      <c r="OC867" s="3"/>
      <c r="OD867" s="3"/>
      <c r="OE867" s="3"/>
      <c r="OF867" s="3"/>
      <c r="OG867" s="3"/>
      <c r="OH867" s="3"/>
      <c r="OI867" s="3"/>
      <c r="OJ867" s="3"/>
      <c r="OK867" s="3"/>
      <c r="OL867" s="3"/>
      <c r="OM867" s="3"/>
      <c r="ON867" s="3"/>
      <c r="OO867" s="3"/>
      <c r="OP867" s="3"/>
      <c r="OQ867" s="3"/>
      <c r="OR867" s="3"/>
      <c r="OS867" s="3"/>
      <c r="OT867" s="3"/>
      <c r="OU867" s="3"/>
      <c r="OV867" s="3"/>
      <c r="OW867" s="3"/>
      <c r="OX867" s="3"/>
      <c r="OY867" s="3"/>
      <c r="OZ867" s="3"/>
      <c r="PA867" s="3"/>
      <c r="PB867" s="3"/>
      <c r="PC867" s="3"/>
      <c r="PD867" s="3"/>
      <c r="PE867" s="3"/>
      <c r="PF867" s="3"/>
      <c r="PG867" s="3"/>
      <c r="PH867" s="3"/>
      <c r="PI867" s="3"/>
      <c r="PJ867" s="3"/>
      <c r="PK867" s="3"/>
      <c r="PL867" s="3"/>
      <c r="PM867" s="3"/>
      <c r="PN867" s="3"/>
      <c r="PO867" s="3"/>
      <c r="PP867" s="3"/>
      <c r="PQ867" s="3"/>
      <c r="PR867" s="3"/>
      <c r="PS867" s="3"/>
      <c r="PT867" s="3"/>
      <c r="PU867" s="3"/>
      <c r="PV867" s="3"/>
      <c r="PW867" s="3"/>
      <c r="PX867" s="3"/>
      <c r="PY867" s="3"/>
      <c r="PZ867" s="3"/>
      <c r="QA867" s="3"/>
      <c r="QB867" s="3"/>
      <c r="QC867" s="3"/>
      <c r="QD867" s="3"/>
      <c r="QE867" s="3"/>
      <c r="QF867" s="3"/>
      <c r="QG867" s="3"/>
      <c r="QH867" s="3"/>
      <c r="QI867" s="3"/>
      <c r="QJ867" s="3"/>
      <c r="QK867" s="3"/>
      <c r="QL867" s="3"/>
      <c r="QM867" s="3"/>
      <c r="QN867" s="3"/>
      <c r="QO867" s="3"/>
      <c r="QP867" s="3"/>
      <c r="QQ867" s="3"/>
      <c r="QR867" s="3"/>
      <c r="QS867" s="3"/>
      <c r="QT867" s="3"/>
      <c r="QU867" s="3"/>
      <c r="QV867" s="3"/>
      <c r="QW867" s="3"/>
      <c r="QX867" s="3"/>
      <c r="QY867" s="3"/>
      <c r="QZ867" s="3"/>
      <c r="RA867" s="3"/>
      <c r="RB867" s="3"/>
      <c r="RC867" s="3"/>
      <c r="RD867" s="3"/>
      <c r="RE867" s="3"/>
      <c r="RF867" s="3"/>
      <c r="RG867" s="3"/>
      <c r="RH867" s="3"/>
      <c r="RI867" s="3"/>
      <c r="RJ867" s="3"/>
      <c r="RK867" s="3"/>
      <c r="RL867" s="3"/>
      <c r="RM867" s="3"/>
      <c r="RN867" s="3"/>
      <c r="RO867" s="3"/>
      <c r="RP867" s="3"/>
      <c r="RQ867" s="3"/>
      <c r="RR867" s="3"/>
      <c r="RS867" s="3"/>
      <c r="RT867" s="3"/>
      <c r="RU867" s="3"/>
      <c r="RV867" s="3"/>
      <c r="RW867" s="3"/>
      <c r="RX867" s="3"/>
      <c r="RY867" s="3"/>
      <c r="RZ867" s="3"/>
      <c r="SA867" s="3"/>
      <c r="SB867" s="3"/>
      <c r="SC867" s="3"/>
      <c r="SD867" s="3"/>
      <c r="SE867" s="3"/>
      <c r="SF867" s="3"/>
      <c r="SG867" s="3"/>
      <c r="SH867" s="3"/>
      <c r="SI867" s="3"/>
      <c r="SJ867" s="3"/>
      <c r="SK867" s="3"/>
      <c r="SL867" s="3"/>
      <c r="SM867" s="3"/>
      <c r="SN867" s="3"/>
      <c r="SO867" s="3"/>
      <c r="SP867" s="3"/>
      <c r="SQ867" s="3"/>
      <c r="SR867" s="3"/>
      <c r="SS867" s="3"/>
      <c r="ST867" s="3"/>
      <c r="SU867" s="3"/>
      <c r="SV867" s="3"/>
      <c r="SW867" s="3"/>
      <c r="SX867" s="3"/>
      <c r="SY867" s="3"/>
      <c r="SZ867" s="3"/>
      <c r="TA867" s="3"/>
      <c r="TB867" s="3"/>
      <c r="TC867" s="3"/>
      <c r="TD867" s="3"/>
      <c r="TE867" s="3"/>
      <c r="TF867" s="3"/>
      <c r="TG867" s="3"/>
      <c r="TH867" s="3"/>
      <c r="TI867" s="3"/>
      <c r="TJ867" s="3"/>
      <c r="TK867" s="3"/>
      <c r="TL867" s="3"/>
      <c r="TM867" s="3"/>
      <c r="TN867" s="3"/>
      <c r="TO867" s="3"/>
      <c r="TP867" s="3"/>
      <c r="TQ867" s="3"/>
      <c r="TR867" s="3"/>
      <c r="TS867" s="3"/>
      <c r="TT867" s="3"/>
      <c r="TU867" s="3"/>
      <c r="TV867" s="3"/>
      <c r="TW867" s="3"/>
      <c r="TX867" s="3"/>
      <c r="TY867" s="3"/>
      <c r="TZ867" s="3"/>
      <c r="UA867" s="3"/>
      <c r="UB867" s="3"/>
      <c r="UC867" s="3"/>
      <c r="UD867" s="3"/>
      <c r="UE867" s="3"/>
      <c r="UF867" s="3"/>
      <c r="UG867" s="3"/>
      <c r="UH867" s="3"/>
      <c r="UI867" s="3"/>
      <c r="UJ867" s="3"/>
      <c r="UK867" s="3"/>
      <c r="UL867" s="3"/>
      <c r="UM867" s="3"/>
      <c r="UN867" s="3"/>
      <c r="UO867" s="3"/>
      <c r="UP867" s="3"/>
      <c r="UQ867" s="3"/>
      <c r="UR867" s="3"/>
      <c r="US867" s="3"/>
      <c r="UT867" s="3"/>
      <c r="UU867" s="3"/>
      <c r="UV867" s="3"/>
      <c r="UW867" s="3"/>
      <c r="UX867" s="3"/>
      <c r="UY867" s="3"/>
      <c r="UZ867" s="3"/>
      <c r="VA867" s="3"/>
      <c r="VB867" s="3"/>
      <c r="VC867" s="3"/>
      <c r="VD867" s="3"/>
      <c r="VE867" s="3"/>
      <c r="VF867" s="3"/>
      <c r="VG867" s="3"/>
      <c r="VH867" s="3"/>
      <c r="VI867" s="3"/>
      <c r="VJ867" s="3"/>
      <c r="VK867" s="3"/>
      <c r="VL867" s="3"/>
      <c r="VM867" s="3"/>
      <c r="VN867" s="3"/>
      <c r="VO867" s="3"/>
      <c r="VP867" s="3"/>
      <c r="VQ867" s="3"/>
      <c r="VR867" s="3"/>
      <c r="VS867" s="3"/>
      <c r="VT867" s="3"/>
      <c r="VU867" s="3"/>
      <c r="VV867" s="3"/>
      <c r="VW867" s="3"/>
      <c r="VX867" s="3"/>
      <c r="VY867" s="3"/>
      <c r="VZ867" s="3"/>
      <c r="WA867" s="3"/>
      <c r="WB867" s="3"/>
      <c r="WC867" s="3"/>
    </row>
    <row r="868" spans="1:601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3"/>
      <c r="NJ868" s="3"/>
      <c r="NK868" s="3"/>
      <c r="NL868" s="3"/>
      <c r="NM868" s="3"/>
      <c r="NN868" s="3"/>
      <c r="NO868" s="3"/>
      <c r="NP868" s="3"/>
      <c r="NQ868" s="3"/>
      <c r="NR868" s="3"/>
      <c r="NS868" s="3"/>
      <c r="NT868" s="3"/>
      <c r="NU868" s="3"/>
      <c r="NV868" s="3"/>
      <c r="NW868" s="3"/>
      <c r="NX868" s="3"/>
      <c r="NY868" s="3"/>
      <c r="NZ868" s="3"/>
      <c r="OA868" s="3"/>
      <c r="OB868" s="3"/>
      <c r="OC868" s="3"/>
      <c r="OD868" s="3"/>
      <c r="OE868" s="3"/>
      <c r="OF868" s="3"/>
      <c r="OG868" s="3"/>
      <c r="OH868" s="3"/>
      <c r="OI868" s="3"/>
      <c r="OJ868" s="3"/>
      <c r="OK868" s="3"/>
      <c r="OL868" s="3"/>
      <c r="OM868" s="3"/>
      <c r="ON868" s="3"/>
      <c r="OO868" s="3"/>
      <c r="OP868" s="3"/>
      <c r="OQ868" s="3"/>
      <c r="OR868" s="3"/>
      <c r="OS868" s="3"/>
      <c r="OT868" s="3"/>
      <c r="OU868" s="3"/>
      <c r="OV868" s="3"/>
      <c r="OW868" s="3"/>
      <c r="OX868" s="3"/>
      <c r="OY868" s="3"/>
      <c r="OZ868" s="3"/>
      <c r="PA868" s="3"/>
      <c r="PB868" s="3"/>
      <c r="PC868" s="3"/>
      <c r="PD868" s="3"/>
      <c r="PE868" s="3"/>
      <c r="PF868" s="3"/>
      <c r="PG868" s="3"/>
      <c r="PH868" s="3"/>
      <c r="PI868" s="3"/>
      <c r="PJ868" s="3"/>
      <c r="PK868" s="3"/>
      <c r="PL868" s="3"/>
      <c r="PM868" s="3"/>
      <c r="PN868" s="3"/>
      <c r="PO868" s="3"/>
      <c r="PP868" s="3"/>
      <c r="PQ868" s="3"/>
      <c r="PR868" s="3"/>
      <c r="PS868" s="3"/>
      <c r="PT868" s="3"/>
      <c r="PU868" s="3"/>
      <c r="PV868" s="3"/>
      <c r="PW868" s="3"/>
      <c r="PX868" s="3"/>
      <c r="PY868" s="3"/>
      <c r="PZ868" s="3"/>
      <c r="QA868" s="3"/>
      <c r="QB868" s="3"/>
      <c r="QC868" s="3"/>
      <c r="QD868" s="3"/>
      <c r="QE868" s="3"/>
      <c r="QF868" s="3"/>
      <c r="QG868" s="3"/>
      <c r="QH868" s="3"/>
      <c r="QI868" s="3"/>
      <c r="QJ868" s="3"/>
      <c r="QK868" s="3"/>
      <c r="QL868" s="3"/>
      <c r="QM868" s="3"/>
      <c r="QN868" s="3"/>
      <c r="QO868" s="3"/>
      <c r="QP868" s="3"/>
      <c r="QQ868" s="3"/>
      <c r="QR868" s="3"/>
      <c r="QS868" s="3"/>
      <c r="QT868" s="3"/>
      <c r="QU868" s="3"/>
      <c r="QV868" s="3"/>
      <c r="QW868" s="3"/>
      <c r="QX868" s="3"/>
      <c r="QY868" s="3"/>
      <c r="QZ868" s="3"/>
      <c r="RA868" s="3"/>
      <c r="RB868" s="3"/>
      <c r="RC868" s="3"/>
      <c r="RD868" s="3"/>
      <c r="RE868" s="3"/>
      <c r="RF868" s="3"/>
      <c r="RG868" s="3"/>
      <c r="RH868" s="3"/>
      <c r="RI868" s="3"/>
      <c r="RJ868" s="3"/>
      <c r="RK868" s="3"/>
      <c r="RL868" s="3"/>
      <c r="RM868" s="3"/>
      <c r="RN868" s="3"/>
      <c r="RO868" s="3"/>
      <c r="RP868" s="3"/>
      <c r="RQ868" s="3"/>
      <c r="RR868" s="3"/>
      <c r="RS868" s="3"/>
      <c r="RT868" s="3"/>
      <c r="RU868" s="3"/>
      <c r="RV868" s="3"/>
      <c r="RW868" s="3"/>
      <c r="RX868" s="3"/>
      <c r="RY868" s="3"/>
      <c r="RZ868" s="3"/>
      <c r="SA868" s="3"/>
      <c r="SB868" s="3"/>
      <c r="SC868" s="3"/>
      <c r="SD868" s="3"/>
      <c r="SE868" s="3"/>
      <c r="SF868" s="3"/>
      <c r="SG868" s="3"/>
      <c r="SH868" s="3"/>
      <c r="SI868" s="3"/>
      <c r="SJ868" s="3"/>
      <c r="SK868" s="3"/>
      <c r="SL868" s="3"/>
      <c r="SM868" s="3"/>
      <c r="SN868" s="3"/>
      <c r="SO868" s="3"/>
      <c r="SP868" s="3"/>
      <c r="SQ868" s="3"/>
      <c r="SR868" s="3"/>
      <c r="SS868" s="3"/>
      <c r="ST868" s="3"/>
      <c r="SU868" s="3"/>
      <c r="SV868" s="3"/>
      <c r="SW868" s="3"/>
      <c r="SX868" s="3"/>
      <c r="SY868" s="3"/>
      <c r="SZ868" s="3"/>
      <c r="TA868" s="3"/>
      <c r="TB868" s="3"/>
      <c r="TC868" s="3"/>
      <c r="TD868" s="3"/>
      <c r="TE868" s="3"/>
      <c r="TF868" s="3"/>
      <c r="TG868" s="3"/>
      <c r="TH868" s="3"/>
      <c r="TI868" s="3"/>
      <c r="TJ868" s="3"/>
      <c r="TK868" s="3"/>
      <c r="TL868" s="3"/>
      <c r="TM868" s="3"/>
      <c r="TN868" s="3"/>
      <c r="TO868" s="3"/>
      <c r="TP868" s="3"/>
      <c r="TQ868" s="3"/>
      <c r="TR868" s="3"/>
      <c r="TS868" s="3"/>
      <c r="TT868" s="3"/>
      <c r="TU868" s="3"/>
      <c r="TV868" s="3"/>
      <c r="TW868" s="3"/>
      <c r="TX868" s="3"/>
      <c r="TY868" s="3"/>
      <c r="TZ868" s="3"/>
      <c r="UA868" s="3"/>
      <c r="UB868" s="3"/>
      <c r="UC868" s="3"/>
      <c r="UD868" s="3"/>
      <c r="UE868" s="3"/>
      <c r="UF868" s="3"/>
      <c r="UG868" s="3"/>
      <c r="UH868" s="3"/>
      <c r="UI868" s="3"/>
      <c r="UJ868" s="3"/>
      <c r="UK868" s="3"/>
      <c r="UL868" s="3"/>
      <c r="UM868" s="3"/>
      <c r="UN868" s="3"/>
      <c r="UO868" s="3"/>
      <c r="UP868" s="3"/>
      <c r="UQ868" s="3"/>
      <c r="UR868" s="3"/>
      <c r="US868" s="3"/>
      <c r="UT868" s="3"/>
      <c r="UU868" s="3"/>
      <c r="UV868" s="3"/>
      <c r="UW868" s="3"/>
      <c r="UX868" s="3"/>
      <c r="UY868" s="3"/>
      <c r="UZ868" s="3"/>
      <c r="VA868" s="3"/>
      <c r="VB868" s="3"/>
      <c r="VC868" s="3"/>
      <c r="VD868" s="3"/>
      <c r="VE868" s="3"/>
      <c r="VF868" s="3"/>
      <c r="VG868" s="3"/>
      <c r="VH868" s="3"/>
      <c r="VI868" s="3"/>
      <c r="VJ868" s="3"/>
      <c r="VK868" s="3"/>
      <c r="VL868" s="3"/>
      <c r="VM868" s="3"/>
      <c r="VN868" s="3"/>
      <c r="VO868" s="3"/>
      <c r="VP868" s="3"/>
      <c r="VQ868" s="3"/>
      <c r="VR868" s="3"/>
      <c r="VS868" s="3"/>
      <c r="VT868" s="3"/>
      <c r="VU868" s="3"/>
      <c r="VV868" s="3"/>
      <c r="VW868" s="3"/>
      <c r="VX868" s="3"/>
      <c r="VY868" s="3"/>
      <c r="VZ868" s="3"/>
      <c r="WA868" s="3"/>
      <c r="WB868" s="3"/>
      <c r="WC868" s="3"/>
    </row>
    <row r="869" spans="1:601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3"/>
      <c r="NJ869" s="3"/>
      <c r="NK869" s="3"/>
      <c r="NL869" s="3"/>
      <c r="NM869" s="3"/>
      <c r="NN869" s="3"/>
      <c r="NO869" s="3"/>
      <c r="NP869" s="3"/>
      <c r="NQ869" s="3"/>
      <c r="NR869" s="3"/>
      <c r="NS869" s="3"/>
      <c r="NT869" s="3"/>
      <c r="NU869" s="3"/>
      <c r="NV869" s="3"/>
      <c r="NW869" s="3"/>
      <c r="NX869" s="3"/>
      <c r="NY869" s="3"/>
      <c r="NZ869" s="3"/>
      <c r="OA869" s="3"/>
      <c r="OB869" s="3"/>
      <c r="OC869" s="3"/>
      <c r="OD869" s="3"/>
      <c r="OE869" s="3"/>
      <c r="OF869" s="3"/>
      <c r="OG869" s="3"/>
      <c r="OH869" s="3"/>
      <c r="OI869" s="3"/>
      <c r="OJ869" s="3"/>
      <c r="OK869" s="3"/>
      <c r="OL869" s="3"/>
      <c r="OM869" s="3"/>
      <c r="ON869" s="3"/>
      <c r="OO869" s="3"/>
      <c r="OP869" s="3"/>
      <c r="OQ869" s="3"/>
      <c r="OR869" s="3"/>
      <c r="OS869" s="3"/>
      <c r="OT869" s="3"/>
      <c r="OU869" s="3"/>
      <c r="OV869" s="3"/>
      <c r="OW869" s="3"/>
      <c r="OX869" s="3"/>
      <c r="OY869" s="3"/>
      <c r="OZ869" s="3"/>
      <c r="PA869" s="3"/>
      <c r="PB869" s="3"/>
      <c r="PC869" s="3"/>
      <c r="PD869" s="3"/>
      <c r="PE869" s="3"/>
      <c r="PF869" s="3"/>
      <c r="PG869" s="3"/>
      <c r="PH869" s="3"/>
      <c r="PI869" s="3"/>
      <c r="PJ869" s="3"/>
      <c r="PK869" s="3"/>
      <c r="PL869" s="3"/>
      <c r="PM869" s="3"/>
      <c r="PN869" s="3"/>
      <c r="PO869" s="3"/>
      <c r="PP869" s="3"/>
      <c r="PQ869" s="3"/>
      <c r="PR869" s="3"/>
      <c r="PS869" s="3"/>
      <c r="PT869" s="3"/>
      <c r="PU869" s="3"/>
      <c r="PV869" s="3"/>
      <c r="PW869" s="3"/>
      <c r="PX869" s="3"/>
      <c r="PY869" s="3"/>
      <c r="PZ869" s="3"/>
      <c r="QA869" s="3"/>
      <c r="QB869" s="3"/>
      <c r="QC869" s="3"/>
      <c r="QD869" s="3"/>
      <c r="QE869" s="3"/>
      <c r="QF869" s="3"/>
      <c r="QG869" s="3"/>
      <c r="QH869" s="3"/>
      <c r="QI869" s="3"/>
      <c r="QJ869" s="3"/>
      <c r="QK869" s="3"/>
      <c r="QL869" s="3"/>
      <c r="QM869" s="3"/>
      <c r="QN869" s="3"/>
      <c r="QO869" s="3"/>
      <c r="QP869" s="3"/>
      <c r="QQ869" s="3"/>
      <c r="QR869" s="3"/>
      <c r="QS869" s="3"/>
      <c r="QT869" s="3"/>
      <c r="QU869" s="3"/>
      <c r="QV869" s="3"/>
      <c r="QW869" s="3"/>
      <c r="QX869" s="3"/>
      <c r="QY869" s="3"/>
      <c r="QZ869" s="3"/>
      <c r="RA869" s="3"/>
      <c r="RB869" s="3"/>
      <c r="RC869" s="3"/>
      <c r="RD869" s="3"/>
      <c r="RE869" s="3"/>
      <c r="RF869" s="3"/>
      <c r="RG869" s="3"/>
      <c r="RH869" s="3"/>
      <c r="RI869" s="3"/>
      <c r="RJ869" s="3"/>
      <c r="RK869" s="3"/>
      <c r="RL869" s="3"/>
      <c r="RM869" s="3"/>
      <c r="RN869" s="3"/>
      <c r="RO869" s="3"/>
      <c r="RP869" s="3"/>
      <c r="RQ869" s="3"/>
      <c r="RR869" s="3"/>
      <c r="RS869" s="3"/>
      <c r="RT869" s="3"/>
      <c r="RU869" s="3"/>
      <c r="RV869" s="3"/>
      <c r="RW869" s="3"/>
      <c r="RX869" s="3"/>
      <c r="RY869" s="3"/>
      <c r="RZ869" s="3"/>
      <c r="SA869" s="3"/>
      <c r="SB869" s="3"/>
      <c r="SC869" s="3"/>
      <c r="SD869" s="3"/>
      <c r="SE869" s="3"/>
      <c r="SF869" s="3"/>
      <c r="SG869" s="3"/>
      <c r="SH869" s="3"/>
      <c r="SI869" s="3"/>
      <c r="SJ869" s="3"/>
      <c r="SK869" s="3"/>
      <c r="SL869" s="3"/>
      <c r="SM869" s="3"/>
      <c r="SN869" s="3"/>
      <c r="SO869" s="3"/>
      <c r="SP869" s="3"/>
      <c r="SQ869" s="3"/>
      <c r="SR869" s="3"/>
      <c r="SS869" s="3"/>
      <c r="ST869" s="3"/>
      <c r="SU869" s="3"/>
      <c r="SV869" s="3"/>
      <c r="SW869" s="3"/>
      <c r="SX869" s="3"/>
      <c r="SY869" s="3"/>
      <c r="SZ869" s="3"/>
      <c r="TA869" s="3"/>
      <c r="TB869" s="3"/>
      <c r="TC869" s="3"/>
      <c r="TD869" s="3"/>
      <c r="TE869" s="3"/>
      <c r="TF869" s="3"/>
      <c r="TG869" s="3"/>
      <c r="TH869" s="3"/>
      <c r="TI869" s="3"/>
      <c r="TJ869" s="3"/>
      <c r="TK869" s="3"/>
      <c r="TL869" s="3"/>
      <c r="TM869" s="3"/>
      <c r="TN869" s="3"/>
      <c r="TO869" s="3"/>
      <c r="TP869" s="3"/>
      <c r="TQ869" s="3"/>
      <c r="TR869" s="3"/>
      <c r="TS869" s="3"/>
      <c r="TT869" s="3"/>
      <c r="TU869" s="3"/>
      <c r="TV869" s="3"/>
      <c r="TW869" s="3"/>
      <c r="TX869" s="3"/>
      <c r="TY869" s="3"/>
      <c r="TZ869" s="3"/>
      <c r="UA869" s="3"/>
      <c r="UB869" s="3"/>
      <c r="UC869" s="3"/>
      <c r="UD869" s="3"/>
      <c r="UE869" s="3"/>
      <c r="UF869" s="3"/>
      <c r="UG869" s="3"/>
      <c r="UH869" s="3"/>
      <c r="UI869" s="3"/>
      <c r="UJ869" s="3"/>
      <c r="UK869" s="3"/>
      <c r="UL869" s="3"/>
      <c r="UM869" s="3"/>
      <c r="UN869" s="3"/>
      <c r="UO869" s="3"/>
      <c r="UP869" s="3"/>
      <c r="UQ869" s="3"/>
      <c r="UR869" s="3"/>
      <c r="US869" s="3"/>
      <c r="UT869" s="3"/>
      <c r="UU869" s="3"/>
      <c r="UV869" s="3"/>
      <c r="UW869" s="3"/>
      <c r="UX869" s="3"/>
      <c r="UY869" s="3"/>
      <c r="UZ869" s="3"/>
      <c r="VA869" s="3"/>
      <c r="VB869" s="3"/>
      <c r="VC869" s="3"/>
      <c r="VD869" s="3"/>
      <c r="VE869" s="3"/>
      <c r="VF869" s="3"/>
      <c r="VG869" s="3"/>
      <c r="VH869" s="3"/>
      <c r="VI869" s="3"/>
      <c r="VJ869" s="3"/>
      <c r="VK869" s="3"/>
      <c r="VL869" s="3"/>
      <c r="VM869" s="3"/>
      <c r="VN869" s="3"/>
      <c r="VO869" s="3"/>
      <c r="VP869" s="3"/>
      <c r="VQ869" s="3"/>
      <c r="VR869" s="3"/>
      <c r="VS869" s="3"/>
      <c r="VT869" s="3"/>
      <c r="VU869" s="3"/>
      <c r="VV869" s="3"/>
      <c r="VW869" s="3"/>
      <c r="VX869" s="3"/>
      <c r="VY869" s="3"/>
      <c r="VZ869" s="3"/>
      <c r="WA869" s="3"/>
      <c r="WB869" s="3"/>
      <c r="WC869" s="3"/>
    </row>
    <row r="870" spans="1:601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3"/>
      <c r="NJ870" s="3"/>
      <c r="NK870" s="3"/>
      <c r="NL870" s="3"/>
      <c r="NM870" s="3"/>
      <c r="NN870" s="3"/>
      <c r="NO870" s="3"/>
      <c r="NP870" s="3"/>
      <c r="NQ870" s="3"/>
      <c r="NR870" s="3"/>
      <c r="NS870" s="3"/>
      <c r="NT870" s="3"/>
      <c r="NU870" s="3"/>
      <c r="NV870" s="3"/>
      <c r="NW870" s="3"/>
      <c r="NX870" s="3"/>
      <c r="NY870" s="3"/>
      <c r="NZ870" s="3"/>
      <c r="OA870" s="3"/>
      <c r="OB870" s="3"/>
      <c r="OC870" s="3"/>
      <c r="OD870" s="3"/>
      <c r="OE870" s="3"/>
      <c r="OF870" s="3"/>
      <c r="OG870" s="3"/>
      <c r="OH870" s="3"/>
      <c r="OI870" s="3"/>
      <c r="OJ870" s="3"/>
      <c r="OK870" s="3"/>
      <c r="OL870" s="3"/>
      <c r="OM870" s="3"/>
      <c r="ON870" s="3"/>
      <c r="OO870" s="3"/>
      <c r="OP870" s="3"/>
      <c r="OQ870" s="3"/>
      <c r="OR870" s="3"/>
      <c r="OS870" s="3"/>
      <c r="OT870" s="3"/>
      <c r="OU870" s="3"/>
      <c r="OV870" s="3"/>
      <c r="OW870" s="3"/>
      <c r="OX870" s="3"/>
      <c r="OY870" s="3"/>
      <c r="OZ870" s="3"/>
      <c r="PA870" s="3"/>
      <c r="PB870" s="3"/>
      <c r="PC870" s="3"/>
      <c r="PD870" s="3"/>
      <c r="PE870" s="3"/>
      <c r="PF870" s="3"/>
      <c r="PG870" s="3"/>
      <c r="PH870" s="3"/>
      <c r="PI870" s="3"/>
      <c r="PJ870" s="3"/>
      <c r="PK870" s="3"/>
      <c r="PL870" s="3"/>
      <c r="PM870" s="3"/>
      <c r="PN870" s="3"/>
      <c r="PO870" s="3"/>
      <c r="PP870" s="3"/>
      <c r="PQ870" s="3"/>
      <c r="PR870" s="3"/>
      <c r="PS870" s="3"/>
      <c r="PT870" s="3"/>
      <c r="PU870" s="3"/>
      <c r="PV870" s="3"/>
      <c r="PW870" s="3"/>
      <c r="PX870" s="3"/>
      <c r="PY870" s="3"/>
      <c r="PZ870" s="3"/>
      <c r="QA870" s="3"/>
      <c r="QB870" s="3"/>
      <c r="QC870" s="3"/>
      <c r="QD870" s="3"/>
      <c r="QE870" s="3"/>
      <c r="QF870" s="3"/>
      <c r="QG870" s="3"/>
      <c r="QH870" s="3"/>
      <c r="QI870" s="3"/>
      <c r="QJ870" s="3"/>
      <c r="QK870" s="3"/>
      <c r="QL870" s="3"/>
      <c r="QM870" s="3"/>
      <c r="QN870" s="3"/>
      <c r="QO870" s="3"/>
      <c r="QP870" s="3"/>
      <c r="QQ870" s="3"/>
      <c r="QR870" s="3"/>
      <c r="QS870" s="3"/>
      <c r="QT870" s="3"/>
      <c r="QU870" s="3"/>
      <c r="QV870" s="3"/>
      <c r="QW870" s="3"/>
      <c r="QX870" s="3"/>
      <c r="QY870" s="3"/>
      <c r="QZ870" s="3"/>
      <c r="RA870" s="3"/>
      <c r="RB870" s="3"/>
      <c r="RC870" s="3"/>
      <c r="RD870" s="3"/>
      <c r="RE870" s="3"/>
      <c r="RF870" s="3"/>
      <c r="RG870" s="3"/>
      <c r="RH870" s="3"/>
      <c r="RI870" s="3"/>
      <c r="RJ870" s="3"/>
      <c r="RK870" s="3"/>
      <c r="RL870" s="3"/>
      <c r="RM870" s="3"/>
      <c r="RN870" s="3"/>
      <c r="RO870" s="3"/>
      <c r="RP870" s="3"/>
      <c r="RQ870" s="3"/>
      <c r="RR870" s="3"/>
      <c r="RS870" s="3"/>
      <c r="RT870" s="3"/>
      <c r="RU870" s="3"/>
      <c r="RV870" s="3"/>
      <c r="RW870" s="3"/>
      <c r="RX870" s="3"/>
      <c r="RY870" s="3"/>
      <c r="RZ870" s="3"/>
      <c r="SA870" s="3"/>
      <c r="SB870" s="3"/>
      <c r="SC870" s="3"/>
      <c r="SD870" s="3"/>
      <c r="SE870" s="3"/>
      <c r="SF870" s="3"/>
      <c r="SG870" s="3"/>
      <c r="SH870" s="3"/>
      <c r="SI870" s="3"/>
      <c r="SJ870" s="3"/>
      <c r="SK870" s="3"/>
      <c r="SL870" s="3"/>
      <c r="SM870" s="3"/>
      <c r="SN870" s="3"/>
      <c r="SO870" s="3"/>
      <c r="SP870" s="3"/>
      <c r="SQ870" s="3"/>
      <c r="SR870" s="3"/>
      <c r="SS870" s="3"/>
      <c r="ST870" s="3"/>
      <c r="SU870" s="3"/>
      <c r="SV870" s="3"/>
      <c r="SW870" s="3"/>
      <c r="SX870" s="3"/>
      <c r="SY870" s="3"/>
      <c r="SZ870" s="3"/>
      <c r="TA870" s="3"/>
      <c r="TB870" s="3"/>
      <c r="TC870" s="3"/>
      <c r="TD870" s="3"/>
      <c r="TE870" s="3"/>
      <c r="TF870" s="3"/>
      <c r="TG870" s="3"/>
      <c r="TH870" s="3"/>
      <c r="TI870" s="3"/>
      <c r="TJ870" s="3"/>
      <c r="TK870" s="3"/>
      <c r="TL870" s="3"/>
      <c r="TM870" s="3"/>
      <c r="TN870" s="3"/>
      <c r="TO870" s="3"/>
      <c r="TP870" s="3"/>
      <c r="TQ870" s="3"/>
      <c r="TR870" s="3"/>
      <c r="TS870" s="3"/>
      <c r="TT870" s="3"/>
      <c r="TU870" s="3"/>
      <c r="TV870" s="3"/>
      <c r="TW870" s="3"/>
      <c r="TX870" s="3"/>
      <c r="TY870" s="3"/>
      <c r="TZ870" s="3"/>
      <c r="UA870" s="3"/>
      <c r="UB870" s="3"/>
      <c r="UC870" s="3"/>
      <c r="UD870" s="3"/>
      <c r="UE870" s="3"/>
      <c r="UF870" s="3"/>
      <c r="UG870" s="3"/>
      <c r="UH870" s="3"/>
      <c r="UI870" s="3"/>
      <c r="UJ870" s="3"/>
      <c r="UK870" s="3"/>
      <c r="UL870" s="3"/>
      <c r="UM870" s="3"/>
      <c r="UN870" s="3"/>
      <c r="UO870" s="3"/>
      <c r="UP870" s="3"/>
      <c r="UQ870" s="3"/>
      <c r="UR870" s="3"/>
      <c r="US870" s="3"/>
      <c r="UT870" s="3"/>
      <c r="UU870" s="3"/>
      <c r="UV870" s="3"/>
      <c r="UW870" s="3"/>
      <c r="UX870" s="3"/>
      <c r="UY870" s="3"/>
      <c r="UZ870" s="3"/>
      <c r="VA870" s="3"/>
      <c r="VB870" s="3"/>
      <c r="VC870" s="3"/>
      <c r="VD870" s="3"/>
      <c r="VE870" s="3"/>
      <c r="VF870" s="3"/>
      <c r="VG870" s="3"/>
      <c r="VH870" s="3"/>
      <c r="VI870" s="3"/>
      <c r="VJ870" s="3"/>
      <c r="VK870" s="3"/>
      <c r="VL870" s="3"/>
      <c r="VM870" s="3"/>
      <c r="VN870" s="3"/>
      <c r="VO870" s="3"/>
      <c r="VP870" s="3"/>
      <c r="VQ870" s="3"/>
      <c r="VR870" s="3"/>
      <c r="VS870" s="3"/>
      <c r="VT870" s="3"/>
      <c r="VU870" s="3"/>
      <c r="VV870" s="3"/>
      <c r="VW870" s="3"/>
      <c r="VX870" s="3"/>
      <c r="VY870" s="3"/>
      <c r="VZ870" s="3"/>
      <c r="WA870" s="3"/>
      <c r="WB870" s="3"/>
      <c r="WC870" s="3"/>
    </row>
    <row r="871" spans="1:601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3"/>
      <c r="NJ871" s="3"/>
      <c r="NK871" s="3"/>
      <c r="NL871" s="3"/>
      <c r="NM871" s="3"/>
      <c r="NN871" s="3"/>
      <c r="NO871" s="3"/>
      <c r="NP871" s="3"/>
      <c r="NQ871" s="3"/>
      <c r="NR871" s="3"/>
      <c r="NS871" s="3"/>
      <c r="NT871" s="3"/>
      <c r="NU871" s="3"/>
      <c r="NV871" s="3"/>
      <c r="NW871" s="3"/>
      <c r="NX871" s="3"/>
      <c r="NY871" s="3"/>
      <c r="NZ871" s="3"/>
      <c r="OA871" s="3"/>
      <c r="OB871" s="3"/>
      <c r="OC871" s="3"/>
      <c r="OD871" s="3"/>
      <c r="OE871" s="3"/>
      <c r="OF871" s="3"/>
      <c r="OG871" s="3"/>
      <c r="OH871" s="3"/>
      <c r="OI871" s="3"/>
      <c r="OJ871" s="3"/>
      <c r="OK871" s="3"/>
      <c r="OL871" s="3"/>
      <c r="OM871" s="3"/>
      <c r="ON871" s="3"/>
      <c r="OO871" s="3"/>
      <c r="OP871" s="3"/>
      <c r="OQ871" s="3"/>
      <c r="OR871" s="3"/>
      <c r="OS871" s="3"/>
      <c r="OT871" s="3"/>
      <c r="OU871" s="3"/>
      <c r="OV871" s="3"/>
      <c r="OW871" s="3"/>
      <c r="OX871" s="3"/>
      <c r="OY871" s="3"/>
      <c r="OZ871" s="3"/>
      <c r="PA871" s="3"/>
      <c r="PB871" s="3"/>
      <c r="PC871" s="3"/>
      <c r="PD871" s="3"/>
      <c r="PE871" s="3"/>
      <c r="PF871" s="3"/>
      <c r="PG871" s="3"/>
      <c r="PH871" s="3"/>
      <c r="PI871" s="3"/>
      <c r="PJ871" s="3"/>
      <c r="PK871" s="3"/>
      <c r="PL871" s="3"/>
      <c r="PM871" s="3"/>
      <c r="PN871" s="3"/>
      <c r="PO871" s="3"/>
      <c r="PP871" s="3"/>
      <c r="PQ871" s="3"/>
      <c r="PR871" s="3"/>
      <c r="PS871" s="3"/>
      <c r="PT871" s="3"/>
      <c r="PU871" s="3"/>
      <c r="PV871" s="3"/>
      <c r="PW871" s="3"/>
      <c r="PX871" s="3"/>
      <c r="PY871" s="3"/>
      <c r="PZ871" s="3"/>
      <c r="QA871" s="3"/>
      <c r="QB871" s="3"/>
      <c r="QC871" s="3"/>
      <c r="QD871" s="3"/>
      <c r="QE871" s="3"/>
      <c r="QF871" s="3"/>
      <c r="QG871" s="3"/>
      <c r="QH871" s="3"/>
      <c r="QI871" s="3"/>
      <c r="QJ871" s="3"/>
      <c r="QK871" s="3"/>
      <c r="QL871" s="3"/>
      <c r="QM871" s="3"/>
      <c r="QN871" s="3"/>
      <c r="QO871" s="3"/>
      <c r="QP871" s="3"/>
      <c r="QQ871" s="3"/>
      <c r="QR871" s="3"/>
      <c r="QS871" s="3"/>
      <c r="QT871" s="3"/>
      <c r="QU871" s="3"/>
      <c r="QV871" s="3"/>
      <c r="QW871" s="3"/>
      <c r="QX871" s="3"/>
      <c r="QY871" s="3"/>
      <c r="QZ871" s="3"/>
      <c r="RA871" s="3"/>
      <c r="RB871" s="3"/>
      <c r="RC871" s="3"/>
      <c r="RD871" s="3"/>
      <c r="RE871" s="3"/>
      <c r="RF871" s="3"/>
      <c r="RG871" s="3"/>
      <c r="RH871" s="3"/>
      <c r="RI871" s="3"/>
      <c r="RJ871" s="3"/>
      <c r="RK871" s="3"/>
      <c r="RL871" s="3"/>
      <c r="RM871" s="3"/>
      <c r="RN871" s="3"/>
      <c r="RO871" s="3"/>
      <c r="RP871" s="3"/>
      <c r="RQ871" s="3"/>
      <c r="RR871" s="3"/>
      <c r="RS871" s="3"/>
      <c r="RT871" s="3"/>
      <c r="RU871" s="3"/>
      <c r="RV871" s="3"/>
      <c r="RW871" s="3"/>
      <c r="RX871" s="3"/>
      <c r="RY871" s="3"/>
      <c r="RZ871" s="3"/>
      <c r="SA871" s="3"/>
      <c r="SB871" s="3"/>
      <c r="SC871" s="3"/>
      <c r="SD871" s="3"/>
      <c r="SE871" s="3"/>
      <c r="SF871" s="3"/>
      <c r="SG871" s="3"/>
      <c r="SH871" s="3"/>
      <c r="SI871" s="3"/>
      <c r="SJ871" s="3"/>
      <c r="SK871" s="3"/>
      <c r="SL871" s="3"/>
      <c r="SM871" s="3"/>
      <c r="SN871" s="3"/>
      <c r="SO871" s="3"/>
      <c r="SP871" s="3"/>
      <c r="SQ871" s="3"/>
      <c r="SR871" s="3"/>
      <c r="SS871" s="3"/>
      <c r="ST871" s="3"/>
      <c r="SU871" s="3"/>
      <c r="SV871" s="3"/>
      <c r="SW871" s="3"/>
      <c r="SX871" s="3"/>
      <c r="SY871" s="3"/>
      <c r="SZ871" s="3"/>
      <c r="TA871" s="3"/>
      <c r="TB871" s="3"/>
      <c r="TC871" s="3"/>
      <c r="TD871" s="3"/>
      <c r="TE871" s="3"/>
      <c r="TF871" s="3"/>
      <c r="TG871" s="3"/>
      <c r="TH871" s="3"/>
      <c r="TI871" s="3"/>
      <c r="TJ871" s="3"/>
      <c r="TK871" s="3"/>
      <c r="TL871" s="3"/>
      <c r="TM871" s="3"/>
      <c r="TN871" s="3"/>
      <c r="TO871" s="3"/>
      <c r="TP871" s="3"/>
      <c r="TQ871" s="3"/>
      <c r="TR871" s="3"/>
      <c r="TS871" s="3"/>
      <c r="TT871" s="3"/>
      <c r="TU871" s="3"/>
      <c r="TV871" s="3"/>
      <c r="TW871" s="3"/>
      <c r="TX871" s="3"/>
      <c r="TY871" s="3"/>
      <c r="TZ871" s="3"/>
      <c r="UA871" s="3"/>
      <c r="UB871" s="3"/>
      <c r="UC871" s="3"/>
      <c r="UD871" s="3"/>
      <c r="UE871" s="3"/>
      <c r="UF871" s="3"/>
      <c r="UG871" s="3"/>
      <c r="UH871" s="3"/>
      <c r="UI871" s="3"/>
      <c r="UJ871" s="3"/>
      <c r="UK871" s="3"/>
      <c r="UL871" s="3"/>
      <c r="UM871" s="3"/>
      <c r="UN871" s="3"/>
      <c r="UO871" s="3"/>
      <c r="UP871" s="3"/>
      <c r="UQ871" s="3"/>
      <c r="UR871" s="3"/>
      <c r="US871" s="3"/>
      <c r="UT871" s="3"/>
      <c r="UU871" s="3"/>
      <c r="UV871" s="3"/>
      <c r="UW871" s="3"/>
      <c r="UX871" s="3"/>
      <c r="UY871" s="3"/>
      <c r="UZ871" s="3"/>
      <c r="VA871" s="3"/>
      <c r="VB871" s="3"/>
      <c r="VC871" s="3"/>
      <c r="VD871" s="3"/>
      <c r="VE871" s="3"/>
      <c r="VF871" s="3"/>
      <c r="VG871" s="3"/>
      <c r="VH871" s="3"/>
      <c r="VI871" s="3"/>
      <c r="VJ871" s="3"/>
      <c r="VK871" s="3"/>
      <c r="VL871" s="3"/>
      <c r="VM871" s="3"/>
      <c r="VN871" s="3"/>
      <c r="VO871" s="3"/>
      <c r="VP871" s="3"/>
      <c r="VQ871" s="3"/>
      <c r="VR871" s="3"/>
      <c r="VS871" s="3"/>
      <c r="VT871" s="3"/>
      <c r="VU871" s="3"/>
      <c r="VV871" s="3"/>
      <c r="VW871" s="3"/>
      <c r="VX871" s="3"/>
      <c r="VY871" s="3"/>
      <c r="VZ871" s="3"/>
      <c r="WA871" s="3"/>
      <c r="WB871" s="3"/>
      <c r="WC871" s="3"/>
    </row>
    <row r="872" spans="1:601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3"/>
      <c r="NJ872" s="3"/>
      <c r="NK872" s="3"/>
      <c r="NL872" s="3"/>
      <c r="NM872" s="3"/>
      <c r="NN872" s="3"/>
      <c r="NO872" s="3"/>
      <c r="NP872" s="3"/>
      <c r="NQ872" s="3"/>
      <c r="NR872" s="3"/>
      <c r="NS872" s="3"/>
      <c r="NT872" s="3"/>
      <c r="NU872" s="3"/>
      <c r="NV872" s="3"/>
      <c r="NW872" s="3"/>
      <c r="NX872" s="3"/>
      <c r="NY872" s="3"/>
      <c r="NZ872" s="3"/>
      <c r="OA872" s="3"/>
      <c r="OB872" s="3"/>
      <c r="OC872" s="3"/>
      <c r="OD872" s="3"/>
      <c r="OE872" s="3"/>
      <c r="OF872" s="3"/>
      <c r="OG872" s="3"/>
      <c r="OH872" s="3"/>
      <c r="OI872" s="3"/>
      <c r="OJ872" s="3"/>
      <c r="OK872" s="3"/>
      <c r="OL872" s="3"/>
      <c r="OM872" s="3"/>
      <c r="ON872" s="3"/>
      <c r="OO872" s="3"/>
      <c r="OP872" s="3"/>
      <c r="OQ872" s="3"/>
      <c r="OR872" s="3"/>
      <c r="OS872" s="3"/>
      <c r="OT872" s="3"/>
      <c r="OU872" s="3"/>
      <c r="OV872" s="3"/>
      <c r="OW872" s="3"/>
      <c r="OX872" s="3"/>
      <c r="OY872" s="3"/>
      <c r="OZ872" s="3"/>
      <c r="PA872" s="3"/>
      <c r="PB872" s="3"/>
      <c r="PC872" s="3"/>
      <c r="PD872" s="3"/>
      <c r="PE872" s="3"/>
      <c r="PF872" s="3"/>
      <c r="PG872" s="3"/>
      <c r="PH872" s="3"/>
      <c r="PI872" s="3"/>
      <c r="PJ872" s="3"/>
      <c r="PK872" s="3"/>
      <c r="PL872" s="3"/>
      <c r="PM872" s="3"/>
      <c r="PN872" s="3"/>
      <c r="PO872" s="3"/>
      <c r="PP872" s="3"/>
      <c r="PQ872" s="3"/>
      <c r="PR872" s="3"/>
      <c r="PS872" s="3"/>
      <c r="PT872" s="3"/>
      <c r="PU872" s="3"/>
      <c r="PV872" s="3"/>
      <c r="PW872" s="3"/>
      <c r="PX872" s="3"/>
      <c r="PY872" s="3"/>
      <c r="PZ872" s="3"/>
      <c r="QA872" s="3"/>
      <c r="QB872" s="3"/>
      <c r="QC872" s="3"/>
      <c r="QD872" s="3"/>
      <c r="QE872" s="3"/>
      <c r="QF872" s="3"/>
      <c r="QG872" s="3"/>
      <c r="QH872" s="3"/>
      <c r="QI872" s="3"/>
      <c r="QJ872" s="3"/>
      <c r="QK872" s="3"/>
      <c r="QL872" s="3"/>
      <c r="QM872" s="3"/>
      <c r="QN872" s="3"/>
      <c r="QO872" s="3"/>
      <c r="QP872" s="3"/>
      <c r="QQ872" s="3"/>
      <c r="QR872" s="3"/>
      <c r="QS872" s="3"/>
      <c r="QT872" s="3"/>
      <c r="QU872" s="3"/>
      <c r="QV872" s="3"/>
      <c r="QW872" s="3"/>
      <c r="QX872" s="3"/>
      <c r="QY872" s="3"/>
      <c r="QZ872" s="3"/>
      <c r="RA872" s="3"/>
      <c r="RB872" s="3"/>
      <c r="RC872" s="3"/>
      <c r="RD872" s="3"/>
      <c r="RE872" s="3"/>
      <c r="RF872" s="3"/>
      <c r="RG872" s="3"/>
      <c r="RH872" s="3"/>
      <c r="RI872" s="3"/>
      <c r="RJ872" s="3"/>
      <c r="RK872" s="3"/>
      <c r="RL872" s="3"/>
      <c r="RM872" s="3"/>
      <c r="RN872" s="3"/>
      <c r="RO872" s="3"/>
      <c r="RP872" s="3"/>
      <c r="RQ872" s="3"/>
      <c r="RR872" s="3"/>
      <c r="RS872" s="3"/>
      <c r="RT872" s="3"/>
      <c r="RU872" s="3"/>
      <c r="RV872" s="3"/>
      <c r="RW872" s="3"/>
      <c r="RX872" s="3"/>
      <c r="RY872" s="3"/>
      <c r="RZ872" s="3"/>
      <c r="SA872" s="3"/>
      <c r="SB872" s="3"/>
      <c r="SC872" s="3"/>
      <c r="SD872" s="3"/>
      <c r="SE872" s="3"/>
      <c r="SF872" s="3"/>
      <c r="SG872" s="3"/>
      <c r="SH872" s="3"/>
      <c r="SI872" s="3"/>
      <c r="SJ872" s="3"/>
      <c r="SK872" s="3"/>
      <c r="SL872" s="3"/>
      <c r="SM872" s="3"/>
      <c r="SN872" s="3"/>
      <c r="SO872" s="3"/>
      <c r="SP872" s="3"/>
      <c r="SQ872" s="3"/>
      <c r="SR872" s="3"/>
      <c r="SS872" s="3"/>
      <c r="ST872" s="3"/>
      <c r="SU872" s="3"/>
      <c r="SV872" s="3"/>
      <c r="SW872" s="3"/>
      <c r="SX872" s="3"/>
      <c r="SY872" s="3"/>
      <c r="SZ872" s="3"/>
      <c r="TA872" s="3"/>
      <c r="TB872" s="3"/>
      <c r="TC872" s="3"/>
      <c r="TD872" s="3"/>
      <c r="TE872" s="3"/>
      <c r="TF872" s="3"/>
      <c r="TG872" s="3"/>
      <c r="TH872" s="3"/>
      <c r="TI872" s="3"/>
      <c r="TJ872" s="3"/>
      <c r="TK872" s="3"/>
      <c r="TL872" s="3"/>
      <c r="TM872" s="3"/>
      <c r="TN872" s="3"/>
      <c r="TO872" s="3"/>
      <c r="TP872" s="3"/>
      <c r="TQ872" s="3"/>
      <c r="TR872" s="3"/>
      <c r="TS872" s="3"/>
      <c r="TT872" s="3"/>
      <c r="TU872" s="3"/>
      <c r="TV872" s="3"/>
      <c r="TW872" s="3"/>
      <c r="TX872" s="3"/>
      <c r="TY872" s="3"/>
      <c r="TZ872" s="3"/>
      <c r="UA872" s="3"/>
      <c r="UB872" s="3"/>
      <c r="UC872" s="3"/>
      <c r="UD872" s="3"/>
      <c r="UE872" s="3"/>
      <c r="UF872" s="3"/>
      <c r="UG872" s="3"/>
      <c r="UH872" s="3"/>
      <c r="UI872" s="3"/>
      <c r="UJ872" s="3"/>
      <c r="UK872" s="3"/>
      <c r="UL872" s="3"/>
      <c r="UM872" s="3"/>
      <c r="UN872" s="3"/>
      <c r="UO872" s="3"/>
      <c r="UP872" s="3"/>
      <c r="UQ872" s="3"/>
      <c r="UR872" s="3"/>
      <c r="US872" s="3"/>
      <c r="UT872" s="3"/>
      <c r="UU872" s="3"/>
      <c r="UV872" s="3"/>
      <c r="UW872" s="3"/>
      <c r="UX872" s="3"/>
      <c r="UY872" s="3"/>
      <c r="UZ872" s="3"/>
      <c r="VA872" s="3"/>
      <c r="VB872" s="3"/>
      <c r="VC872" s="3"/>
      <c r="VD872" s="3"/>
      <c r="VE872" s="3"/>
      <c r="VF872" s="3"/>
      <c r="VG872" s="3"/>
      <c r="VH872" s="3"/>
      <c r="VI872" s="3"/>
      <c r="VJ872" s="3"/>
      <c r="VK872" s="3"/>
      <c r="VL872" s="3"/>
      <c r="VM872" s="3"/>
      <c r="VN872" s="3"/>
      <c r="VO872" s="3"/>
      <c r="VP872" s="3"/>
      <c r="VQ872" s="3"/>
      <c r="VR872" s="3"/>
      <c r="VS872" s="3"/>
      <c r="VT872" s="3"/>
      <c r="VU872" s="3"/>
      <c r="VV872" s="3"/>
      <c r="VW872" s="3"/>
      <c r="VX872" s="3"/>
      <c r="VY872" s="3"/>
      <c r="VZ872" s="3"/>
      <c r="WA872" s="3"/>
      <c r="WB872" s="3"/>
      <c r="WC872" s="3"/>
    </row>
    <row r="873" spans="1:601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3"/>
      <c r="NJ873" s="3"/>
      <c r="NK873" s="3"/>
      <c r="NL873" s="3"/>
      <c r="NM873" s="3"/>
      <c r="NN873" s="3"/>
      <c r="NO873" s="3"/>
      <c r="NP873" s="3"/>
      <c r="NQ873" s="3"/>
      <c r="NR873" s="3"/>
      <c r="NS873" s="3"/>
      <c r="NT873" s="3"/>
      <c r="NU873" s="3"/>
      <c r="NV873" s="3"/>
      <c r="NW873" s="3"/>
      <c r="NX873" s="3"/>
      <c r="NY873" s="3"/>
      <c r="NZ873" s="3"/>
      <c r="OA873" s="3"/>
      <c r="OB873" s="3"/>
      <c r="OC873" s="3"/>
      <c r="OD873" s="3"/>
      <c r="OE873" s="3"/>
      <c r="OF873" s="3"/>
      <c r="OG873" s="3"/>
      <c r="OH873" s="3"/>
      <c r="OI873" s="3"/>
      <c r="OJ873" s="3"/>
      <c r="OK873" s="3"/>
      <c r="OL873" s="3"/>
      <c r="OM873" s="3"/>
      <c r="ON873" s="3"/>
      <c r="OO873" s="3"/>
      <c r="OP873" s="3"/>
      <c r="OQ873" s="3"/>
      <c r="OR873" s="3"/>
      <c r="OS873" s="3"/>
      <c r="OT873" s="3"/>
      <c r="OU873" s="3"/>
      <c r="OV873" s="3"/>
      <c r="OW873" s="3"/>
      <c r="OX873" s="3"/>
      <c r="OY873" s="3"/>
      <c r="OZ873" s="3"/>
      <c r="PA873" s="3"/>
      <c r="PB873" s="3"/>
      <c r="PC873" s="3"/>
      <c r="PD873" s="3"/>
      <c r="PE873" s="3"/>
      <c r="PF873" s="3"/>
      <c r="PG873" s="3"/>
      <c r="PH873" s="3"/>
      <c r="PI873" s="3"/>
      <c r="PJ873" s="3"/>
      <c r="PK873" s="3"/>
      <c r="PL873" s="3"/>
      <c r="PM873" s="3"/>
      <c r="PN873" s="3"/>
      <c r="PO873" s="3"/>
      <c r="PP873" s="3"/>
      <c r="PQ873" s="3"/>
      <c r="PR873" s="3"/>
      <c r="PS873" s="3"/>
      <c r="PT873" s="3"/>
      <c r="PU873" s="3"/>
      <c r="PV873" s="3"/>
      <c r="PW873" s="3"/>
      <c r="PX873" s="3"/>
      <c r="PY873" s="3"/>
      <c r="PZ873" s="3"/>
      <c r="QA873" s="3"/>
      <c r="QB873" s="3"/>
      <c r="QC873" s="3"/>
      <c r="QD873" s="3"/>
      <c r="QE873" s="3"/>
      <c r="QF873" s="3"/>
      <c r="QG873" s="3"/>
      <c r="QH873" s="3"/>
      <c r="QI873" s="3"/>
      <c r="QJ873" s="3"/>
      <c r="QK873" s="3"/>
      <c r="QL873" s="3"/>
      <c r="QM873" s="3"/>
      <c r="QN873" s="3"/>
      <c r="QO873" s="3"/>
      <c r="QP873" s="3"/>
      <c r="QQ873" s="3"/>
      <c r="QR873" s="3"/>
      <c r="QS873" s="3"/>
      <c r="QT873" s="3"/>
      <c r="QU873" s="3"/>
      <c r="QV873" s="3"/>
      <c r="QW873" s="3"/>
      <c r="QX873" s="3"/>
      <c r="QY873" s="3"/>
      <c r="QZ873" s="3"/>
      <c r="RA873" s="3"/>
      <c r="RB873" s="3"/>
      <c r="RC873" s="3"/>
      <c r="RD873" s="3"/>
      <c r="RE873" s="3"/>
      <c r="RF873" s="3"/>
      <c r="RG873" s="3"/>
      <c r="RH873" s="3"/>
      <c r="RI873" s="3"/>
      <c r="RJ873" s="3"/>
      <c r="RK873" s="3"/>
      <c r="RL873" s="3"/>
      <c r="RM873" s="3"/>
      <c r="RN873" s="3"/>
      <c r="RO873" s="3"/>
      <c r="RP873" s="3"/>
      <c r="RQ873" s="3"/>
      <c r="RR873" s="3"/>
      <c r="RS873" s="3"/>
      <c r="RT873" s="3"/>
      <c r="RU873" s="3"/>
      <c r="RV873" s="3"/>
      <c r="RW873" s="3"/>
      <c r="RX873" s="3"/>
      <c r="RY873" s="3"/>
      <c r="RZ873" s="3"/>
      <c r="SA873" s="3"/>
      <c r="SB873" s="3"/>
      <c r="SC873" s="3"/>
      <c r="SD873" s="3"/>
      <c r="SE873" s="3"/>
      <c r="SF873" s="3"/>
      <c r="SG873" s="3"/>
      <c r="SH873" s="3"/>
      <c r="SI873" s="3"/>
      <c r="SJ873" s="3"/>
      <c r="SK873" s="3"/>
      <c r="SL873" s="3"/>
      <c r="SM873" s="3"/>
      <c r="SN873" s="3"/>
      <c r="SO873" s="3"/>
      <c r="SP873" s="3"/>
      <c r="SQ873" s="3"/>
      <c r="SR873" s="3"/>
      <c r="SS873" s="3"/>
      <c r="ST873" s="3"/>
      <c r="SU873" s="3"/>
      <c r="SV873" s="3"/>
      <c r="SW873" s="3"/>
      <c r="SX873" s="3"/>
      <c r="SY873" s="3"/>
      <c r="SZ873" s="3"/>
      <c r="TA873" s="3"/>
      <c r="TB873" s="3"/>
      <c r="TC873" s="3"/>
      <c r="TD873" s="3"/>
      <c r="TE873" s="3"/>
      <c r="TF873" s="3"/>
      <c r="TG873" s="3"/>
      <c r="TH873" s="3"/>
      <c r="TI873" s="3"/>
      <c r="TJ873" s="3"/>
      <c r="TK873" s="3"/>
      <c r="TL873" s="3"/>
      <c r="TM873" s="3"/>
      <c r="TN873" s="3"/>
      <c r="TO873" s="3"/>
      <c r="TP873" s="3"/>
      <c r="TQ873" s="3"/>
      <c r="TR873" s="3"/>
      <c r="TS873" s="3"/>
      <c r="TT873" s="3"/>
      <c r="TU873" s="3"/>
      <c r="TV873" s="3"/>
      <c r="TW873" s="3"/>
      <c r="TX873" s="3"/>
      <c r="TY873" s="3"/>
      <c r="TZ873" s="3"/>
      <c r="UA873" s="3"/>
      <c r="UB873" s="3"/>
      <c r="UC873" s="3"/>
      <c r="UD873" s="3"/>
      <c r="UE873" s="3"/>
      <c r="UF873" s="3"/>
      <c r="UG873" s="3"/>
      <c r="UH873" s="3"/>
      <c r="UI873" s="3"/>
      <c r="UJ873" s="3"/>
      <c r="UK873" s="3"/>
      <c r="UL873" s="3"/>
      <c r="UM873" s="3"/>
      <c r="UN873" s="3"/>
      <c r="UO873" s="3"/>
      <c r="UP873" s="3"/>
      <c r="UQ873" s="3"/>
      <c r="UR873" s="3"/>
      <c r="US873" s="3"/>
      <c r="UT873" s="3"/>
      <c r="UU873" s="3"/>
      <c r="UV873" s="3"/>
      <c r="UW873" s="3"/>
      <c r="UX873" s="3"/>
      <c r="UY873" s="3"/>
      <c r="UZ873" s="3"/>
      <c r="VA873" s="3"/>
      <c r="VB873" s="3"/>
      <c r="VC873" s="3"/>
      <c r="VD873" s="3"/>
      <c r="VE873" s="3"/>
      <c r="VF873" s="3"/>
      <c r="VG873" s="3"/>
      <c r="VH873" s="3"/>
      <c r="VI873" s="3"/>
      <c r="VJ873" s="3"/>
      <c r="VK873" s="3"/>
      <c r="VL873" s="3"/>
      <c r="VM873" s="3"/>
      <c r="VN873" s="3"/>
      <c r="VO873" s="3"/>
      <c r="VP873" s="3"/>
      <c r="VQ873" s="3"/>
      <c r="VR873" s="3"/>
      <c r="VS873" s="3"/>
      <c r="VT873" s="3"/>
      <c r="VU873" s="3"/>
      <c r="VV873" s="3"/>
      <c r="VW873" s="3"/>
      <c r="VX873" s="3"/>
      <c r="VY873" s="3"/>
      <c r="VZ873" s="3"/>
      <c r="WA873" s="3"/>
      <c r="WB873" s="3"/>
      <c r="WC873" s="3"/>
    </row>
    <row r="874" spans="1:601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3"/>
      <c r="NJ874" s="3"/>
      <c r="NK874" s="3"/>
      <c r="NL874" s="3"/>
      <c r="NM874" s="3"/>
      <c r="NN874" s="3"/>
      <c r="NO874" s="3"/>
      <c r="NP874" s="3"/>
      <c r="NQ874" s="3"/>
      <c r="NR874" s="3"/>
      <c r="NS874" s="3"/>
      <c r="NT874" s="3"/>
      <c r="NU874" s="3"/>
      <c r="NV874" s="3"/>
      <c r="NW874" s="3"/>
      <c r="NX874" s="3"/>
      <c r="NY874" s="3"/>
      <c r="NZ874" s="3"/>
      <c r="OA874" s="3"/>
      <c r="OB874" s="3"/>
      <c r="OC874" s="3"/>
      <c r="OD874" s="3"/>
      <c r="OE874" s="3"/>
      <c r="OF874" s="3"/>
      <c r="OG874" s="3"/>
      <c r="OH874" s="3"/>
      <c r="OI874" s="3"/>
      <c r="OJ874" s="3"/>
      <c r="OK874" s="3"/>
      <c r="OL874" s="3"/>
      <c r="OM874" s="3"/>
      <c r="ON874" s="3"/>
      <c r="OO874" s="3"/>
      <c r="OP874" s="3"/>
      <c r="OQ874" s="3"/>
      <c r="OR874" s="3"/>
      <c r="OS874" s="3"/>
      <c r="OT874" s="3"/>
      <c r="OU874" s="3"/>
      <c r="OV874" s="3"/>
      <c r="OW874" s="3"/>
      <c r="OX874" s="3"/>
      <c r="OY874" s="3"/>
      <c r="OZ874" s="3"/>
      <c r="PA874" s="3"/>
      <c r="PB874" s="3"/>
      <c r="PC874" s="3"/>
      <c r="PD874" s="3"/>
      <c r="PE874" s="3"/>
      <c r="PF874" s="3"/>
      <c r="PG874" s="3"/>
      <c r="PH874" s="3"/>
      <c r="PI874" s="3"/>
      <c r="PJ874" s="3"/>
      <c r="PK874" s="3"/>
      <c r="PL874" s="3"/>
      <c r="PM874" s="3"/>
      <c r="PN874" s="3"/>
      <c r="PO874" s="3"/>
      <c r="PP874" s="3"/>
      <c r="PQ874" s="3"/>
      <c r="PR874" s="3"/>
      <c r="PS874" s="3"/>
      <c r="PT874" s="3"/>
      <c r="PU874" s="3"/>
      <c r="PV874" s="3"/>
      <c r="PW874" s="3"/>
      <c r="PX874" s="3"/>
      <c r="PY874" s="3"/>
      <c r="PZ874" s="3"/>
      <c r="QA874" s="3"/>
      <c r="QB874" s="3"/>
      <c r="QC874" s="3"/>
      <c r="QD874" s="3"/>
      <c r="QE874" s="3"/>
      <c r="QF874" s="3"/>
      <c r="QG874" s="3"/>
      <c r="QH874" s="3"/>
      <c r="QI874" s="3"/>
      <c r="QJ874" s="3"/>
      <c r="QK874" s="3"/>
      <c r="QL874" s="3"/>
      <c r="QM874" s="3"/>
      <c r="QN874" s="3"/>
      <c r="QO874" s="3"/>
      <c r="QP874" s="3"/>
      <c r="QQ874" s="3"/>
      <c r="QR874" s="3"/>
      <c r="QS874" s="3"/>
      <c r="QT874" s="3"/>
      <c r="QU874" s="3"/>
      <c r="QV874" s="3"/>
      <c r="QW874" s="3"/>
      <c r="QX874" s="3"/>
      <c r="QY874" s="3"/>
      <c r="QZ874" s="3"/>
      <c r="RA874" s="3"/>
      <c r="RB874" s="3"/>
      <c r="RC874" s="3"/>
      <c r="RD874" s="3"/>
      <c r="RE874" s="3"/>
      <c r="RF874" s="3"/>
      <c r="RG874" s="3"/>
      <c r="RH874" s="3"/>
      <c r="RI874" s="3"/>
      <c r="RJ874" s="3"/>
      <c r="RK874" s="3"/>
      <c r="RL874" s="3"/>
      <c r="RM874" s="3"/>
      <c r="RN874" s="3"/>
      <c r="RO874" s="3"/>
      <c r="RP874" s="3"/>
      <c r="RQ874" s="3"/>
      <c r="RR874" s="3"/>
      <c r="RS874" s="3"/>
      <c r="RT874" s="3"/>
      <c r="RU874" s="3"/>
      <c r="RV874" s="3"/>
      <c r="RW874" s="3"/>
      <c r="RX874" s="3"/>
      <c r="RY874" s="3"/>
      <c r="RZ874" s="3"/>
      <c r="SA874" s="3"/>
      <c r="SB874" s="3"/>
      <c r="SC874" s="3"/>
      <c r="SD874" s="3"/>
      <c r="SE874" s="3"/>
      <c r="SF874" s="3"/>
      <c r="SG874" s="3"/>
      <c r="SH874" s="3"/>
      <c r="SI874" s="3"/>
      <c r="SJ874" s="3"/>
      <c r="SK874" s="3"/>
      <c r="SL874" s="3"/>
      <c r="SM874" s="3"/>
      <c r="SN874" s="3"/>
      <c r="SO874" s="3"/>
      <c r="SP874" s="3"/>
      <c r="SQ874" s="3"/>
      <c r="SR874" s="3"/>
      <c r="SS874" s="3"/>
      <c r="ST874" s="3"/>
      <c r="SU874" s="3"/>
      <c r="SV874" s="3"/>
      <c r="SW874" s="3"/>
      <c r="SX874" s="3"/>
      <c r="SY874" s="3"/>
      <c r="SZ874" s="3"/>
      <c r="TA874" s="3"/>
      <c r="TB874" s="3"/>
      <c r="TC874" s="3"/>
      <c r="TD874" s="3"/>
      <c r="TE874" s="3"/>
      <c r="TF874" s="3"/>
      <c r="TG874" s="3"/>
      <c r="TH874" s="3"/>
      <c r="TI874" s="3"/>
      <c r="TJ874" s="3"/>
      <c r="TK874" s="3"/>
      <c r="TL874" s="3"/>
      <c r="TM874" s="3"/>
      <c r="TN874" s="3"/>
      <c r="TO874" s="3"/>
      <c r="TP874" s="3"/>
      <c r="TQ874" s="3"/>
      <c r="TR874" s="3"/>
      <c r="TS874" s="3"/>
      <c r="TT874" s="3"/>
      <c r="TU874" s="3"/>
      <c r="TV874" s="3"/>
      <c r="TW874" s="3"/>
      <c r="TX874" s="3"/>
      <c r="TY874" s="3"/>
      <c r="TZ874" s="3"/>
      <c r="UA874" s="3"/>
      <c r="UB874" s="3"/>
      <c r="UC874" s="3"/>
      <c r="UD874" s="3"/>
      <c r="UE874" s="3"/>
      <c r="UF874" s="3"/>
      <c r="UG874" s="3"/>
      <c r="UH874" s="3"/>
      <c r="UI874" s="3"/>
      <c r="UJ874" s="3"/>
      <c r="UK874" s="3"/>
      <c r="UL874" s="3"/>
      <c r="UM874" s="3"/>
      <c r="UN874" s="3"/>
      <c r="UO874" s="3"/>
      <c r="UP874" s="3"/>
      <c r="UQ874" s="3"/>
      <c r="UR874" s="3"/>
      <c r="US874" s="3"/>
      <c r="UT874" s="3"/>
      <c r="UU874" s="3"/>
      <c r="UV874" s="3"/>
      <c r="UW874" s="3"/>
      <c r="UX874" s="3"/>
      <c r="UY874" s="3"/>
      <c r="UZ874" s="3"/>
      <c r="VA874" s="3"/>
      <c r="VB874" s="3"/>
      <c r="VC874" s="3"/>
      <c r="VD874" s="3"/>
      <c r="VE874" s="3"/>
      <c r="VF874" s="3"/>
      <c r="VG874" s="3"/>
      <c r="VH874" s="3"/>
      <c r="VI874" s="3"/>
      <c r="VJ874" s="3"/>
      <c r="VK874" s="3"/>
      <c r="VL874" s="3"/>
      <c r="VM874" s="3"/>
      <c r="VN874" s="3"/>
      <c r="VO874" s="3"/>
      <c r="VP874" s="3"/>
      <c r="VQ874" s="3"/>
      <c r="VR874" s="3"/>
      <c r="VS874" s="3"/>
      <c r="VT874" s="3"/>
      <c r="VU874" s="3"/>
      <c r="VV874" s="3"/>
      <c r="VW874" s="3"/>
      <c r="VX874" s="3"/>
      <c r="VY874" s="3"/>
      <c r="VZ874" s="3"/>
      <c r="WA874" s="3"/>
      <c r="WB874" s="3"/>
      <c r="WC874" s="3"/>
    </row>
    <row r="875" spans="1:601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3"/>
      <c r="NJ875" s="3"/>
      <c r="NK875" s="3"/>
      <c r="NL875" s="3"/>
      <c r="NM875" s="3"/>
      <c r="NN875" s="3"/>
      <c r="NO875" s="3"/>
      <c r="NP875" s="3"/>
      <c r="NQ875" s="3"/>
      <c r="NR875" s="3"/>
      <c r="NS875" s="3"/>
      <c r="NT875" s="3"/>
      <c r="NU875" s="3"/>
      <c r="NV875" s="3"/>
      <c r="NW875" s="3"/>
      <c r="NX875" s="3"/>
      <c r="NY875" s="3"/>
      <c r="NZ875" s="3"/>
      <c r="OA875" s="3"/>
      <c r="OB875" s="3"/>
      <c r="OC875" s="3"/>
      <c r="OD875" s="3"/>
      <c r="OE875" s="3"/>
      <c r="OF875" s="3"/>
      <c r="OG875" s="3"/>
      <c r="OH875" s="3"/>
      <c r="OI875" s="3"/>
      <c r="OJ875" s="3"/>
      <c r="OK875" s="3"/>
      <c r="OL875" s="3"/>
      <c r="OM875" s="3"/>
      <c r="ON875" s="3"/>
      <c r="OO875" s="3"/>
      <c r="OP875" s="3"/>
      <c r="OQ875" s="3"/>
      <c r="OR875" s="3"/>
      <c r="OS875" s="3"/>
      <c r="OT875" s="3"/>
      <c r="OU875" s="3"/>
      <c r="OV875" s="3"/>
      <c r="OW875" s="3"/>
      <c r="OX875" s="3"/>
      <c r="OY875" s="3"/>
      <c r="OZ875" s="3"/>
      <c r="PA875" s="3"/>
      <c r="PB875" s="3"/>
      <c r="PC875" s="3"/>
      <c r="PD875" s="3"/>
      <c r="PE875" s="3"/>
      <c r="PF875" s="3"/>
      <c r="PG875" s="3"/>
      <c r="PH875" s="3"/>
      <c r="PI875" s="3"/>
      <c r="PJ875" s="3"/>
      <c r="PK875" s="3"/>
      <c r="PL875" s="3"/>
      <c r="PM875" s="3"/>
      <c r="PN875" s="3"/>
      <c r="PO875" s="3"/>
      <c r="PP875" s="3"/>
      <c r="PQ875" s="3"/>
      <c r="PR875" s="3"/>
      <c r="PS875" s="3"/>
      <c r="PT875" s="3"/>
      <c r="PU875" s="3"/>
      <c r="PV875" s="3"/>
      <c r="PW875" s="3"/>
      <c r="PX875" s="3"/>
      <c r="PY875" s="3"/>
      <c r="PZ875" s="3"/>
      <c r="QA875" s="3"/>
      <c r="QB875" s="3"/>
      <c r="QC875" s="3"/>
      <c r="QD875" s="3"/>
      <c r="QE875" s="3"/>
      <c r="QF875" s="3"/>
      <c r="QG875" s="3"/>
      <c r="QH875" s="3"/>
      <c r="QI875" s="3"/>
      <c r="QJ875" s="3"/>
      <c r="QK875" s="3"/>
      <c r="QL875" s="3"/>
      <c r="QM875" s="3"/>
      <c r="QN875" s="3"/>
      <c r="QO875" s="3"/>
      <c r="QP875" s="3"/>
      <c r="QQ875" s="3"/>
      <c r="QR875" s="3"/>
      <c r="QS875" s="3"/>
      <c r="QT875" s="3"/>
      <c r="QU875" s="3"/>
      <c r="QV875" s="3"/>
      <c r="QW875" s="3"/>
      <c r="QX875" s="3"/>
      <c r="QY875" s="3"/>
      <c r="QZ875" s="3"/>
      <c r="RA875" s="3"/>
      <c r="RB875" s="3"/>
      <c r="RC875" s="3"/>
      <c r="RD875" s="3"/>
      <c r="RE875" s="3"/>
      <c r="RF875" s="3"/>
      <c r="RG875" s="3"/>
      <c r="RH875" s="3"/>
      <c r="RI875" s="3"/>
      <c r="RJ875" s="3"/>
      <c r="RK875" s="3"/>
      <c r="RL875" s="3"/>
      <c r="RM875" s="3"/>
      <c r="RN875" s="3"/>
      <c r="RO875" s="3"/>
      <c r="RP875" s="3"/>
      <c r="RQ875" s="3"/>
      <c r="RR875" s="3"/>
      <c r="RS875" s="3"/>
      <c r="RT875" s="3"/>
      <c r="RU875" s="3"/>
      <c r="RV875" s="3"/>
      <c r="RW875" s="3"/>
      <c r="RX875" s="3"/>
      <c r="RY875" s="3"/>
      <c r="RZ875" s="3"/>
      <c r="SA875" s="3"/>
      <c r="SB875" s="3"/>
      <c r="SC875" s="3"/>
      <c r="SD875" s="3"/>
      <c r="SE875" s="3"/>
      <c r="SF875" s="3"/>
      <c r="SG875" s="3"/>
      <c r="SH875" s="3"/>
      <c r="SI875" s="3"/>
      <c r="SJ875" s="3"/>
      <c r="SK875" s="3"/>
      <c r="SL875" s="3"/>
      <c r="SM875" s="3"/>
      <c r="SN875" s="3"/>
      <c r="SO875" s="3"/>
      <c r="SP875" s="3"/>
      <c r="SQ875" s="3"/>
      <c r="SR875" s="3"/>
      <c r="SS875" s="3"/>
      <c r="ST875" s="3"/>
      <c r="SU875" s="3"/>
      <c r="SV875" s="3"/>
      <c r="SW875" s="3"/>
      <c r="SX875" s="3"/>
      <c r="SY875" s="3"/>
      <c r="SZ875" s="3"/>
      <c r="TA875" s="3"/>
      <c r="TB875" s="3"/>
      <c r="TC875" s="3"/>
      <c r="TD875" s="3"/>
      <c r="TE875" s="3"/>
      <c r="TF875" s="3"/>
      <c r="TG875" s="3"/>
      <c r="TH875" s="3"/>
      <c r="TI875" s="3"/>
      <c r="TJ875" s="3"/>
      <c r="TK875" s="3"/>
      <c r="TL875" s="3"/>
      <c r="TM875" s="3"/>
      <c r="TN875" s="3"/>
      <c r="TO875" s="3"/>
      <c r="TP875" s="3"/>
      <c r="TQ875" s="3"/>
      <c r="TR875" s="3"/>
      <c r="TS875" s="3"/>
      <c r="TT875" s="3"/>
      <c r="TU875" s="3"/>
      <c r="TV875" s="3"/>
      <c r="TW875" s="3"/>
      <c r="TX875" s="3"/>
      <c r="TY875" s="3"/>
      <c r="TZ875" s="3"/>
      <c r="UA875" s="3"/>
      <c r="UB875" s="3"/>
      <c r="UC875" s="3"/>
      <c r="UD875" s="3"/>
      <c r="UE875" s="3"/>
      <c r="UF875" s="3"/>
      <c r="UG875" s="3"/>
      <c r="UH875" s="3"/>
      <c r="UI875" s="3"/>
      <c r="UJ875" s="3"/>
      <c r="UK875" s="3"/>
      <c r="UL875" s="3"/>
      <c r="UM875" s="3"/>
      <c r="UN875" s="3"/>
      <c r="UO875" s="3"/>
      <c r="UP875" s="3"/>
      <c r="UQ875" s="3"/>
      <c r="UR875" s="3"/>
      <c r="US875" s="3"/>
      <c r="UT875" s="3"/>
      <c r="UU875" s="3"/>
      <c r="UV875" s="3"/>
      <c r="UW875" s="3"/>
      <c r="UX875" s="3"/>
      <c r="UY875" s="3"/>
      <c r="UZ875" s="3"/>
      <c r="VA875" s="3"/>
      <c r="VB875" s="3"/>
      <c r="VC875" s="3"/>
      <c r="VD875" s="3"/>
      <c r="VE875" s="3"/>
      <c r="VF875" s="3"/>
      <c r="VG875" s="3"/>
      <c r="VH875" s="3"/>
      <c r="VI875" s="3"/>
      <c r="VJ875" s="3"/>
      <c r="VK875" s="3"/>
      <c r="VL875" s="3"/>
      <c r="VM875" s="3"/>
      <c r="VN875" s="3"/>
      <c r="VO875" s="3"/>
      <c r="VP875" s="3"/>
      <c r="VQ875" s="3"/>
      <c r="VR875" s="3"/>
      <c r="VS875" s="3"/>
      <c r="VT875" s="3"/>
      <c r="VU875" s="3"/>
      <c r="VV875" s="3"/>
      <c r="VW875" s="3"/>
      <c r="VX875" s="3"/>
      <c r="VY875" s="3"/>
      <c r="VZ875" s="3"/>
      <c r="WA875" s="3"/>
      <c r="WB875" s="3"/>
      <c r="WC875" s="3"/>
    </row>
    <row r="876" spans="1:601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/>
      <c r="LP876" s="3"/>
      <c r="LQ876" s="3"/>
      <c r="LR876" s="3"/>
      <c r="LS876" s="3"/>
      <c r="LT876" s="3"/>
      <c r="LU876" s="3"/>
      <c r="LV876" s="3"/>
      <c r="LW876" s="3"/>
      <c r="LX876" s="3"/>
      <c r="LY876" s="3"/>
      <c r="LZ876" s="3"/>
      <c r="MA876" s="3"/>
      <c r="MB876" s="3"/>
      <c r="MC876" s="3"/>
      <c r="MD876" s="3"/>
      <c r="ME876" s="3"/>
      <c r="MF876" s="3"/>
      <c r="MG876" s="3"/>
      <c r="MH876" s="3"/>
      <c r="MI876" s="3"/>
      <c r="MJ876" s="3"/>
      <c r="MK876" s="3"/>
      <c r="ML876" s="3"/>
      <c r="MM876" s="3"/>
      <c r="MN876" s="3"/>
      <c r="MO876" s="3"/>
      <c r="MP876" s="3"/>
      <c r="MQ876" s="3"/>
      <c r="MR876" s="3"/>
      <c r="MS876" s="3"/>
      <c r="MT876" s="3"/>
      <c r="MU876" s="3"/>
      <c r="MV876" s="3"/>
      <c r="MW876" s="3"/>
      <c r="MX876" s="3"/>
      <c r="MY876" s="3"/>
      <c r="MZ876" s="3"/>
      <c r="NA876" s="3"/>
      <c r="NB876" s="3"/>
      <c r="NC876" s="3"/>
      <c r="ND876" s="3"/>
      <c r="NE876" s="3"/>
      <c r="NF876" s="3"/>
      <c r="NG876" s="3"/>
      <c r="NH876" s="3"/>
      <c r="NI876" s="3"/>
      <c r="NJ876" s="3"/>
      <c r="NK876" s="3"/>
      <c r="NL876" s="3"/>
      <c r="NM876" s="3"/>
      <c r="NN876" s="3"/>
      <c r="NO876" s="3"/>
      <c r="NP876" s="3"/>
      <c r="NQ876" s="3"/>
      <c r="NR876" s="3"/>
      <c r="NS876" s="3"/>
      <c r="NT876" s="3"/>
      <c r="NU876" s="3"/>
      <c r="NV876" s="3"/>
      <c r="NW876" s="3"/>
      <c r="NX876" s="3"/>
      <c r="NY876" s="3"/>
      <c r="NZ876" s="3"/>
      <c r="OA876" s="3"/>
      <c r="OB876" s="3"/>
      <c r="OC876" s="3"/>
      <c r="OD876" s="3"/>
      <c r="OE876" s="3"/>
      <c r="OF876" s="3"/>
      <c r="OG876" s="3"/>
      <c r="OH876" s="3"/>
      <c r="OI876" s="3"/>
      <c r="OJ876" s="3"/>
      <c r="OK876" s="3"/>
      <c r="OL876" s="3"/>
      <c r="OM876" s="3"/>
      <c r="ON876" s="3"/>
      <c r="OO876" s="3"/>
      <c r="OP876" s="3"/>
      <c r="OQ876" s="3"/>
      <c r="OR876" s="3"/>
      <c r="OS876" s="3"/>
      <c r="OT876" s="3"/>
      <c r="OU876" s="3"/>
      <c r="OV876" s="3"/>
      <c r="OW876" s="3"/>
      <c r="OX876" s="3"/>
      <c r="OY876" s="3"/>
      <c r="OZ876" s="3"/>
      <c r="PA876" s="3"/>
      <c r="PB876" s="3"/>
      <c r="PC876" s="3"/>
      <c r="PD876" s="3"/>
      <c r="PE876" s="3"/>
      <c r="PF876" s="3"/>
      <c r="PG876" s="3"/>
      <c r="PH876" s="3"/>
      <c r="PI876" s="3"/>
      <c r="PJ876" s="3"/>
      <c r="PK876" s="3"/>
      <c r="PL876" s="3"/>
      <c r="PM876" s="3"/>
      <c r="PN876" s="3"/>
      <c r="PO876" s="3"/>
      <c r="PP876" s="3"/>
      <c r="PQ876" s="3"/>
      <c r="PR876" s="3"/>
      <c r="PS876" s="3"/>
      <c r="PT876" s="3"/>
      <c r="PU876" s="3"/>
      <c r="PV876" s="3"/>
      <c r="PW876" s="3"/>
      <c r="PX876" s="3"/>
      <c r="PY876" s="3"/>
      <c r="PZ876" s="3"/>
      <c r="QA876" s="3"/>
      <c r="QB876" s="3"/>
      <c r="QC876" s="3"/>
      <c r="QD876" s="3"/>
      <c r="QE876" s="3"/>
      <c r="QF876" s="3"/>
      <c r="QG876" s="3"/>
      <c r="QH876" s="3"/>
      <c r="QI876" s="3"/>
      <c r="QJ876" s="3"/>
      <c r="QK876" s="3"/>
      <c r="QL876" s="3"/>
      <c r="QM876" s="3"/>
      <c r="QN876" s="3"/>
      <c r="QO876" s="3"/>
      <c r="QP876" s="3"/>
      <c r="QQ876" s="3"/>
      <c r="QR876" s="3"/>
      <c r="QS876" s="3"/>
      <c r="QT876" s="3"/>
      <c r="QU876" s="3"/>
      <c r="QV876" s="3"/>
      <c r="QW876" s="3"/>
      <c r="QX876" s="3"/>
      <c r="QY876" s="3"/>
      <c r="QZ876" s="3"/>
      <c r="RA876" s="3"/>
      <c r="RB876" s="3"/>
      <c r="RC876" s="3"/>
      <c r="RD876" s="3"/>
      <c r="RE876" s="3"/>
      <c r="RF876" s="3"/>
      <c r="RG876" s="3"/>
      <c r="RH876" s="3"/>
      <c r="RI876" s="3"/>
      <c r="RJ876" s="3"/>
      <c r="RK876" s="3"/>
      <c r="RL876" s="3"/>
      <c r="RM876" s="3"/>
      <c r="RN876" s="3"/>
      <c r="RO876" s="3"/>
      <c r="RP876" s="3"/>
      <c r="RQ876" s="3"/>
      <c r="RR876" s="3"/>
      <c r="RS876" s="3"/>
      <c r="RT876" s="3"/>
      <c r="RU876" s="3"/>
      <c r="RV876" s="3"/>
      <c r="RW876" s="3"/>
      <c r="RX876" s="3"/>
      <c r="RY876" s="3"/>
      <c r="RZ876" s="3"/>
      <c r="SA876" s="3"/>
      <c r="SB876" s="3"/>
      <c r="SC876" s="3"/>
      <c r="SD876" s="3"/>
      <c r="SE876" s="3"/>
      <c r="SF876" s="3"/>
      <c r="SG876" s="3"/>
      <c r="SH876" s="3"/>
      <c r="SI876" s="3"/>
      <c r="SJ876" s="3"/>
      <c r="SK876" s="3"/>
      <c r="SL876" s="3"/>
      <c r="SM876" s="3"/>
      <c r="SN876" s="3"/>
      <c r="SO876" s="3"/>
      <c r="SP876" s="3"/>
      <c r="SQ876" s="3"/>
      <c r="SR876" s="3"/>
      <c r="SS876" s="3"/>
      <c r="ST876" s="3"/>
      <c r="SU876" s="3"/>
      <c r="SV876" s="3"/>
      <c r="SW876" s="3"/>
      <c r="SX876" s="3"/>
      <c r="SY876" s="3"/>
      <c r="SZ876" s="3"/>
      <c r="TA876" s="3"/>
      <c r="TB876" s="3"/>
      <c r="TC876" s="3"/>
      <c r="TD876" s="3"/>
      <c r="TE876" s="3"/>
      <c r="TF876" s="3"/>
      <c r="TG876" s="3"/>
      <c r="TH876" s="3"/>
      <c r="TI876" s="3"/>
      <c r="TJ876" s="3"/>
      <c r="TK876" s="3"/>
      <c r="TL876" s="3"/>
      <c r="TM876" s="3"/>
      <c r="TN876" s="3"/>
      <c r="TO876" s="3"/>
      <c r="TP876" s="3"/>
      <c r="TQ876" s="3"/>
      <c r="TR876" s="3"/>
      <c r="TS876" s="3"/>
      <c r="TT876" s="3"/>
      <c r="TU876" s="3"/>
      <c r="TV876" s="3"/>
      <c r="TW876" s="3"/>
      <c r="TX876" s="3"/>
      <c r="TY876" s="3"/>
      <c r="TZ876" s="3"/>
      <c r="UA876" s="3"/>
      <c r="UB876" s="3"/>
      <c r="UC876" s="3"/>
      <c r="UD876" s="3"/>
      <c r="UE876" s="3"/>
      <c r="UF876" s="3"/>
      <c r="UG876" s="3"/>
      <c r="UH876" s="3"/>
      <c r="UI876" s="3"/>
      <c r="UJ876" s="3"/>
      <c r="UK876" s="3"/>
      <c r="UL876" s="3"/>
      <c r="UM876" s="3"/>
      <c r="UN876" s="3"/>
      <c r="UO876" s="3"/>
      <c r="UP876" s="3"/>
      <c r="UQ876" s="3"/>
      <c r="UR876" s="3"/>
      <c r="US876" s="3"/>
      <c r="UT876" s="3"/>
      <c r="UU876" s="3"/>
      <c r="UV876" s="3"/>
      <c r="UW876" s="3"/>
      <c r="UX876" s="3"/>
      <c r="UY876" s="3"/>
      <c r="UZ876" s="3"/>
      <c r="VA876" s="3"/>
      <c r="VB876" s="3"/>
      <c r="VC876" s="3"/>
      <c r="VD876" s="3"/>
      <c r="VE876" s="3"/>
      <c r="VF876" s="3"/>
      <c r="VG876" s="3"/>
      <c r="VH876" s="3"/>
      <c r="VI876" s="3"/>
      <c r="VJ876" s="3"/>
      <c r="VK876" s="3"/>
      <c r="VL876" s="3"/>
      <c r="VM876" s="3"/>
      <c r="VN876" s="3"/>
      <c r="VO876" s="3"/>
      <c r="VP876" s="3"/>
      <c r="VQ876" s="3"/>
      <c r="VR876" s="3"/>
      <c r="VS876" s="3"/>
      <c r="VT876" s="3"/>
      <c r="VU876" s="3"/>
      <c r="VV876" s="3"/>
      <c r="VW876" s="3"/>
      <c r="VX876" s="3"/>
      <c r="VY876" s="3"/>
      <c r="VZ876" s="3"/>
      <c r="WA876" s="3"/>
      <c r="WB876" s="3"/>
      <c r="WC876" s="3"/>
    </row>
    <row r="877" spans="1:601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/>
      <c r="LG877" s="3"/>
      <c r="LH877" s="3"/>
      <c r="LI877" s="3"/>
      <c r="LJ877" s="3"/>
      <c r="LK877" s="3"/>
      <c r="LL877" s="3"/>
      <c r="LM877" s="3"/>
      <c r="LN877" s="3"/>
      <c r="LO877" s="3"/>
      <c r="LP877" s="3"/>
      <c r="LQ877" s="3"/>
      <c r="LR877" s="3"/>
      <c r="LS877" s="3"/>
      <c r="LT877" s="3"/>
      <c r="LU877" s="3"/>
      <c r="LV877" s="3"/>
      <c r="LW877" s="3"/>
      <c r="LX877" s="3"/>
      <c r="LY877" s="3"/>
      <c r="LZ877" s="3"/>
      <c r="MA877" s="3"/>
      <c r="MB877" s="3"/>
      <c r="MC877" s="3"/>
      <c r="MD877" s="3"/>
      <c r="ME877" s="3"/>
      <c r="MF877" s="3"/>
      <c r="MG877" s="3"/>
      <c r="MH877" s="3"/>
      <c r="MI877" s="3"/>
      <c r="MJ877" s="3"/>
      <c r="MK877" s="3"/>
      <c r="ML877" s="3"/>
      <c r="MM877" s="3"/>
      <c r="MN877" s="3"/>
      <c r="MO877" s="3"/>
      <c r="MP877" s="3"/>
      <c r="MQ877" s="3"/>
      <c r="MR877" s="3"/>
      <c r="MS877" s="3"/>
      <c r="MT877" s="3"/>
      <c r="MU877" s="3"/>
      <c r="MV877" s="3"/>
      <c r="MW877" s="3"/>
      <c r="MX877" s="3"/>
      <c r="MY877" s="3"/>
      <c r="MZ877" s="3"/>
      <c r="NA877" s="3"/>
      <c r="NB877" s="3"/>
      <c r="NC877" s="3"/>
      <c r="ND877" s="3"/>
      <c r="NE877" s="3"/>
      <c r="NF877" s="3"/>
      <c r="NG877" s="3"/>
      <c r="NH877" s="3"/>
      <c r="NI877" s="3"/>
      <c r="NJ877" s="3"/>
      <c r="NK877" s="3"/>
      <c r="NL877" s="3"/>
      <c r="NM877" s="3"/>
      <c r="NN877" s="3"/>
      <c r="NO877" s="3"/>
      <c r="NP877" s="3"/>
      <c r="NQ877" s="3"/>
      <c r="NR877" s="3"/>
      <c r="NS877" s="3"/>
      <c r="NT877" s="3"/>
      <c r="NU877" s="3"/>
      <c r="NV877" s="3"/>
      <c r="NW877" s="3"/>
      <c r="NX877" s="3"/>
      <c r="NY877" s="3"/>
      <c r="NZ877" s="3"/>
      <c r="OA877" s="3"/>
      <c r="OB877" s="3"/>
      <c r="OC877" s="3"/>
      <c r="OD877" s="3"/>
      <c r="OE877" s="3"/>
      <c r="OF877" s="3"/>
      <c r="OG877" s="3"/>
      <c r="OH877" s="3"/>
      <c r="OI877" s="3"/>
      <c r="OJ877" s="3"/>
      <c r="OK877" s="3"/>
      <c r="OL877" s="3"/>
      <c r="OM877" s="3"/>
      <c r="ON877" s="3"/>
      <c r="OO877" s="3"/>
      <c r="OP877" s="3"/>
      <c r="OQ877" s="3"/>
      <c r="OR877" s="3"/>
      <c r="OS877" s="3"/>
      <c r="OT877" s="3"/>
      <c r="OU877" s="3"/>
      <c r="OV877" s="3"/>
      <c r="OW877" s="3"/>
      <c r="OX877" s="3"/>
      <c r="OY877" s="3"/>
      <c r="OZ877" s="3"/>
      <c r="PA877" s="3"/>
      <c r="PB877" s="3"/>
      <c r="PC877" s="3"/>
      <c r="PD877" s="3"/>
      <c r="PE877" s="3"/>
      <c r="PF877" s="3"/>
      <c r="PG877" s="3"/>
      <c r="PH877" s="3"/>
      <c r="PI877" s="3"/>
      <c r="PJ877" s="3"/>
      <c r="PK877" s="3"/>
      <c r="PL877" s="3"/>
      <c r="PM877" s="3"/>
      <c r="PN877" s="3"/>
      <c r="PO877" s="3"/>
      <c r="PP877" s="3"/>
      <c r="PQ877" s="3"/>
      <c r="PR877" s="3"/>
      <c r="PS877" s="3"/>
      <c r="PT877" s="3"/>
      <c r="PU877" s="3"/>
      <c r="PV877" s="3"/>
      <c r="PW877" s="3"/>
      <c r="PX877" s="3"/>
      <c r="PY877" s="3"/>
      <c r="PZ877" s="3"/>
      <c r="QA877" s="3"/>
      <c r="QB877" s="3"/>
      <c r="QC877" s="3"/>
      <c r="QD877" s="3"/>
      <c r="QE877" s="3"/>
      <c r="QF877" s="3"/>
      <c r="QG877" s="3"/>
      <c r="QH877" s="3"/>
      <c r="QI877" s="3"/>
      <c r="QJ877" s="3"/>
      <c r="QK877" s="3"/>
      <c r="QL877" s="3"/>
      <c r="QM877" s="3"/>
      <c r="QN877" s="3"/>
      <c r="QO877" s="3"/>
      <c r="QP877" s="3"/>
      <c r="QQ877" s="3"/>
      <c r="QR877" s="3"/>
      <c r="QS877" s="3"/>
      <c r="QT877" s="3"/>
      <c r="QU877" s="3"/>
      <c r="QV877" s="3"/>
      <c r="QW877" s="3"/>
      <c r="QX877" s="3"/>
      <c r="QY877" s="3"/>
      <c r="QZ877" s="3"/>
      <c r="RA877" s="3"/>
      <c r="RB877" s="3"/>
      <c r="RC877" s="3"/>
      <c r="RD877" s="3"/>
      <c r="RE877" s="3"/>
      <c r="RF877" s="3"/>
      <c r="RG877" s="3"/>
      <c r="RH877" s="3"/>
      <c r="RI877" s="3"/>
      <c r="RJ877" s="3"/>
      <c r="RK877" s="3"/>
      <c r="RL877" s="3"/>
      <c r="RM877" s="3"/>
      <c r="RN877" s="3"/>
      <c r="RO877" s="3"/>
      <c r="RP877" s="3"/>
      <c r="RQ877" s="3"/>
      <c r="RR877" s="3"/>
      <c r="RS877" s="3"/>
      <c r="RT877" s="3"/>
      <c r="RU877" s="3"/>
      <c r="RV877" s="3"/>
      <c r="RW877" s="3"/>
      <c r="RX877" s="3"/>
      <c r="RY877" s="3"/>
      <c r="RZ877" s="3"/>
      <c r="SA877" s="3"/>
      <c r="SB877" s="3"/>
      <c r="SC877" s="3"/>
      <c r="SD877" s="3"/>
      <c r="SE877" s="3"/>
      <c r="SF877" s="3"/>
      <c r="SG877" s="3"/>
      <c r="SH877" s="3"/>
      <c r="SI877" s="3"/>
      <c r="SJ877" s="3"/>
      <c r="SK877" s="3"/>
      <c r="SL877" s="3"/>
      <c r="SM877" s="3"/>
      <c r="SN877" s="3"/>
      <c r="SO877" s="3"/>
      <c r="SP877" s="3"/>
      <c r="SQ877" s="3"/>
      <c r="SR877" s="3"/>
      <c r="SS877" s="3"/>
      <c r="ST877" s="3"/>
      <c r="SU877" s="3"/>
      <c r="SV877" s="3"/>
      <c r="SW877" s="3"/>
      <c r="SX877" s="3"/>
      <c r="SY877" s="3"/>
      <c r="SZ877" s="3"/>
      <c r="TA877" s="3"/>
      <c r="TB877" s="3"/>
      <c r="TC877" s="3"/>
      <c r="TD877" s="3"/>
      <c r="TE877" s="3"/>
      <c r="TF877" s="3"/>
      <c r="TG877" s="3"/>
      <c r="TH877" s="3"/>
      <c r="TI877" s="3"/>
      <c r="TJ877" s="3"/>
      <c r="TK877" s="3"/>
      <c r="TL877" s="3"/>
      <c r="TM877" s="3"/>
      <c r="TN877" s="3"/>
      <c r="TO877" s="3"/>
      <c r="TP877" s="3"/>
      <c r="TQ877" s="3"/>
      <c r="TR877" s="3"/>
      <c r="TS877" s="3"/>
      <c r="TT877" s="3"/>
      <c r="TU877" s="3"/>
      <c r="TV877" s="3"/>
      <c r="TW877" s="3"/>
      <c r="TX877" s="3"/>
      <c r="TY877" s="3"/>
      <c r="TZ877" s="3"/>
      <c r="UA877" s="3"/>
      <c r="UB877" s="3"/>
      <c r="UC877" s="3"/>
      <c r="UD877" s="3"/>
      <c r="UE877" s="3"/>
      <c r="UF877" s="3"/>
      <c r="UG877" s="3"/>
      <c r="UH877" s="3"/>
      <c r="UI877" s="3"/>
      <c r="UJ877" s="3"/>
      <c r="UK877" s="3"/>
      <c r="UL877" s="3"/>
      <c r="UM877" s="3"/>
      <c r="UN877" s="3"/>
      <c r="UO877" s="3"/>
      <c r="UP877" s="3"/>
      <c r="UQ877" s="3"/>
      <c r="UR877" s="3"/>
      <c r="US877" s="3"/>
      <c r="UT877" s="3"/>
      <c r="UU877" s="3"/>
      <c r="UV877" s="3"/>
      <c r="UW877" s="3"/>
      <c r="UX877" s="3"/>
      <c r="UY877" s="3"/>
      <c r="UZ877" s="3"/>
      <c r="VA877" s="3"/>
      <c r="VB877" s="3"/>
      <c r="VC877" s="3"/>
      <c r="VD877" s="3"/>
      <c r="VE877" s="3"/>
      <c r="VF877" s="3"/>
      <c r="VG877" s="3"/>
      <c r="VH877" s="3"/>
      <c r="VI877" s="3"/>
      <c r="VJ877" s="3"/>
      <c r="VK877" s="3"/>
      <c r="VL877" s="3"/>
      <c r="VM877" s="3"/>
      <c r="VN877" s="3"/>
      <c r="VO877" s="3"/>
      <c r="VP877" s="3"/>
      <c r="VQ877" s="3"/>
      <c r="VR877" s="3"/>
      <c r="VS877" s="3"/>
      <c r="VT877" s="3"/>
      <c r="VU877" s="3"/>
      <c r="VV877" s="3"/>
      <c r="VW877" s="3"/>
      <c r="VX877" s="3"/>
      <c r="VY877" s="3"/>
      <c r="VZ877" s="3"/>
      <c r="WA877" s="3"/>
      <c r="WB877" s="3"/>
      <c r="WC877" s="3"/>
    </row>
    <row r="878" spans="1:601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/>
      <c r="LP878" s="3"/>
      <c r="LQ878" s="3"/>
      <c r="LR878" s="3"/>
      <c r="LS878" s="3"/>
      <c r="LT878" s="3"/>
      <c r="LU878" s="3"/>
      <c r="LV878" s="3"/>
      <c r="LW878" s="3"/>
      <c r="LX878" s="3"/>
      <c r="LY878" s="3"/>
      <c r="LZ878" s="3"/>
      <c r="MA878" s="3"/>
      <c r="MB878" s="3"/>
      <c r="MC878" s="3"/>
      <c r="MD878" s="3"/>
      <c r="ME878" s="3"/>
      <c r="MF878" s="3"/>
      <c r="MG878" s="3"/>
      <c r="MH878" s="3"/>
      <c r="MI878" s="3"/>
      <c r="MJ878" s="3"/>
      <c r="MK878" s="3"/>
      <c r="ML878" s="3"/>
      <c r="MM878" s="3"/>
      <c r="MN878" s="3"/>
      <c r="MO878" s="3"/>
      <c r="MP878" s="3"/>
      <c r="MQ878" s="3"/>
      <c r="MR878" s="3"/>
      <c r="MS878" s="3"/>
      <c r="MT878" s="3"/>
      <c r="MU878" s="3"/>
      <c r="MV878" s="3"/>
      <c r="MW878" s="3"/>
      <c r="MX878" s="3"/>
      <c r="MY878" s="3"/>
      <c r="MZ878" s="3"/>
      <c r="NA878" s="3"/>
      <c r="NB878" s="3"/>
      <c r="NC878" s="3"/>
      <c r="ND878" s="3"/>
      <c r="NE878" s="3"/>
      <c r="NF878" s="3"/>
      <c r="NG878" s="3"/>
      <c r="NH878" s="3"/>
      <c r="NI878" s="3"/>
      <c r="NJ878" s="3"/>
      <c r="NK878" s="3"/>
      <c r="NL878" s="3"/>
      <c r="NM878" s="3"/>
      <c r="NN878" s="3"/>
      <c r="NO878" s="3"/>
      <c r="NP878" s="3"/>
      <c r="NQ878" s="3"/>
      <c r="NR878" s="3"/>
      <c r="NS878" s="3"/>
      <c r="NT878" s="3"/>
      <c r="NU878" s="3"/>
      <c r="NV878" s="3"/>
      <c r="NW878" s="3"/>
      <c r="NX878" s="3"/>
      <c r="NY878" s="3"/>
      <c r="NZ878" s="3"/>
      <c r="OA878" s="3"/>
      <c r="OB878" s="3"/>
      <c r="OC878" s="3"/>
      <c r="OD878" s="3"/>
      <c r="OE878" s="3"/>
      <c r="OF878" s="3"/>
      <c r="OG878" s="3"/>
      <c r="OH878" s="3"/>
      <c r="OI878" s="3"/>
      <c r="OJ878" s="3"/>
      <c r="OK878" s="3"/>
      <c r="OL878" s="3"/>
      <c r="OM878" s="3"/>
      <c r="ON878" s="3"/>
      <c r="OO878" s="3"/>
      <c r="OP878" s="3"/>
      <c r="OQ878" s="3"/>
      <c r="OR878" s="3"/>
      <c r="OS878" s="3"/>
      <c r="OT878" s="3"/>
      <c r="OU878" s="3"/>
      <c r="OV878" s="3"/>
      <c r="OW878" s="3"/>
      <c r="OX878" s="3"/>
      <c r="OY878" s="3"/>
      <c r="OZ878" s="3"/>
      <c r="PA878" s="3"/>
      <c r="PB878" s="3"/>
      <c r="PC878" s="3"/>
      <c r="PD878" s="3"/>
      <c r="PE878" s="3"/>
      <c r="PF878" s="3"/>
      <c r="PG878" s="3"/>
      <c r="PH878" s="3"/>
      <c r="PI878" s="3"/>
      <c r="PJ878" s="3"/>
      <c r="PK878" s="3"/>
      <c r="PL878" s="3"/>
      <c r="PM878" s="3"/>
      <c r="PN878" s="3"/>
      <c r="PO878" s="3"/>
      <c r="PP878" s="3"/>
      <c r="PQ878" s="3"/>
      <c r="PR878" s="3"/>
      <c r="PS878" s="3"/>
      <c r="PT878" s="3"/>
      <c r="PU878" s="3"/>
      <c r="PV878" s="3"/>
      <c r="PW878" s="3"/>
      <c r="PX878" s="3"/>
      <c r="PY878" s="3"/>
      <c r="PZ878" s="3"/>
      <c r="QA878" s="3"/>
      <c r="QB878" s="3"/>
      <c r="QC878" s="3"/>
      <c r="QD878" s="3"/>
      <c r="QE878" s="3"/>
      <c r="QF878" s="3"/>
      <c r="QG878" s="3"/>
      <c r="QH878" s="3"/>
      <c r="QI878" s="3"/>
      <c r="QJ878" s="3"/>
      <c r="QK878" s="3"/>
      <c r="QL878" s="3"/>
      <c r="QM878" s="3"/>
      <c r="QN878" s="3"/>
      <c r="QO878" s="3"/>
      <c r="QP878" s="3"/>
      <c r="QQ878" s="3"/>
      <c r="QR878" s="3"/>
      <c r="QS878" s="3"/>
      <c r="QT878" s="3"/>
      <c r="QU878" s="3"/>
      <c r="QV878" s="3"/>
      <c r="QW878" s="3"/>
      <c r="QX878" s="3"/>
      <c r="QY878" s="3"/>
      <c r="QZ878" s="3"/>
      <c r="RA878" s="3"/>
      <c r="RB878" s="3"/>
      <c r="RC878" s="3"/>
      <c r="RD878" s="3"/>
      <c r="RE878" s="3"/>
      <c r="RF878" s="3"/>
      <c r="RG878" s="3"/>
      <c r="RH878" s="3"/>
      <c r="RI878" s="3"/>
      <c r="RJ878" s="3"/>
      <c r="RK878" s="3"/>
      <c r="RL878" s="3"/>
      <c r="RM878" s="3"/>
      <c r="RN878" s="3"/>
      <c r="RO878" s="3"/>
      <c r="RP878" s="3"/>
      <c r="RQ878" s="3"/>
      <c r="RR878" s="3"/>
      <c r="RS878" s="3"/>
      <c r="RT878" s="3"/>
      <c r="RU878" s="3"/>
      <c r="RV878" s="3"/>
      <c r="RW878" s="3"/>
      <c r="RX878" s="3"/>
      <c r="RY878" s="3"/>
      <c r="RZ878" s="3"/>
      <c r="SA878" s="3"/>
      <c r="SB878" s="3"/>
      <c r="SC878" s="3"/>
      <c r="SD878" s="3"/>
      <c r="SE878" s="3"/>
      <c r="SF878" s="3"/>
      <c r="SG878" s="3"/>
      <c r="SH878" s="3"/>
      <c r="SI878" s="3"/>
      <c r="SJ878" s="3"/>
      <c r="SK878" s="3"/>
      <c r="SL878" s="3"/>
      <c r="SM878" s="3"/>
      <c r="SN878" s="3"/>
      <c r="SO878" s="3"/>
      <c r="SP878" s="3"/>
      <c r="SQ878" s="3"/>
      <c r="SR878" s="3"/>
      <c r="SS878" s="3"/>
      <c r="ST878" s="3"/>
      <c r="SU878" s="3"/>
      <c r="SV878" s="3"/>
      <c r="SW878" s="3"/>
      <c r="SX878" s="3"/>
      <c r="SY878" s="3"/>
      <c r="SZ878" s="3"/>
      <c r="TA878" s="3"/>
      <c r="TB878" s="3"/>
      <c r="TC878" s="3"/>
      <c r="TD878" s="3"/>
      <c r="TE878" s="3"/>
      <c r="TF878" s="3"/>
      <c r="TG878" s="3"/>
      <c r="TH878" s="3"/>
      <c r="TI878" s="3"/>
      <c r="TJ878" s="3"/>
      <c r="TK878" s="3"/>
      <c r="TL878" s="3"/>
      <c r="TM878" s="3"/>
      <c r="TN878" s="3"/>
      <c r="TO878" s="3"/>
      <c r="TP878" s="3"/>
      <c r="TQ878" s="3"/>
      <c r="TR878" s="3"/>
      <c r="TS878" s="3"/>
      <c r="TT878" s="3"/>
      <c r="TU878" s="3"/>
      <c r="TV878" s="3"/>
      <c r="TW878" s="3"/>
      <c r="TX878" s="3"/>
      <c r="TY878" s="3"/>
      <c r="TZ878" s="3"/>
      <c r="UA878" s="3"/>
      <c r="UB878" s="3"/>
      <c r="UC878" s="3"/>
      <c r="UD878" s="3"/>
      <c r="UE878" s="3"/>
      <c r="UF878" s="3"/>
      <c r="UG878" s="3"/>
      <c r="UH878" s="3"/>
      <c r="UI878" s="3"/>
      <c r="UJ878" s="3"/>
      <c r="UK878" s="3"/>
      <c r="UL878" s="3"/>
      <c r="UM878" s="3"/>
      <c r="UN878" s="3"/>
      <c r="UO878" s="3"/>
      <c r="UP878" s="3"/>
      <c r="UQ878" s="3"/>
      <c r="UR878" s="3"/>
      <c r="US878" s="3"/>
      <c r="UT878" s="3"/>
      <c r="UU878" s="3"/>
      <c r="UV878" s="3"/>
      <c r="UW878" s="3"/>
      <c r="UX878" s="3"/>
      <c r="UY878" s="3"/>
      <c r="UZ878" s="3"/>
      <c r="VA878" s="3"/>
      <c r="VB878" s="3"/>
      <c r="VC878" s="3"/>
      <c r="VD878" s="3"/>
      <c r="VE878" s="3"/>
      <c r="VF878" s="3"/>
      <c r="VG878" s="3"/>
      <c r="VH878" s="3"/>
      <c r="VI878" s="3"/>
      <c r="VJ878" s="3"/>
      <c r="VK878" s="3"/>
      <c r="VL878" s="3"/>
      <c r="VM878" s="3"/>
      <c r="VN878" s="3"/>
      <c r="VO878" s="3"/>
      <c r="VP878" s="3"/>
      <c r="VQ878" s="3"/>
      <c r="VR878" s="3"/>
      <c r="VS878" s="3"/>
      <c r="VT878" s="3"/>
      <c r="VU878" s="3"/>
      <c r="VV878" s="3"/>
      <c r="VW878" s="3"/>
      <c r="VX878" s="3"/>
      <c r="VY878" s="3"/>
      <c r="VZ878" s="3"/>
      <c r="WA878" s="3"/>
      <c r="WB878" s="3"/>
      <c r="WC878" s="3"/>
    </row>
    <row r="879" spans="1:601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/>
      <c r="LP879" s="3"/>
      <c r="LQ879" s="3"/>
      <c r="LR879" s="3"/>
      <c r="LS879" s="3"/>
      <c r="LT879" s="3"/>
      <c r="LU879" s="3"/>
      <c r="LV879" s="3"/>
      <c r="LW879" s="3"/>
      <c r="LX879" s="3"/>
      <c r="LY879" s="3"/>
      <c r="LZ879" s="3"/>
      <c r="MA879" s="3"/>
      <c r="MB879" s="3"/>
      <c r="MC879" s="3"/>
      <c r="MD879" s="3"/>
      <c r="ME879" s="3"/>
      <c r="MF879" s="3"/>
      <c r="MG879" s="3"/>
      <c r="MH879" s="3"/>
      <c r="MI879" s="3"/>
      <c r="MJ879" s="3"/>
      <c r="MK879" s="3"/>
      <c r="ML879" s="3"/>
      <c r="MM879" s="3"/>
      <c r="MN879" s="3"/>
      <c r="MO879" s="3"/>
      <c r="MP879" s="3"/>
      <c r="MQ879" s="3"/>
      <c r="MR879" s="3"/>
      <c r="MS879" s="3"/>
      <c r="MT879" s="3"/>
      <c r="MU879" s="3"/>
      <c r="MV879" s="3"/>
      <c r="MW879" s="3"/>
      <c r="MX879" s="3"/>
      <c r="MY879" s="3"/>
      <c r="MZ879" s="3"/>
      <c r="NA879" s="3"/>
      <c r="NB879" s="3"/>
      <c r="NC879" s="3"/>
      <c r="ND879" s="3"/>
      <c r="NE879" s="3"/>
      <c r="NF879" s="3"/>
      <c r="NG879" s="3"/>
      <c r="NH879" s="3"/>
      <c r="NI879" s="3"/>
      <c r="NJ879" s="3"/>
      <c r="NK879" s="3"/>
      <c r="NL879" s="3"/>
      <c r="NM879" s="3"/>
      <c r="NN879" s="3"/>
      <c r="NO879" s="3"/>
      <c r="NP879" s="3"/>
      <c r="NQ879" s="3"/>
      <c r="NR879" s="3"/>
      <c r="NS879" s="3"/>
      <c r="NT879" s="3"/>
      <c r="NU879" s="3"/>
      <c r="NV879" s="3"/>
      <c r="NW879" s="3"/>
      <c r="NX879" s="3"/>
      <c r="NY879" s="3"/>
      <c r="NZ879" s="3"/>
      <c r="OA879" s="3"/>
      <c r="OB879" s="3"/>
      <c r="OC879" s="3"/>
      <c r="OD879" s="3"/>
      <c r="OE879" s="3"/>
      <c r="OF879" s="3"/>
      <c r="OG879" s="3"/>
      <c r="OH879" s="3"/>
      <c r="OI879" s="3"/>
      <c r="OJ879" s="3"/>
      <c r="OK879" s="3"/>
      <c r="OL879" s="3"/>
      <c r="OM879" s="3"/>
      <c r="ON879" s="3"/>
      <c r="OO879" s="3"/>
      <c r="OP879" s="3"/>
      <c r="OQ879" s="3"/>
      <c r="OR879" s="3"/>
      <c r="OS879" s="3"/>
      <c r="OT879" s="3"/>
      <c r="OU879" s="3"/>
      <c r="OV879" s="3"/>
      <c r="OW879" s="3"/>
      <c r="OX879" s="3"/>
      <c r="OY879" s="3"/>
      <c r="OZ879" s="3"/>
      <c r="PA879" s="3"/>
      <c r="PB879" s="3"/>
      <c r="PC879" s="3"/>
      <c r="PD879" s="3"/>
      <c r="PE879" s="3"/>
      <c r="PF879" s="3"/>
      <c r="PG879" s="3"/>
      <c r="PH879" s="3"/>
      <c r="PI879" s="3"/>
      <c r="PJ879" s="3"/>
      <c r="PK879" s="3"/>
      <c r="PL879" s="3"/>
      <c r="PM879" s="3"/>
      <c r="PN879" s="3"/>
      <c r="PO879" s="3"/>
      <c r="PP879" s="3"/>
      <c r="PQ879" s="3"/>
      <c r="PR879" s="3"/>
      <c r="PS879" s="3"/>
      <c r="PT879" s="3"/>
      <c r="PU879" s="3"/>
      <c r="PV879" s="3"/>
      <c r="PW879" s="3"/>
      <c r="PX879" s="3"/>
      <c r="PY879" s="3"/>
      <c r="PZ879" s="3"/>
      <c r="QA879" s="3"/>
      <c r="QB879" s="3"/>
      <c r="QC879" s="3"/>
      <c r="QD879" s="3"/>
      <c r="QE879" s="3"/>
      <c r="QF879" s="3"/>
      <c r="QG879" s="3"/>
      <c r="QH879" s="3"/>
      <c r="QI879" s="3"/>
      <c r="QJ879" s="3"/>
      <c r="QK879" s="3"/>
      <c r="QL879" s="3"/>
      <c r="QM879" s="3"/>
      <c r="QN879" s="3"/>
      <c r="QO879" s="3"/>
      <c r="QP879" s="3"/>
      <c r="QQ879" s="3"/>
      <c r="QR879" s="3"/>
      <c r="QS879" s="3"/>
      <c r="QT879" s="3"/>
      <c r="QU879" s="3"/>
      <c r="QV879" s="3"/>
      <c r="QW879" s="3"/>
      <c r="QX879" s="3"/>
      <c r="QY879" s="3"/>
      <c r="QZ879" s="3"/>
      <c r="RA879" s="3"/>
      <c r="RB879" s="3"/>
      <c r="RC879" s="3"/>
      <c r="RD879" s="3"/>
      <c r="RE879" s="3"/>
      <c r="RF879" s="3"/>
      <c r="RG879" s="3"/>
      <c r="RH879" s="3"/>
      <c r="RI879" s="3"/>
      <c r="RJ879" s="3"/>
      <c r="RK879" s="3"/>
      <c r="RL879" s="3"/>
      <c r="RM879" s="3"/>
      <c r="RN879" s="3"/>
      <c r="RO879" s="3"/>
      <c r="RP879" s="3"/>
      <c r="RQ879" s="3"/>
      <c r="RR879" s="3"/>
      <c r="RS879" s="3"/>
      <c r="RT879" s="3"/>
      <c r="RU879" s="3"/>
      <c r="RV879" s="3"/>
      <c r="RW879" s="3"/>
      <c r="RX879" s="3"/>
      <c r="RY879" s="3"/>
      <c r="RZ879" s="3"/>
      <c r="SA879" s="3"/>
      <c r="SB879" s="3"/>
      <c r="SC879" s="3"/>
      <c r="SD879" s="3"/>
      <c r="SE879" s="3"/>
      <c r="SF879" s="3"/>
      <c r="SG879" s="3"/>
      <c r="SH879" s="3"/>
      <c r="SI879" s="3"/>
      <c r="SJ879" s="3"/>
      <c r="SK879" s="3"/>
      <c r="SL879" s="3"/>
      <c r="SM879" s="3"/>
      <c r="SN879" s="3"/>
      <c r="SO879" s="3"/>
      <c r="SP879" s="3"/>
      <c r="SQ879" s="3"/>
      <c r="SR879" s="3"/>
      <c r="SS879" s="3"/>
      <c r="ST879" s="3"/>
      <c r="SU879" s="3"/>
      <c r="SV879" s="3"/>
      <c r="SW879" s="3"/>
      <c r="SX879" s="3"/>
      <c r="SY879" s="3"/>
      <c r="SZ879" s="3"/>
      <c r="TA879" s="3"/>
      <c r="TB879" s="3"/>
      <c r="TC879" s="3"/>
      <c r="TD879" s="3"/>
      <c r="TE879" s="3"/>
      <c r="TF879" s="3"/>
      <c r="TG879" s="3"/>
      <c r="TH879" s="3"/>
      <c r="TI879" s="3"/>
      <c r="TJ879" s="3"/>
      <c r="TK879" s="3"/>
      <c r="TL879" s="3"/>
      <c r="TM879" s="3"/>
      <c r="TN879" s="3"/>
      <c r="TO879" s="3"/>
      <c r="TP879" s="3"/>
      <c r="TQ879" s="3"/>
      <c r="TR879" s="3"/>
      <c r="TS879" s="3"/>
      <c r="TT879" s="3"/>
      <c r="TU879" s="3"/>
      <c r="TV879" s="3"/>
      <c r="TW879" s="3"/>
      <c r="TX879" s="3"/>
      <c r="TY879" s="3"/>
      <c r="TZ879" s="3"/>
      <c r="UA879" s="3"/>
      <c r="UB879" s="3"/>
      <c r="UC879" s="3"/>
      <c r="UD879" s="3"/>
      <c r="UE879" s="3"/>
      <c r="UF879" s="3"/>
      <c r="UG879" s="3"/>
      <c r="UH879" s="3"/>
      <c r="UI879" s="3"/>
      <c r="UJ879" s="3"/>
      <c r="UK879" s="3"/>
      <c r="UL879" s="3"/>
      <c r="UM879" s="3"/>
      <c r="UN879" s="3"/>
      <c r="UO879" s="3"/>
      <c r="UP879" s="3"/>
      <c r="UQ879" s="3"/>
      <c r="UR879" s="3"/>
      <c r="US879" s="3"/>
      <c r="UT879" s="3"/>
      <c r="UU879" s="3"/>
      <c r="UV879" s="3"/>
      <c r="UW879" s="3"/>
      <c r="UX879" s="3"/>
      <c r="UY879" s="3"/>
      <c r="UZ879" s="3"/>
      <c r="VA879" s="3"/>
      <c r="VB879" s="3"/>
      <c r="VC879" s="3"/>
      <c r="VD879" s="3"/>
      <c r="VE879" s="3"/>
      <c r="VF879" s="3"/>
      <c r="VG879" s="3"/>
      <c r="VH879" s="3"/>
      <c r="VI879" s="3"/>
      <c r="VJ879" s="3"/>
      <c r="VK879" s="3"/>
      <c r="VL879" s="3"/>
      <c r="VM879" s="3"/>
      <c r="VN879" s="3"/>
      <c r="VO879" s="3"/>
      <c r="VP879" s="3"/>
      <c r="VQ879" s="3"/>
      <c r="VR879" s="3"/>
      <c r="VS879" s="3"/>
      <c r="VT879" s="3"/>
      <c r="VU879" s="3"/>
      <c r="VV879" s="3"/>
      <c r="VW879" s="3"/>
      <c r="VX879" s="3"/>
      <c r="VY879" s="3"/>
      <c r="VZ879" s="3"/>
      <c r="WA879" s="3"/>
      <c r="WB879" s="3"/>
      <c r="WC879" s="3"/>
    </row>
    <row r="880" spans="1:601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3"/>
      <c r="NJ880" s="3"/>
      <c r="NK880" s="3"/>
      <c r="NL880" s="3"/>
      <c r="NM880" s="3"/>
      <c r="NN880" s="3"/>
      <c r="NO880" s="3"/>
      <c r="NP880" s="3"/>
      <c r="NQ880" s="3"/>
      <c r="NR880" s="3"/>
      <c r="NS880" s="3"/>
      <c r="NT880" s="3"/>
      <c r="NU880" s="3"/>
      <c r="NV880" s="3"/>
      <c r="NW880" s="3"/>
      <c r="NX880" s="3"/>
      <c r="NY880" s="3"/>
      <c r="NZ880" s="3"/>
      <c r="OA880" s="3"/>
      <c r="OB880" s="3"/>
      <c r="OC880" s="3"/>
      <c r="OD880" s="3"/>
      <c r="OE880" s="3"/>
      <c r="OF880" s="3"/>
      <c r="OG880" s="3"/>
      <c r="OH880" s="3"/>
      <c r="OI880" s="3"/>
      <c r="OJ880" s="3"/>
      <c r="OK880" s="3"/>
      <c r="OL880" s="3"/>
      <c r="OM880" s="3"/>
      <c r="ON880" s="3"/>
      <c r="OO880" s="3"/>
      <c r="OP880" s="3"/>
      <c r="OQ880" s="3"/>
      <c r="OR880" s="3"/>
      <c r="OS880" s="3"/>
      <c r="OT880" s="3"/>
      <c r="OU880" s="3"/>
      <c r="OV880" s="3"/>
      <c r="OW880" s="3"/>
      <c r="OX880" s="3"/>
      <c r="OY880" s="3"/>
      <c r="OZ880" s="3"/>
      <c r="PA880" s="3"/>
      <c r="PB880" s="3"/>
      <c r="PC880" s="3"/>
      <c r="PD880" s="3"/>
      <c r="PE880" s="3"/>
      <c r="PF880" s="3"/>
      <c r="PG880" s="3"/>
      <c r="PH880" s="3"/>
      <c r="PI880" s="3"/>
      <c r="PJ880" s="3"/>
      <c r="PK880" s="3"/>
      <c r="PL880" s="3"/>
      <c r="PM880" s="3"/>
      <c r="PN880" s="3"/>
      <c r="PO880" s="3"/>
      <c r="PP880" s="3"/>
      <c r="PQ880" s="3"/>
      <c r="PR880" s="3"/>
      <c r="PS880" s="3"/>
      <c r="PT880" s="3"/>
      <c r="PU880" s="3"/>
      <c r="PV880" s="3"/>
      <c r="PW880" s="3"/>
      <c r="PX880" s="3"/>
      <c r="PY880" s="3"/>
      <c r="PZ880" s="3"/>
      <c r="QA880" s="3"/>
      <c r="QB880" s="3"/>
      <c r="QC880" s="3"/>
      <c r="QD880" s="3"/>
      <c r="QE880" s="3"/>
      <c r="QF880" s="3"/>
      <c r="QG880" s="3"/>
      <c r="QH880" s="3"/>
      <c r="QI880" s="3"/>
      <c r="QJ880" s="3"/>
      <c r="QK880" s="3"/>
      <c r="QL880" s="3"/>
      <c r="QM880" s="3"/>
      <c r="QN880" s="3"/>
      <c r="QO880" s="3"/>
      <c r="QP880" s="3"/>
      <c r="QQ880" s="3"/>
      <c r="QR880" s="3"/>
      <c r="QS880" s="3"/>
      <c r="QT880" s="3"/>
      <c r="QU880" s="3"/>
      <c r="QV880" s="3"/>
      <c r="QW880" s="3"/>
      <c r="QX880" s="3"/>
      <c r="QY880" s="3"/>
      <c r="QZ880" s="3"/>
      <c r="RA880" s="3"/>
      <c r="RB880" s="3"/>
      <c r="RC880" s="3"/>
      <c r="RD880" s="3"/>
      <c r="RE880" s="3"/>
      <c r="RF880" s="3"/>
      <c r="RG880" s="3"/>
      <c r="RH880" s="3"/>
      <c r="RI880" s="3"/>
      <c r="RJ880" s="3"/>
      <c r="RK880" s="3"/>
      <c r="RL880" s="3"/>
      <c r="RM880" s="3"/>
      <c r="RN880" s="3"/>
      <c r="RO880" s="3"/>
      <c r="RP880" s="3"/>
      <c r="RQ880" s="3"/>
      <c r="RR880" s="3"/>
      <c r="RS880" s="3"/>
      <c r="RT880" s="3"/>
      <c r="RU880" s="3"/>
      <c r="RV880" s="3"/>
      <c r="RW880" s="3"/>
      <c r="RX880" s="3"/>
      <c r="RY880" s="3"/>
      <c r="RZ880" s="3"/>
      <c r="SA880" s="3"/>
      <c r="SB880" s="3"/>
      <c r="SC880" s="3"/>
      <c r="SD880" s="3"/>
      <c r="SE880" s="3"/>
      <c r="SF880" s="3"/>
      <c r="SG880" s="3"/>
      <c r="SH880" s="3"/>
      <c r="SI880" s="3"/>
      <c r="SJ880" s="3"/>
      <c r="SK880" s="3"/>
      <c r="SL880" s="3"/>
      <c r="SM880" s="3"/>
      <c r="SN880" s="3"/>
      <c r="SO880" s="3"/>
      <c r="SP880" s="3"/>
      <c r="SQ880" s="3"/>
      <c r="SR880" s="3"/>
      <c r="SS880" s="3"/>
      <c r="ST880" s="3"/>
      <c r="SU880" s="3"/>
      <c r="SV880" s="3"/>
      <c r="SW880" s="3"/>
      <c r="SX880" s="3"/>
      <c r="SY880" s="3"/>
      <c r="SZ880" s="3"/>
      <c r="TA880" s="3"/>
      <c r="TB880" s="3"/>
      <c r="TC880" s="3"/>
      <c r="TD880" s="3"/>
      <c r="TE880" s="3"/>
      <c r="TF880" s="3"/>
      <c r="TG880" s="3"/>
      <c r="TH880" s="3"/>
      <c r="TI880" s="3"/>
      <c r="TJ880" s="3"/>
      <c r="TK880" s="3"/>
      <c r="TL880" s="3"/>
      <c r="TM880" s="3"/>
      <c r="TN880" s="3"/>
      <c r="TO880" s="3"/>
      <c r="TP880" s="3"/>
      <c r="TQ880" s="3"/>
      <c r="TR880" s="3"/>
      <c r="TS880" s="3"/>
      <c r="TT880" s="3"/>
      <c r="TU880" s="3"/>
      <c r="TV880" s="3"/>
      <c r="TW880" s="3"/>
      <c r="TX880" s="3"/>
      <c r="TY880" s="3"/>
      <c r="TZ880" s="3"/>
      <c r="UA880" s="3"/>
      <c r="UB880" s="3"/>
      <c r="UC880" s="3"/>
      <c r="UD880" s="3"/>
      <c r="UE880" s="3"/>
      <c r="UF880" s="3"/>
      <c r="UG880" s="3"/>
      <c r="UH880" s="3"/>
      <c r="UI880" s="3"/>
      <c r="UJ880" s="3"/>
      <c r="UK880" s="3"/>
      <c r="UL880" s="3"/>
      <c r="UM880" s="3"/>
      <c r="UN880" s="3"/>
      <c r="UO880" s="3"/>
      <c r="UP880" s="3"/>
      <c r="UQ880" s="3"/>
      <c r="UR880" s="3"/>
      <c r="US880" s="3"/>
      <c r="UT880" s="3"/>
      <c r="UU880" s="3"/>
      <c r="UV880" s="3"/>
      <c r="UW880" s="3"/>
      <c r="UX880" s="3"/>
      <c r="UY880" s="3"/>
      <c r="UZ880" s="3"/>
      <c r="VA880" s="3"/>
      <c r="VB880" s="3"/>
      <c r="VC880" s="3"/>
      <c r="VD880" s="3"/>
      <c r="VE880" s="3"/>
      <c r="VF880" s="3"/>
      <c r="VG880" s="3"/>
      <c r="VH880" s="3"/>
      <c r="VI880" s="3"/>
      <c r="VJ880" s="3"/>
      <c r="VK880" s="3"/>
      <c r="VL880" s="3"/>
      <c r="VM880" s="3"/>
      <c r="VN880" s="3"/>
      <c r="VO880" s="3"/>
      <c r="VP880" s="3"/>
      <c r="VQ880" s="3"/>
      <c r="VR880" s="3"/>
      <c r="VS880" s="3"/>
      <c r="VT880" s="3"/>
      <c r="VU880" s="3"/>
      <c r="VV880" s="3"/>
      <c r="VW880" s="3"/>
      <c r="VX880" s="3"/>
      <c r="VY880" s="3"/>
      <c r="VZ880" s="3"/>
      <c r="WA880" s="3"/>
      <c r="WB880" s="3"/>
      <c r="WC880" s="3"/>
    </row>
    <row r="881" spans="1:601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/>
      <c r="LP881" s="3"/>
      <c r="LQ881" s="3"/>
      <c r="LR881" s="3"/>
      <c r="LS881" s="3"/>
      <c r="LT881" s="3"/>
      <c r="LU881" s="3"/>
      <c r="LV881" s="3"/>
      <c r="LW881" s="3"/>
      <c r="LX881" s="3"/>
      <c r="LY881" s="3"/>
      <c r="LZ881" s="3"/>
      <c r="MA881" s="3"/>
      <c r="MB881" s="3"/>
      <c r="MC881" s="3"/>
      <c r="MD881" s="3"/>
      <c r="ME881" s="3"/>
      <c r="MF881" s="3"/>
      <c r="MG881" s="3"/>
      <c r="MH881" s="3"/>
      <c r="MI881" s="3"/>
      <c r="MJ881" s="3"/>
      <c r="MK881" s="3"/>
      <c r="ML881" s="3"/>
      <c r="MM881" s="3"/>
      <c r="MN881" s="3"/>
      <c r="MO881" s="3"/>
      <c r="MP881" s="3"/>
      <c r="MQ881" s="3"/>
      <c r="MR881" s="3"/>
      <c r="MS881" s="3"/>
      <c r="MT881" s="3"/>
      <c r="MU881" s="3"/>
      <c r="MV881" s="3"/>
      <c r="MW881" s="3"/>
      <c r="MX881" s="3"/>
      <c r="MY881" s="3"/>
      <c r="MZ881" s="3"/>
      <c r="NA881" s="3"/>
      <c r="NB881" s="3"/>
      <c r="NC881" s="3"/>
      <c r="ND881" s="3"/>
      <c r="NE881" s="3"/>
      <c r="NF881" s="3"/>
      <c r="NG881" s="3"/>
      <c r="NH881" s="3"/>
      <c r="NI881" s="3"/>
      <c r="NJ881" s="3"/>
      <c r="NK881" s="3"/>
      <c r="NL881" s="3"/>
      <c r="NM881" s="3"/>
      <c r="NN881" s="3"/>
      <c r="NO881" s="3"/>
      <c r="NP881" s="3"/>
      <c r="NQ881" s="3"/>
      <c r="NR881" s="3"/>
      <c r="NS881" s="3"/>
      <c r="NT881" s="3"/>
      <c r="NU881" s="3"/>
      <c r="NV881" s="3"/>
      <c r="NW881" s="3"/>
      <c r="NX881" s="3"/>
      <c r="NY881" s="3"/>
      <c r="NZ881" s="3"/>
      <c r="OA881" s="3"/>
      <c r="OB881" s="3"/>
      <c r="OC881" s="3"/>
      <c r="OD881" s="3"/>
      <c r="OE881" s="3"/>
      <c r="OF881" s="3"/>
      <c r="OG881" s="3"/>
      <c r="OH881" s="3"/>
      <c r="OI881" s="3"/>
      <c r="OJ881" s="3"/>
      <c r="OK881" s="3"/>
      <c r="OL881" s="3"/>
      <c r="OM881" s="3"/>
      <c r="ON881" s="3"/>
      <c r="OO881" s="3"/>
      <c r="OP881" s="3"/>
      <c r="OQ881" s="3"/>
      <c r="OR881" s="3"/>
      <c r="OS881" s="3"/>
      <c r="OT881" s="3"/>
      <c r="OU881" s="3"/>
      <c r="OV881" s="3"/>
      <c r="OW881" s="3"/>
      <c r="OX881" s="3"/>
      <c r="OY881" s="3"/>
      <c r="OZ881" s="3"/>
      <c r="PA881" s="3"/>
      <c r="PB881" s="3"/>
      <c r="PC881" s="3"/>
      <c r="PD881" s="3"/>
      <c r="PE881" s="3"/>
      <c r="PF881" s="3"/>
      <c r="PG881" s="3"/>
      <c r="PH881" s="3"/>
      <c r="PI881" s="3"/>
      <c r="PJ881" s="3"/>
      <c r="PK881" s="3"/>
      <c r="PL881" s="3"/>
      <c r="PM881" s="3"/>
      <c r="PN881" s="3"/>
      <c r="PO881" s="3"/>
      <c r="PP881" s="3"/>
      <c r="PQ881" s="3"/>
      <c r="PR881" s="3"/>
      <c r="PS881" s="3"/>
      <c r="PT881" s="3"/>
      <c r="PU881" s="3"/>
      <c r="PV881" s="3"/>
      <c r="PW881" s="3"/>
      <c r="PX881" s="3"/>
      <c r="PY881" s="3"/>
      <c r="PZ881" s="3"/>
      <c r="QA881" s="3"/>
      <c r="QB881" s="3"/>
      <c r="QC881" s="3"/>
      <c r="QD881" s="3"/>
      <c r="QE881" s="3"/>
      <c r="QF881" s="3"/>
      <c r="QG881" s="3"/>
      <c r="QH881" s="3"/>
      <c r="QI881" s="3"/>
      <c r="QJ881" s="3"/>
      <c r="QK881" s="3"/>
      <c r="QL881" s="3"/>
      <c r="QM881" s="3"/>
      <c r="QN881" s="3"/>
      <c r="QO881" s="3"/>
      <c r="QP881" s="3"/>
      <c r="QQ881" s="3"/>
      <c r="QR881" s="3"/>
      <c r="QS881" s="3"/>
      <c r="QT881" s="3"/>
      <c r="QU881" s="3"/>
      <c r="QV881" s="3"/>
      <c r="QW881" s="3"/>
      <c r="QX881" s="3"/>
      <c r="QY881" s="3"/>
      <c r="QZ881" s="3"/>
      <c r="RA881" s="3"/>
      <c r="RB881" s="3"/>
      <c r="RC881" s="3"/>
      <c r="RD881" s="3"/>
      <c r="RE881" s="3"/>
      <c r="RF881" s="3"/>
      <c r="RG881" s="3"/>
      <c r="RH881" s="3"/>
      <c r="RI881" s="3"/>
      <c r="RJ881" s="3"/>
      <c r="RK881" s="3"/>
      <c r="RL881" s="3"/>
      <c r="RM881" s="3"/>
      <c r="RN881" s="3"/>
      <c r="RO881" s="3"/>
      <c r="RP881" s="3"/>
      <c r="RQ881" s="3"/>
      <c r="RR881" s="3"/>
      <c r="RS881" s="3"/>
      <c r="RT881" s="3"/>
      <c r="RU881" s="3"/>
      <c r="RV881" s="3"/>
      <c r="RW881" s="3"/>
      <c r="RX881" s="3"/>
      <c r="RY881" s="3"/>
      <c r="RZ881" s="3"/>
      <c r="SA881" s="3"/>
      <c r="SB881" s="3"/>
      <c r="SC881" s="3"/>
      <c r="SD881" s="3"/>
      <c r="SE881" s="3"/>
      <c r="SF881" s="3"/>
      <c r="SG881" s="3"/>
      <c r="SH881" s="3"/>
      <c r="SI881" s="3"/>
      <c r="SJ881" s="3"/>
      <c r="SK881" s="3"/>
      <c r="SL881" s="3"/>
      <c r="SM881" s="3"/>
      <c r="SN881" s="3"/>
      <c r="SO881" s="3"/>
      <c r="SP881" s="3"/>
      <c r="SQ881" s="3"/>
      <c r="SR881" s="3"/>
      <c r="SS881" s="3"/>
      <c r="ST881" s="3"/>
      <c r="SU881" s="3"/>
      <c r="SV881" s="3"/>
      <c r="SW881" s="3"/>
      <c r="SX881" s="3"/>
      <c r="SY881" s="3"/>
      <c r="SZ881" s="3"/>
      <c r="TA881" s="3"/>
      <c r="TB881" s="3"/>
      <c r="TC881" s="3"/>
      <c r="TD881" s="3"/>
      <c r="TE881" s="3"/>
      <c r="TF881" s="3"/>
      <c r="TG881" s="3"/>
      <c r="TH881" s="3"/>
      <c r="TI881" s="3"/>
      <c r="TJ881" s="3"/>
      <c r="TK881" s="3"/>
      <c r="TL881" s="3"/>
      <c r="TM881" s="3"/>
      <c r="TN881" s="3"/>
      <c r="TO881" s="3"/>
      <c r="TP881" s="3"/>
      <c r="TQ881" s="3"/>
      <c r="TR881" s="3"/>
      <c r="TS881" s="3"/>
      <c r="TT881" s="3"/>
      <c r="TU881" s="3"/>
      <c r="TV881" s="3"/>
      <c r="TW881" s="3"/>
      <c r="TX881" s="3"/>
      <c r="TY881" s="3"/>
      <c r="TZ881" s="3"/>
      <c r="UA881" s="3"/>
      <c r="UB881" s="3"/>
      <c r="UC881" s="3"/>
      <c r="UD881" s="3"/>
      <c r="UE881" s="3"/>
      <c r="UF881" s="3"/>
      <c r="UG881" s="3"/>
      <c r="UH881" s="3"/>
      <c r="UI881" s="3"/>
      <c r="UJ881" s="3"/>
      <c r="UK881" s="3"/>
      <c r="UL881" s="3"/>
      <c r="UM881" s="3"/>
      <c r="UN881" s="3"/>
      <c r="UO881" s="3"/>
      <c r="UP881" s="3"/>
      <c r="UQ881" s="3"/>
      <c r="UR881" s="3"/>
      <c r="US881" s="3"/>
      <c r="UT881" s="3"/>
      <c r="UU881" s="3"/>
      <c r="UV881" s="3"/>
      <c r="UW881" s="3"/>
      <c r="UX881" s="3"/>
      <c r="UY881" s="3"/>
      <c r="UZ881" s="3"/>
      <c r="VA881" s="3"/>
      <c r="VB881" s="3"/>
      <c r="VC881" s="3"/>
      <c r="VD881" s="3"/>
      <c r="VE881" s="3"/>
      <c r="VF881" s="3"/>
      <c r="VG881" s="3"/>
      <c r="VH881" s="3"/>
      <c r="VI881" s="3"/>
      <c r="VJ881" s="3"/>
      <c r="VK881" s="3"/>
      <c r="VL881" s="3"/>
      <c r="VM881" s="3"/>
      <c r="VN881" s="3"/>
      <c r="VO881" s="3"/>
      <c r="VP881" s="3"/>
      <c r="VQ881" s="3"/>
      <c r="VR881" s="3"/>
      <c r="VS881" s="3"/>
      <c r="VT881" s="3"/>
      <c r="VU881" s="3"/>
      <c r="VV881" s="3"/>
      <c r="VW881" s="3"/>
      <c r="VX881" s="3"/>
      <c r="VY881" s="3"/>
      <c r="VZ881" s="3"/>
      <c r="WA881" s="3"/>
      <c r="WB881" s="3"/>
      <c r="WC881" s="3"/>
    </row>
    <row r="882" spans="1:601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/>
      <c r="LP882" s="3"/>
      <c r="LQ882" s="3"/>
      <c r="LR882" s="3"/>
      <c r="LS882" s="3"/>
      <c r="LT882" s="3"/>
      <c r="LU882" s="3"/>
      <c r="LV882" s="3"/>
      <c r="LW882" s="3"/>
      <c r="LX882" s="3"/>
      <c r="LY882" s="3"/>
      <c r="LZ882" s="3"/>
      <c r="MA882" s="3"/>
      <c r="MB882" s="3"/>
      <c r="MC882" s="3"/>
      <c r="MD882" s="3"/>
      <c r="ME882" s="3"/>
      <c r="MF882" s="3"/>
      <c r="MG882" s="3"/>
      <c r="MH882" s="3"/>
      <c r="MI882" s="3"/>
      <c r="MJ882" s="3"/>
      <c r="MK882" s="3"/>
      <c r="ML882" s="3"/>
      <c r="MM882" s="3"/>
      <c r="MN882" s="3"/>
      <c r="MO882" s="3"/>
      <c r="MP882" s="3"/>
      <c r="MQ882" s="3"/>
      <c r="MR882" s="3"/>
      <c r="MS882" s="3"/>
      <c r="MT882" s="3"/>
      <c r="MU882" s="3"/>
      <c r="MV882" s="3"/>
      <c r="MW882" s="3"/>
      <c r="MX882" s="3"/>
      <c r="MY882" s="3"/>
      <c r="MZ882" s="3"/>
      <c r="NA882" s="3"/>
      <c r="NB882" s="3"/>
      <c r="NC882" s="3"/>
      <c r="ND882" s="3"/>
      <c r="NE882" s="3"/>
      <c r="NF882" s="3"/>
      <c r="NG882" s="3"/>
      <c r="NH882" s="3"/>
      <c r="NI882" s="3"/>
      <c r="NJ882" s="3"/>
      <c r="NK882" s="3"/>
      <c r="NL882" s="3"/>
      <c r="NM882" s="3"/>
      <c r="NN882" s="3"/>
      <c r="NO882" s="3"/>
      <c r="NP882" s="3"/>
      <c r="NQ882" s="3"/>
      <c r="NR882" s="3"/>
      <c r="NS882" s="3"/>
      <c r="NT882" s="3"/>
      <c r="NU882" s="3"/>
      <c r="NV882" s="3"/>
      <c r="NW882" s="3"/>
      <c r="NX882" s="3"/>
      <c r="NY882" s="3"/>
      <c r="NZ882" s="3"/>
      <c r="OA882" s="3"/>
      <c r="OB882" s="3"/>
      <c r="OC882" s="3"/>
      <c r="OD882" s="3"/>
      <c r="OE882" s="3"/>
      <c r="OF882" s="3"/>
      <c r="OG882" s="3"/>
      <c r="OH882" s="3"/>
      <c r="OI882" s="3"/>
      <c r="OJ882" s="3"/>
      <c r="OK882" s="3"/>
      <c r="OL882" s="3"/>
      <c r="OM882" s="3"/>
      <c r="ON882" s="3"/>
      <c r="OO882" s="3"/>
      <c r="OP882" s="3"/>
      <c r="OQ882" s="3"/>
      <c r="OR882" s="3"/>
      <c r="OS882" s="3"/>
      <c r="OT882" s="3"/>
      <c r="OU882" s="3"/>
      <c r="OV882" s="3"/>
      <c r="OW882" s="3"/>
      <c r="OX882" s="3"/>
      <c r="OY882" s="3"/>
      <c r="OZ882" s="3"/>
      <c r="PA882" s="3"/>
      <c r="PB882" s="3"/>
      <c r="PC882" s="3"/>
      <c r="PD882" s="3"/>
      <c r="PE882" s="3"/>
      <c r="PF882" s="3"/>
      <c r="PG882" s="3"/>
      <c r="PH882" s="3"/>
      <c r="PI882" s="3"/>
      <c r="PJ882" s="3"/>
      <c r="PK882" s="3"/>
      <c r="PL882" s="3"/>
      <c r="PM882" s="3"/>
      <c r="PN882" s="3"/>
      <c r="PO882" s="3"/>
      <c r="PP882" s="3"/>
      <c r="PQ882" s="3"/>
      <c r="PR882" s="3"/>
      <c r="PS882" s="3"/>
      <c r="PT882" s="3"/>
      <c r="PU882" s="3"/>
      <c r="PV882" s="3"/>
      <c r="PW882" s="3"/>
      <c r="PX882" s="3"/>
      <c r="PY882" s="3"/>
      <c r="PZ882" s="3"/>
      <c r="QA882" s="3"/>
      <c r="QB882" s="3"/>
      <c r="QC882" s="3"/>
      <c r="QD882" s="3"/>
      <c r="QE882" s="3"/>
      <c r="QF882" s="3"/>
      <c r="QG882" s="3"/>
      <c r="QH882" s="3"/>
      <c r="QI882" s="3"/>
      <c r="QJ882" s="3"/>
      <c r="QK882" s="3"/>
      <c r="QL882" s="3"/>
      <c r="QM882" s="3"/>
      <c r="QN882" s="3"/>
      <c r="QO882" s="3"/>
      <c r="QP882" s="3"/>
      <c r="QQ882" s="3"/>
      <c r="QR882" s="3"/>
      <c r="QS882" s="3"/>
      <c r="QT882" s="3"/>
      <c r="QU882" s="3"/>
      <c r="QV882" s="3"/>
      <c r="QW882" s="3"/>
      <c r="QX882" s="3"/>
      <c r="QY882" s="3"/>
      <c r="QZ882" s="3"/>
      <c r="RA882" s="3"/>
      <c r="RB882" s="3"/>
      <c r="RC882" s="3"/>
      <c r="RD882" s="3"/>
      <c r="RE882" s="3"/>
      <c r="RF882" s="3"/>
      <c r="RG882" s="3"/>
      <c r="RH882" s="3"/>
      <c r="RI882" s="3"/>
      <c r="RJ882" s="3"/>
      <c r="RK882" s="3"/>
      <c r="RL882" s="3"/>
      <c r="RM882" s="3"/>
      <c r="RN882" s="3"/>
      <c r="RO882" s="3"/>
      <c r="RP882" s="3"/>
      <c r="RQ882" s="3"/>
      <c r="RR882" s="3"/>
      <c r="RS882" s="3"/>
      <c r="RT882" s="3"/>
      <c r="RU882" s="3"/>
      <c r="RV882" s="3"/>
      <c r="RW882" s="3"/>
      <c r="RX882" s="3"/>
      <c r="RY882" s="3"/>
      <c r="RZ882" s="3"/>
      <c r="SA882" s="3"/>
      <c r="SB882" s="3"/>
      <c r="SC882" s="3"/>
      <c r="SD882" s="3"/>
      <c r="SE882" s="3"/>
      <c r="SF882" s="3"/>
      <c r="SG882" s="3"/>
      <c r="SH882" s="3"/>
      <c r="SI882" s="3"/>
      <c r="SJ882" s="3"/>
      <c r="SK882" s="3"/>
      <c r="SL882" s="3"/>
      <c r="SM882" s="3"/>
      <c r="SN882" s="3"/>
      <c r="SO882" s="3"/>
      <c r="SP882" s="3"/>
      <c r="SQ882" s="3"/>
      <c r="SR882" s="3"/>
      <c r="SS882" s="3"/>
      <c r="ST882" s="3"/>
      <c r="SU882" s="3"/>
      <c r="SV882" s="3"/>
      <c r="SW882" s="3"/>
      <c r="SX882" s="3"/>
      <c r="SY882" s="3"/>
      <c r="SZ882" s="3"/>
      <c r="TA882" s="3"/>
      <c r="TB882" s="3"/>
      <c r="TC882" s="3"/>
      <c r="TD882" s="3"/>
      <c r="TE882" s="3"/>
      <c r="TF882" s="3"/>
      <c r="TG882" s="3"/>
      <c r="TH882" s="3"/>
      <c r="TI882" s="3"/>
      <c r="TJ882" s="3"/>
      <c r="TK882" s="3"/>
      <c r="TL882" s="3"/>
      <c r="TM882" s="3"/>
      <c r="TN882" s="3"/>
      <c r="TO882" s="3"/>
      <c r="TP882" s="3"/>
      <c r="TQ882" s="3"/>
      <c r="TR882" s="3"/>
      <c r="TS882" s="3"/>
      <c r="TT882" s="3"/>
      <c r="TU882" s="3"/>
      <c r="TV882" s="3"/>
      <c r="TW882" s="3"/>
      <c r="TX882" s="3"/>
      <c r="TY882" s="3"/>
      <c r="TZ882" s="3"/>
      <c r="UA882" s="3"/>
      <c r="UB882" s="3"/>
      <c r="UC882" s="3"/>
      <c r="UD882" s="3"/>
      <c r="UE882" s="3"/>
      <c r="UF882" s="3"/>
      <c r="UG882" s="3"/>
      <c r="UH882" s="3"/>
      <c r="UI882" s="3"/>
      <c r="UJ882" s="3"/>
      <c r="UK882" s="3"/>
      <c r="UL882" s="3"/>
      <c r="UM882" s="3"/>
      <c r="UN882" s="3"/>
      <c r="UO882" s="3"/>
      <c r="UP882" s="3"/>
      <c r="UQ882" s="3"/>
      <c r="UR882" s="3"/>
      <c r="US882" s="3"/>
      <c r="UT882" s="3"/>
      <c r="UU882" s="3"/>
      <c r="UV882" s="3"/>
      <c r="UW882" s="3"/>
      <c r="UX882" s="3"/>
      <c r="UY882" s="3"/>
      <c r="UZ882" s="3"/>
      <c r="VA882" s="3"/>
      <c r="VB882" s="3"/>
      <c r="VC882" s="3"/>
      <c r="VD882" s="3"/>
      <c r="VE882" s="3"/>
      <c r="VF882" s="3"/>
      <c r="VG882" s="3"/>
      <c r="VH882" s="3"/>
      <c r="VI882" s="3"/>
      <c r="VJ882" s="3"/>
      <c r="VK882" s="3"/>
      <c r="VL882" s="3"/>
      <c r="VM882" s="3"/>
      <c r="VN882" s="3"/>
      <c r="VO882" s="3"/>
      <c r="VP882" s="3"/>
      <c r="VQ882" s="3"/>
      <c r="VR882" s="3"/>
      <c r="VS882" s="3"/>
      <c r="VT882" s="3"/>
      <c r="VU882" s="3"/>
      <c r="VV882" s="3"/>
      <c r="VW882" s="3"/>
      <c r="VX882" s="3"/>
      <c r="VY882" s="3"/>
      <c r="VZ882" s="3"/>
      <c r="WA882" s="3"/>
      <c r="WB882" s="3"/>
      <c r="WC882" s="3"/>
    </row>
    <row r="883" spans="1:601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/>
      <c r="LP883" s="3"/>
      <c r="LQ883" s="3"/>
      <c r="LR883" s="3"/>
      <c r="LS883" s="3"/>
      <c r="LT883" s="3"/>
      <c r="LU883" s="3"/>
      <c r="LV883" s="3"/>
      <c r="LW883" s="3"/>
      <c r="LX883" s="3"/>
      <c r="LY883" s="3"/>
      <c r="LZ883" s="3"/>
      <c r="MA883" s="3"/>
      <c r="MB883" s="3"/>
      <c r="MC883" s="3"/>
      <c r="MD883" s="3"/>
      <c r="ME883" s="3"/>
      <c r="MF883" s="3"/>
      <c r="MG883" s="3"/>
      <c r="MH883" s="3"/>
      <c r="MI883" s="3"/>
      <c r="MJ883" s="3"/>
      <c r="MK883" s="3"/>
      <c r="ML883" s="3"/>
      <c r="MM883" s="3"/>
      <c r="MN883" s="3"/>
      <c r="MO883" s="3"/>
      <c r="MP883" s="3"/>
      <c r="MQ883" s="3"/>
      <c r="MR883" s="3"/>
      <c r="MS883" s="3"/>
      <c r="MT883" s="3"/>
      <c r="MU883" s="3"/>
      <c r="MV883" s="3"/>
      <c r="MW883" s="3"/>
      <c r="MX883" s="3"/>
      <c r="MY883" s="3"/>
      <c r="MZ883" s="3"/>
      <c r="NA883" s="3"/>
      <c r="NB883" s="3"/>
      <c r="NC883" s="3"/>
      <c r="ND883" s="3"/>
      <c r="NE883" s="3"/>
      <c r="NF883" s="3"/>
      <c r="NG883" s="3"/>
      <c r="NH883" s="3"/>
      <c r="NI883" s="3"/>
      <c r="NJ883" s="3"/>
      <c r="NK883" s="3"/>
      <c r="NL883" s="3"/>
      <c r="NM883" s="3"/>
      <c r="NN883" s="3"/>
      <c r="NO883" s="3"/>
      <c r="NP883" s="3"/>
      <c r="NQ883" s="3"/>
      <c r="NR883" s="3"/>
      <c r="NS883" s="3"/>
      <c r="NT883" s="3"/>
      <c r="NU883" s="3"/>
      <c r="NV883" s="3"/>
      <c r="NW883" s="3"/>
      <c r="NX883" s="3"/>
      <c r="NY883" s="3"/>
      <c r="NZ883" s="3"/>
      <c r="OA883" s="3"/>
      <c r="OB883" s="3"/>
      <c r="OC883" s="3"/>
      <c r="OD883" s="3"/>
      <c r="OE883" s="3"/>
      <c r="OF883" s="3"/>
      <c r="OG883" s="3"/>
      <c r="OH883" s="3"/>
      <c r="OI883" s="3"/>
      <c r="OJ883" s="3"/>
      <c r="OK883" s="3"/>
      <c r="OL883" s="3"/>
      <c r="OM883" s="3"/>
      <c r="ON883" s="3"/>
      <c r="OO883" s="3"/>
      <c r="OP883" s="3"/>
      <c r="OQ883" s="3"/>
      <c r="OR883" s="3"/>
      <c r="OS883" s="3"/>
      <c r="OT883" s="3"/>
      <c r="OU883" s="3"/>
      <c r="OV883" s="3"/>
      <c r="OW883" s="3"/>
      <c r="OX883" s="3"/>
      <c r="OY883" s="3"/>
      <c r="OZ883" s="3"/>
      <c r="PA883" s="3"/>
      <c r="PB883" s="3"/>
      <c r="PC883" s="3"/>
      <c r="PD883" s="3"/>
      <c r="PE883" s="3"/>
      <c r="PF883" s="3"/>
      <c r="PG883" s="3"/>
      <c r="PH883" s="3"/>
      <c r="PI883" s="3"/>
      <c r="PJ883" s="3"/>
      <c r="PK883" s="3"/>
      <c r="PL883" s="3"/>
      <c r="PM883" s="3"/>
      <c r="PN883" s="3"/>
      <c r="PO883" s="3"/>
      <c r="PP883" s="3"/>
      <c r="PQ883" s="3"/>
      <c r="PR883" s="3"/>
      <c r="PS883" s="3"/>
      <c r="PT883" s="3"/>
      <c r="PU883" s="3"/>
      <c r="PV883" s="3"/>
      <c r="PW883" s="3"/>
      <c r="PX883" s="3"/>
      <c r="PY883" s="3"/>
      <c r="PZ883" s="3"/>
      <c r="QA883" s="3"/>
      <c r="QB883" s="3"/>
      <c r="QC883" s="3"/>
      <c r="QD883" s="3"/>
      <c r="QE883" s="3"/>
      <c r="QF883" s="3"/>
      <c r="QG883" s="3"/>
      <c r="QH883" s="3"/>
      <c r="QI883" s="3"/>
      <c r="QJ883" s="3"/>
      <c r="QK883" s="3"/>
      <c r="QL883" s="3"/>
      <c r="QM883" s="3"/>
      <c r="QN883" s="3"/>
      <c r="QO883" s="3"/>
      <c r="QP883" s="3"/>
      <c r="QQ883" s="3"/>
      <c r="QR883" s="3"/>
      <c r="QS883" s="3"/>
      <c r="QT883" s="3"/>
      <c r="QU883" s="3"/>
      <c r="QV883" s="3"/>
      <c r="QW883" s="3"/>
      <c r="QX883" s="3"/>
      <c r="QY883" s="3"/>
      <c r="QZ883" s="3"/>
      <c r="RA883" s="3"/>
      <c r="RB883" s="3"/>
      <c r="RC883" s="3"/>
      <c r="RD883" s="3"/>
      <c r="RE883" s="3"/>
      <c r="RF883" s="3"/>
      <c r="RG883" s="3"/>
      <c r="RH883" s="3"/>
      <c r="RI883" s="3"/>
      <c r="RJ883" s="3"/>
      <c r="RK883" s="3"/>
      <c r="RL883" s="3"/>
      <c r="RM883" s="3"/>
      <c r="RN883" s="3"/>
      <c r="RO883" s="3"/>
      <c r="RP883" s="3"/>
      <c r="RQ883" s="3"/>
      <c r="RR883" s="3"/>
      <c r="RS883" s="3"/>
      <c r="RT883" s="3"/>
      <c r="RU883" s="3"/>
      <c r="RV883" s="3"/>
      <c r="RW883" s="3"/>
      <c r="RX883" s="3"/>
      <c r="RY883" s="3"/>
      <c r="RZ883" s="3"/>
      <c r="SA883" s="3"/>
      <c r="SB883" s="3"/>
      <c r="SC883" s="3"/>
      <c r="SD883" s="3"/>
      <c r="SE883" s="3"/>
      <c r="SF883" s="3"/>
      <c r="SG883" s="3"/>
      <c r="SH883" s="3"/>
      <c r="SI883" s="3"/>
      <c r="SJ883" s="3"/>
      <c r="SK883" s="3"/>
      <c r="SL883" s="3"/>
      <c r="SM883" s="3"/>
      <c r="SN883" s="3"/>
      <c r="SO883" s="3"/>
      <c r="SP883" s="3"/>
      <c r="SQ883" s="3"/>
      <c r="SR883" s="3"/>
      <c r="SS883" s="3"/>
      <c r="ST883" s="3"/>
      <c r="SU883" s="3"/>
      <c r="SV883" s="3"/>
      <c r="SW883" s="3"/>
      <c r="SX883" s="3"/>
      <c r="SY883" s="3"/>
      <c r="SZ883" s="3"/>
      <c r="TA883" s="3"/>
      <c r="TB883" s="3"/>
      <c r="TC883" s="3"/>
      <c r="TD883" s="3"/>
      <c r="TE883" s="3"/>
      <c r="TF883" s="3"/>
      <c r="TG883" s="3"/>
      <c r="TH883" s="3"/>
      <c r="TI883" s="3"/>
      <c r="TJ883" s="3"/>
      <c r="TK883" s="3"/>
      <c r="TL883" s="3"/>
      <c r="TM883" s="3"/>
      <c r="TN883" s="3"/>
      <c r="TO883" s="3"/>
      <c r="TP883" s="3"/>
      <c r="TQ883" s="3"/>
      <c r="TR883" s="3"/>
      <c r="TS883" s="3"/>
      <c r="TT883" s="3"/>
      <c r="TU883" s="3"/>
      <c r="TV883" s="3"/>
      <c r="TW883" s="3"/>
      <c r="TX883" s="3"/>
      <c r="TY883" s="3"/>
      <c r="TZ883" s="3"/>
      <c r="UA883" s="3"/>
      <c r="UB883" s="3"/>
      <c r="UC883" s="3"/>
      <c r="UD883" s="3"/>
      <c r="UE883" s="3"/>
      <c r="UF883" s="3"/>
      <c r="UG883" s="3"/>
      <c r="UH883" s="3"/>
      <c r="UI883" s="3"/>
      <c r="UJ883" s="3"/>
      <c r="UK883" s="3"/>
      <c r="UL883" s="3"/>
      <c r="UM883" s="3"/>
      <c r="UN883" s="3"/>
      <c r="UO883" s="3"/>
      <c r="UP883" s="3"/>
      <c r="UQ883" s="3"/>
      <c r="UR883" s="3"/>
      <c r="US883" s="3"/>
      <c r="UT883" s="3"/>
      <c r="UU883" s="3"/>
      <c r="UV883" s="3"/>
      <c r="UW883" s="3"/>
      <c r="UX883" s="3"/>
      <c r="UY883" s="3"/>
      <c r="UZ883" s="3"/>
      <c r="VA883" s="3"/>
      <c r="VB883" s="3"/>
      <c r="VC883" s="3"/>
      <c r="VD883" s="3"/>
      <c r="VE883" s="3"/>
      <c r="VF883" s="3"/>
      <c r="VG883" s="3"/>
      <c r="VH883" s="3"/>
      <c r="VI883" s="3"/>
      <c r="VJ883" s="3"/>
      <c r="VK883" s="3"/>
      <c r="VL883" s="3"/>
      <c r="VM883" s="3"/>
      <c r="VN883" s="3"/>
      <c r="VO883" s="3"/>
      <c r="VP883" s="3"/>
      <c r="VQ883" s="3"/>
      <c r="VR883" s="3"/>
      <c r="VS883" s="3"/>
      <c r="VT883" s="3"/>
      <c r="VU883" s="3"/>
      <c r="VV883" s="3"/>
      <c r="VW883" s="3"/>
      <c r="VX883" s="3"/>
      <c r="VY883" s="3"/>
      <c r="VZ883" s="3"/>
      <c r="WA883" s="3"/>
      <c r="WB883" s="3"/>
      <c r="WC883" s="3"/>
    </row>
    <row r="884" spans="1:601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/>
      <c r="LP884" s="3"/>
      <c r="LQ884" s="3"/>
      <c r="LR884" s="3"/>
      <c r="LS884" s="3"/>
      <c r="LT884" s="3"/>
      <c r="LU884" s="3"/>
      <c r="LV884" s="3"/>
      <c r="LW884" s="3"/>
      <c r="LX884" s="3"/>
      <c r="LY884" s="3"/>
      <c r="LZ884" s="3"/>
      <c r="MA884" s="3"/>
      <c r="MB884" s="3"/>
      <c r="MC884" s="3"/>
      <c r="MD884" s="3"/>
      <c r="ME884" s="3"/>
      <c r="MF884" s="3"/>
      <c r="MG884" s="3"/>
      <c r="MH884" s="3"/>
      <c r="MI884" s="3"/>
      <c r="MJ884" s="3"/>
      <c r="MK884" s="3"/>
      <c r="ML884" s="3"/>
      <c r="MM884" s="3"/>
      <c r="MN884" s="3"/>
      <c r="MO884" s="3"/>
      <c r="MP884" s="3"/>
      <c r="MQ884" s="3"/>
      <c r="MR884" s="3"/>
      <c r="MS884" s="3"/>
      <c r="MT884" s="3"/>
      <c r="MU884" s="3"/>
      <c r="MV884" s="3"/>
      <c r="MW884" s="3"/>
      <c r="MX884" s="3"/>
      <c r="MY884" s="3"/>
      <c r="MZ884" s="3"/>
      <c r="NA884" s="3"/>
      <c r="NB884" s="3"/>
      <c r="NC884" s="3"/>
      <c r="ND884" s="3"/>
      <c r="NE884" s="3"/>
      <c r="NF884" s="3"/>
      <c r="NG884" s="3"/>
      <c r="NH884" s="3"/>
      <c r="NI884" s="3"/>
      <c r="NJ884" s="3"/>
      <c r="NK884" s="3"/>
      <c r="NL884" s="3"/>
      <c r="NM884" s="3"/>
      <c r="NN884" s="3"/>
      <c r="NO884" s="3"/>
      <c r="NP884" s="3"/>
      <c r="NQ884" s="3"/>
      <c r="NR884" s="3"/>
      <c r="NS884" s="3"/>
      <c r="NT884" s="3"/>
      <c r="NU884" s="3"/>
      <c r="NV884" s="3"/>
      <c r="NW884" s="3"/>
      <c r="NX884" s="3"/>
      <c r="NY884" s="3"/>
      <c r="NZ884" s="3"/>
      <c r="OA884" s="3"/>
      <c r="OB884" s="3"/>
      <c r="OC884" s="3"/>
      <c r="OD884" s="3"/>
      <c r="OE884" s="3"/>
      <c r="OF884" s="3"/>
      <c r="OG884" s="3"/>
      <c r="OH884" s="3"/>
      <c r="OI884" s="3"/>
      <c r="OJ884" s="3"/>
      <c r="OK884" s="3"/>
      <c r="OL884" s="3"/>
      <c r="OM884" s="3"/>
      <c r="ON884" s="3"/>
      <c r="OO884" s="3"/>
      <c r="OP884" s="3"/>
      <c r="OQ884" s="3"/>
      <c r="OR884" s="3"/>
      <c r="OS884" s="3"/>
      <c r="OT884" s="3"/>
      <c r="OU884" s="3"/>
      <c r="OV884" s="3"/>
      <c r="OW884" s="3"/>
      <c r="OX884" s="3"/>
      <c r="OY884" s="3"/>
      <c r="OZ884" s="3"/>
      <c r="PA884" s="3"/>
      <c r="PB884" s="3"/>
      <c r="PC884" s="3"/>
      <c r="PD884" s="3"/>
      <c r="PE884" s="3"/>
      <c r="PF884" s="3"/>
      <c r="PG884" s="3"/>
      <c r="PH884" s="3"/>
      <c r="PI884" s="3"/>
      <c r="PJ884" s="3"/>
      <c r="PK884" s="3"/>
      <c r="PL884" s="3"/>
      <c r="PM884" s="3"/>
      <c r="PN884" s="3"/>
      <c r="PO884" s="3"/>
      <c r="PP884" s="3"/>
      <c r="PQ884" s="3"/>
      <c r="PR884" s="3"/>
      <c r="PS884" s="3"/>
      <c r="PT884" s="3"/>
      <c r="PU884" s="3"/>
      <c r="PV884" s="3"/>
      <c r="PW884" s="3"/>
      <c r="PX884" s="3"/>
      <c r="PY884" s="3"/>
      <c r="PZ884" s="3"/>
      <c r="QA884" s="3"/>
      <c r="QB884" s="3"/>
      <c r="QC884" s="3"/>
      <c r="QD884" s="3"/>
      <c r="QE884" s="3"/>
      <c r="QF884" s="3"/>
      <c r="QG884" s="3"/>
      <c r="QH884" s="3"/>
      <c r="QI884" s="3"/>
      <c r="QJ884" s="3"/>
      <c r="QK884" s="3"/>
      <c r="QL884" s="3"/>
      <c r="QM884" s="3"/>
      <c r="QN884" s="3"/>
      <c r="QO884" s="3"/>
      <c r="QP884" s="3"/>
      <c r="QQ884" s="3"/>
      <c r="QR884" s="3"/>
      <c r="QS884" s="3"/>
      <c r="QT884" s="3"/>
      <c r="QU884" s="3"/>
      <c r="QV884" s="3"/>
      <c r="QW884" s="3"/>
      <c r="QX884" s="3"/>
      <c r="QY884" s="3"/>
      <c r="QZ884" s="3"/>
      <c r="RA884" s="3"/>
      <c r="RB884" s="3"/>
      <c r="RC884" s="3"/>
      <c r="RD884" s="3"/>
      <c r="RE884" s="3"/>
      <c r="RF884" s="3"/>
      <c r="RG884" s="3"/>
      <c r="RH884" s="3"/>
      <c r="RI884" s="3"/>
      <c r="RJ884" s="3"/>
      <c r="RK884" s="3"/>
      <c r="RL884" s="3"/>
      <c r="RM884" s="3"/>
      <c r="RN884" s="3"/>
      <c r="RO884" s="3"/>
      <c r="RP884" s="3"/>
      <c r="RQ884" s="3"/>
      <c r="RR884" s="3"/>
      <c r="RS884" s="3"/>
      <c r="RT884" s="3"/>
      <c r="RU884" s="3"/>
      <c r="RV884" s="3"/>
      <c r="RW884" s="3"/>
      <c r="RX884" s="3"/>
      <c r="RY884" s="3"/>
      <c r="RZ884" s="3"/>
      <c r="SA884" s="3"/>
      <c r="SB884" s="3"/>
      <c r="SC884" s="3"/>
      <c r="SD884" s="3"/>
      <c r="SE884" s="3"/>
      <c r="SF884" s="3"/>
      <c r="SG884" s="3"/>
      <c r="SH884" s="3"/>
      <c r="SI884" s="3"/>
      <c r="SJ884" s="3"/>
      <c r="SK884" s="3"/>
      <c r="SL884" s="3"/>
      <c r="SM884" s="3"/>
      <c r="SN884" s="3"/>
      <c r="SO884" s="3"/>
      <c r="SP884" s="3"/>
      <c r="SQ884" s="3"/>
      <c r="SR884" s="3"/>
      <c r="SS884" s="3"/>
      <c r="ST884" s="3"/>
      <c r="SU884" s="3"/>
      <c r="SV884" s="3"/>
      <c r="SW884" s="3"/>
      <c r="SX884" s="3"/>
      <c r="SY884" s="3"/>
      <c r="SZ884" s="3"/>
      <c r="TA884" s="3"/>
      <c r="TB884" s="3"/>
      <c r="TC884" s="3"/>
      <c r="TD884" s="3"/>
      <c r="TE884" s="3"/>
      <c r="TF884" s="3"/>
      <c r="TG884" s="3"/>
      <c r="TH884" s="3"/>
      <c r="TI884" s="3"/>
      <c r="TJ884" s="3"/>
      <c r="TK884" s="3"/>
      <c r="TL884" s="3"/>
      <c r="TM884" s="3"/>
      <c r="TN884" s="3"/>
      <c r="TO884" s="3"/>
      <c r="TP884" s="3"/>
      <c r="TQ884" s="3"/>
      <c r="TR884" s="3"/>
      <c r="TS884" s="3"/>
      <c r="TT884" s="3"/>
      <c r="TU884" s="3"/>
      <c r="TV884" s="3"/>
      <c r="TW884" s="3"/>
      <c r="TX884" s="3"/>
      <c r="TY884" s="3"/>
      <c r="TZ884" s="3"/>
      <c r="UA884" s="3"/>
      <c r="UB884" s="3"/>
      <c r="UC884" s="3"/>
      <c r="UD884" s="3"/>
      <c r="UE884" s="3"/>
      <c r="UF884" s="3"/>
      <c r="UG884" s="3"/>
      <c r="UH884" s="3"/>
      <c r="UI884" s="3"/>
      <c r="UJ884" s="3"/>
      <c r="UK884" s="3"/>
      <c r="UL884" s="3"/>
      <c r="UM884" s="3"/>
      <c r="UN884" s="3"/>
      <c r="UO884" s="3"/>
      <c r="UP884" s="3"/>
      <c r="UQ884" s="3"/>
      <c r="UR884" s="3"/>
      <c r="US884" s="3"/>
      <c r="UT884" s="3"/>
      <c r="UU884" s="3"/>
      <c r="UV884" s="3"/>
      <c r="UW884" s="3"/>
      <c r="UX884" s="3"/>
      <c r="UY884" s="3"/>
      <c r="UZ884" s="3"/>
      <c r="VA884" s="3"/>
      <c r="VB884" s="3"/>
      <c r="VC884" s="3"/>
      <c r="VD884" s="3"/>
      <c r="VE884" s="3"/>
      <c r="VF884" s="3"/>
      <c r="VG884" s="3"/>
      <c r="VH884" s="3"/>
      <c r="VI884" s="3"/>
      <c r="VJ884" s="3"/>
      <c r="VK884" s="3"/>
      <c r="VL884" s="3"/>
      <c r="VM884" s="3"/>
      <c r="VN884" s="3"/>
      <c r="VO884" s="3"/>
      <c r="VP884" s="3"/>
      <c r="VQ884" s="3"/>
      <c r="VR884" s="3"/>
      <c r="VS884" s="3"/>
      <c r="VT884" s="3"/>
      <c r="VU884" s="3"/>
      <c r="VV884" s="3"/>
      <c r="VW884" s="3"/>
      <c r="VX884" s="3"/>
      <c r="VY884" s="3"/>
      <c r="VZ884" s="3"/>
      <c r="WA884" s="3"/>
      <c r="WB884" s="3"/>
      <c r="WC884" s="3"/>
    </row>
    <row r="885" spans="1:601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/>
      <c r="LP885" s="3"/>
      <c r="LQ885" s="3"/>
      <c r="LR885" s="3"/>
      <c r="LS885" s="3"/>
      <c r="LT885" s="3"/>
      <c r="LU885" s="3"/>
      <c r="LV885" s="3"/>
      <c r="LW885" s="3"/>
      <c r="LX885" s="3"/>
      <c r="LY885" s="3"/>
      <c r="LZ885" s="3"/>
      <c r="MA885" s="3"/>
      <c r="MB885" s="3"/>
      <c r="MC885" s="3"/>
      <c r="MD885" s="3"/>
      <c r="ME885" s="3"/>
      <c r="MF885" s="3"/>
      <c r="MG885" s="3"/>
      <c r="MH885" s="3"/>
      <c r="MI885" s="3"/>
      <c r="MJ885" s="3"/>
      <c r="MK885" s="3"/>
      <c r="ML885" s="3"/>
      <c r="MM885" s="3"/>
      <c r="MN885" s="3"/>
      <c r="MO885" s="3"/>
      <c r="MP885" s="3"/>
      <c r="MQ885" s="3"/>
      <c r="MR885" s="3"/>
      <c r="MS885" s="3"/>
      <c r="MT885" s="3"/>
      <c r="MU885" s="3"/>
      <c r="MV885" s="3"/>
      <c r="MW885" s="3"/>
      <c r="MX885" s="3"/>
      <c r="MY885" s="3"/>
      <c r="MZ885" s="3"/>
      <c r="NA885" s="3"/>
      <c r="NB885" s="3"/>
      <c r="NC885" s="3"/>
      <c r="ND885" s="3"/>
      <c r="NE885" s="3"/>
      <c r="NF885" s="3"/>
      <c r="NG885" s="3"/>
      <c r="NH885" s="3"/>
      <c r="NI885" s="3"/>
      <c r="NJ885" s="3"/>
      <c r="NK885" s="3"/>
      <c r="NL885" s="3"/>
      <c r="NM885" s="3"/>
      <c r="NN885" s="3"/>
      <c r="NO885" s="3"/>
      <c r="NP885" s="3"/>
      <c r="NQ885" s="3"/>
      <c r="NR885" s="3"/>
      <c r="NS885" s="3"/>
      <c r="NT885" s="3"/>
      <c r="NU885" s="3"/>
      <c r="NV885" s="3"/>
      <c r="NW885" s="3"/>
      <c r="NX885" s="3"/>
      <c r="NY885" s="3"/>
      <c r="NZ885" s="3"/>
      <c r="OA885" s="3"/>
      <c r="OB885" s="3"/>
      <c r="OC885" s="3"/>
      <c r="OD885" s="3"/>
      <c r="OE885" s="3"/>
      <c r="OF885" s="3"/>
      <c r="OG885" s="3"/>
      <c r="OH885" s="3"/>
      <c r="OI885" s="3"/>
      <c r="OJ885" s="3"/>
      <c r="OK885" s="3"/>
      <c r="OL885" s="3"/>
      <c r="OM885" s="3"/>
      <c r="ON885" s="3"/>
      <c r="OO885" s="3"/>
      <c r="OP885" s="3"/>
      <c r="OQ885" s="3"/>
      <c r="OR885" s="3"/>
      <c r="OS885" s="3"/>
      <c r="OT885" s="3"/>
      <c r="OU885" s="3"/>
      <c r="OV885" s="3"/>
      <c r="OW885" s="3"/>
      <c r="OX885" s="3"/>
      <c r="OY885" s="3"/>
      <c r="OZ885" s="3"/>
      <c r="PA885" s="3"/>
      <c r="PB885" s="3"/>
      <c r="PC885" s="3"/>
      <c r="PD885" s="3"/>
      <c r="PE885" s="3"/>
      <c r="PF885" s="3"/>
      <c r="PG885" s="3"/>
      <c r="PH885" s="3"/>
      <c r="PI885" s="3"/>
      <c r="PJ885" s="3"/>
      <c r="PK885" s="3"/>
      <c r="PL885" s="3"/>
      <c r="PM885" s="3"/>
      <c r="PN885" s="3"/>
      <c r="PO885" s="3"/>
      <c r="PP885" s="3"/>
      <c r="PQ885" s="3"/>
      <c r="PR885" s="3"/>
      <c r="PS885" s="3"/>
      <c r="PT885" s="3"/>
      <c r="PU885" s="3"/>
      <c r="PV885" s="3"/>
      <c r="PW885" s="3"/>
      <c r="PX885" s="3"/>
      <c r="PY885" s="3"/>
      <c r="PZ885" s="3"/>
      <c r="QA885" s="3"/>
      <c r="QB885" s="3"/>
      <c r="QC885" s="3"/>
      <c r="QD885" s="3"/>
      <c r="QE885" s="3"/>
      <c r="QF885" s="3"/>
      <c r="QG885" s="3"/>
      <c r="QH885" s="3"/>
      <c r="QI885" s="3"/>
      <c r="QJ885" s="3"/>
      <c r="QK885" s="3"/>
      <c r="QL885" s="3"/>
      <c r="QM885" s="3"/>
      <c r="QN885" s="3"/>
      <c r="QO885" s="3"/>
      <c r="QP885" s="3"/>
      <c r="QQ885" s="3"/>
      <c r="QR885" s="3"/>
      <c r="QS885" s="3"/>
      <c r="QT885" s="3"/>
      <c r="QU885" s="3"/>
      <c r="QV885" s="3"/>
      <c r="QW885" s="3"/>
      <c r="QX885" s="3"/>
      <c r="QY885" s="3"/>
      <c r="QZ885" s="3"/>
      <c r="RA885" s="3"/>
      <c r="RB885" s="3"/>
      <c r="RC885" s="3"/>
      <c r="RD885" s="3"/>
      <c r="RE885" s="3"/>
      <c r="RF885" s="3"/>
      <c r="RG885" s="3"/>
      <c r="RH885" s="3"/>
      <c r="RI885" s="3"/>
      <c r="RJ885" s="3"/>
      <c r="RK885" s="3"/>
      <c r="RL885" s="3"/>
      <c r="RM885" s="3"/>
      <c r="RN885" s="3"/>
      <c r="RO885" s="3"/>
      <c r="RP885" s="3"/>
      <c r="RQ885" s="3"/>
      <c r="RR885" s="3"/>
      <c r="RS885" s="3"/>
      <c r="RT885" s="3"/>
      <c r="RU885" s="3"/>
      <c r="RV885" s="3"/>
      <c r="RW885" s="3"/>
      <c r="RX885" s="3"/>
      <c r="RY885" s="3"/>
      <c r="RZ885" s="3"/>
      <c r="SA885" s="3"/>
      <c r="SB885" s="3"/>
      <c r="SC885" s="3"/>
      <c r="SD885" s="3"/>
      <c r="SE885" s="3"/>
      <c r="SF885" s="3"/>
      <c r="SG885" s="3"/>
      <c r="SH885" s="3"/>
      <c r="SI885" s="3"/>
      <c r="SJ885" s="3"/>
      <c r="SK885" s="3"/>
      <c r="SL885" s="3"/>
      <c r="SM885" s="3"/>
      <c r="SN885" s="3"/>
      <c r="SO885" s="3"/>
      <c r="SP885" s="3"/>
      <c r="SQ885" s="3"/>
      <c r="SR885" s="3"/>
      <c r="SS885" s="3"/>
      <c r="ST885" s="3"/>
      <c r="SU885" s="3"/>
      <c r="SV885" s="3"/>
      <c r="SW885" s="3"/>
      <c r="SX885" s="3"/>
      <c r="SY885" s="3"/>
      <c r="SZ885" s="3"/>
      <c r="TA885" s="3"/>
      <c r="TB885" s="3"/>
      <c r="TC885" s="3"/>
      <c r="TD885" s="3"/>
      <c r="TE885" s="3"/>
      <c r="TF885" s="3"/>
      <c r="TG885" s="3"/>
      <c r="TH885" s="3"/>
      <c r="TI885" s="3"/>
      <c r="TJ885" s="3"/>
      <c r="TK885" s="3"/>
      <c r="TL885" s="3"/>
      <c r="TM885" s="3"/>
      <c r="TN885" s="3"/>
      <c r="TO885" s="3"/>
      <c r="TP885" s="3"/>
      <c r="TQ885" s="3"/>
      <c r="TR885" s="3"/>
      <c r="TS885" s="3"/>
      <c r="TT885" s="3"/>
      <c r="TU885" s="3"/>
      <c r="TV885" s="3"/>
      <c r="TW885" s="3"/>
      <c r="TX885" s="3"/>
      <c r="TY885" s="3"/>
      <c r="TZ885" s="3"/>
      <c r="UA885" s="3"/>
      <c r="UB885" s="3"/>
      <c r="UC885" s="3"/>
      <c r="UD885" s="3"/>
      <c r="UE885" s="3"/>
      <c r="UF885" s="3"/>
      <c r="UG885" s="3"/>
      <c r="UH885" s="3"/>
      <c r="UI885" s="3"/>
      <c r="UJ885" s="3"/>
      <c r="UK885" s="3"/>
      <c r="UL885" s="3"/>
      <c r="UM885" s="3"/>
      <c r="UN885" s="3"/>
      <c r="UO885" s="3"/>
      <c r="UP885" s="3"/>
      <c r="UQ885" s="3"/>
      <c r="UR885" s="3"/>
      <c r="US885" s="3"/>
      <c r="UT885" s="3"/>
      <c r="UU885" s="3"/>
      <c r="UV885" s="3"/>
      <c r="UW885" s="3"/>
      <c r="UX885" s="3"/>
      <c r="UY885" s="3"/>
      <c r="UZ885" s="3"/>
      <c r="VA885" s="3"/>
      <c r="VB885" s="3"/>
      <c r="VC885" s="3"/>
      <c r="VD885" s="3"/>
      <c r="VE885" s="3"/>
      <c r="VF885" s="3"/>
      <c r="VG885" s="3"/>
      <c r="VH885" s="3"/>
      <c r="VI885" s="3"/>
      <c r="VJ885" s="3"/>
      <c r="VK885" s="3"/>
      <c r="VL885" s="3"/>
      <c r="VM885" s="3"/>
      <c r="VN885" s="3"/>
      <c r="VO885" s="3"/>
      <c r="VP885" s="3"/>
      <c r="VQ885" s="3"/>
      <c r="VR885" s="3"/>
      <c r="VS885" s="3"/>
      <c r="VT885" s="3"/>
      <c r="VU885" s="3"/>
      <c r="VV885" s="3"/>
      <c r="VW885" s="3"/>
      <c r="VX885" s="3"/>
      <c r="VY885" s="3"/>
      <c r="VZ885" s="3"/>
      <c r="WA885" s="3"/>
      <c r="WB885" s="3"/>
      <c r="WC885" s="3"/>
    </row>
    <row r="886" spans="1:601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/>
      <c r="LP886" s="3"/>
      <c r="LQ886" s="3"/>
      <c r="LR886" s="3"/>
      <c r="LS886" s="3"/>
      <c r="LT886" s="3"/>
      <c r="LU886" s="3"/>
      <c r="LV886" s="3"/>
      <c r="LW886" s="3"/>
      <c r="LX886" s="3"/>
      <c r="LY886" s="3"/>
      <c r="LZ886" s="3"/>
      <c r="MA886" s="3"/>
      <c r="MB886" s="3"/>
      <c r="MC886" s="3"/>
      <c r="MD886" s="3"/>
      <c r="ME886" s="3"/>
      <c r="MF886" s="3"/>
      <c r="MG886" s="3"/>
      <c r="MH886" s="3"/>
      <c r="MI886" s="3"/>
      <c r="MJ886" s="3"/>
      <c r="MK886" s="3"/>
      <c r="ML886" s="3"/>
      <c r="MM886" s="3"/>
      <c r="MN886" s="3"/>
      <c r="MO886" s="3"/>
      <c r="MP886" s="3"/>
      <c r="MQ886" s="3"/>
      <c r="MR886" s="3"/>
      <c r="MS886" s="3"/>
      <c r="MT886" s="3"/>
      <c r="MU886" s="3"/>
      <c r="MV886" s="3"/>
      <c r="MW886" s="3"/>
      <c r="MX886" s="3"/>
      <c r="MY886" s="3"/>
      <c r="MZ886" s="3"/>
      <c r="NA886" s="3"/>
      <c r="NB886" s="3"/>
      <c r="NC886" s="3"/>
      <c r="ND886" s="3"/>
      <c r="NE886" s="3"/>
      <c r="NF886" s="3"/>
      <c r="NG886" s="3"/>
      <c r="NH886" s="3"/>
      <c r="NI886" s="3"/>
      <c r="NJ886" s="3"/>
      <c r="NK886" s="3"/>
      <c r="NL886" s="3"/>
      <c r="NM886" s="3"/>
      <c r="NN886" s="3"/>
      <c r="NO886" s="3"/>
      <c r="NP886" s="3"/>
      <c r="NQ886" s="3"/>
      <c r="NR886" s="3"/>
      <c r="NS886" s="3"/>
      <c r="NT886" s="3"/>
      <c r="NU886" s="3"/>
      <c r="NV886" s="3"/>
      <c r="NW886" s="3"/>
      <c r="NX886" s="3"/>
      <c r="NY886" s="3"/>
      <c r="NZ886" s="3"/>
      <c r="OA886" s="3"/>
      <c r="OB886" s="3"/>
      <c r="OC886" s="3"/>
      <c r="OD886" s="3"/>
      <c r="OE886" s="3"/>
      <c r="OF886" s="3"/>
      <c r="OG886" s="3"/>
      <c r="OH886" s="3"/>
      <c r="OI886" s="3"/>
      <c r="OJ886" s="3"/>
      <c r="OK886" s="3"/>
      <c r="OL886" s="3"/>
      <c r="OM886" s="3"/>
      <c r="ON886" s="3"/>
      <c r="OO886" s="3"/>
      <c r="OP886" s="3"/>
      <c r="OQ886" s="3"/>
      <c r="OR886" s="3"/>
      <c r="OS886" s="3"/>
      <c r="OT886" s="3"/>
      <c r="OU886" s="3"/>
      <c r="OV886" s="3"/>
      <c r="OW886" s="3"/>
      <c r="OX886" s="3"/>
      <c r="OY886" s="3"/>
      <c r="OZ886" s="3"/>
      <c r="PA886" s="3"/>
      <c r="PB886" s="3"/>
      <c r="PC886" s="3"/>
      <c r="PD886" s="3"/>
      <c r="PE886" s="3"/>
      <c r="PF886" s="3"/>
      <c r="PG886" s="3"/>
      <c r="PH886" s="3"/>
      <c r="PI886" s="3"/>
      <c r="PJ886" s="3"/>
      <c r="PK886" s="3"/>
      <c r="PL886" s="3"/>
      <c r="PM886" s="3"/>
      <c r="PN886" s="3"/>
      <c r="PO886" s="3"/>
      <c r="PP886" s="3"/>
      <c r="PQ886" s="3"/>
      <c r="PR886" s="3"/>
      <c r="PS886" s="3"/>
      <c r="PT886" s="3"/>
      <c r="PU886" s="3"/>
      <c r="PV886" s="3"/>
      <c r="PW886" s="3"/>
      <c r="PX886" s="3"/>
      <c r="PY886" s="3"/>
      <c r="PZ886" s="3"/>
      <c r="QA886" s="3"/>
      <c r="QB886" s="3"/>
      <c r="QC886" s="3"/>
      <c r="QD886" s="3"/>
      <c r="QE886" s="3"/>
      <c r="QF886" s="3"/>
      <c r="QG886" s="3"/>
      <c r="QH886" s="3"/>
      <c r="QI886" s="3"/>
      <c r="QJ886" s="3"/>
      <c r="QK886" s="3"/>
      <c r="QL886" s="3"/>
      <c r="QM886" s="3"/>
      <c r="QN886" s="3"/>
      <c r="QO886" s="3"/>
      <c r="QP886" s="3"/>
      <c r="QQ886" s="3"/>
      <c r="QR886" s="3"/>
      <c r="QS886" s="3"/>
      <c r="QT886" s="3"/>
      <c r="QU886" s="3"/>
      <c r="QV886" s="3"/>
      <c r="QW886" s="3"/>
      <c r="QX886" s="3"/>
      <c r="QY886" s="3"/>
      <c r="QZ886" s="3"/>
      <c r="RA886" s="3"/>
      <c r="RB886" s="3"/>
      <c r="RC886" s="3"/>
      <c r="RD886" s="3"/>
      <c r="RE886" s="3"/>
      <c r="RF886" s="3"/>
      <c r="RG886" s="3"/>
      <c r="RH886" s="3"/>
      <c r="RI886" s="3"/>
      <c r="RJ886" s="3"/>
      <c r="RK886" s="3"/>
      <c r="RL886" s="3"/>
      <c r="RM886" s="3"/>
      <c r="RN886" s="3"/>
      <c r="RO886" s="3"/>
      <c r="RP886" s="3"/>
      <c r="RQ886" s="3"/>
      <c r="RR886" s="3"/>
      <c r="RS886" s="3"/>
      <c r="RT886" s="3"/>
      <c r="RU886" s="3"/>
      <c r="RV886" s="3"/>
      <c r="RW886" s="3"/>
      <c r="RX886" s="3"/>
      <c r="RY886" s="3"/>
      <c r="RZ886" s="3"/>
      <c r="SA886" s="3"/>
      <c r="SB886" s="3"/>
      <c r="SC886" s="3"/>
      <c r="SD886" s="3"/>
      <c r="SE886" s="3"/>
      <c r="SF886" s="3"/>
      <c r="SG886" s="3"/>
      <c r="SH886" s="3"/>
      <c r="SI886" s="3"/>
      <c r="SJ886" s="3"/>
      <c r="SK886" s="3"/>
      <c r="SL886" s="3"/>
      <c r="SM886" s="3"/>
      <c r="SN886" s="3"/>
      <c r="SO886" s="3"/>
      <c r="SP886" s="3"/>
      <c r="SQ886" s="3"/>
      <c r="SR886" s="3"/>
      <c r="SS886" s="3"/>
      <c r="ST886" s="3"/>
      <c r="SU886" s="3"/>
      <c r="SV886" s="3"/>
      <c r="SW886" s="3"/>
      <c r="SX886" s="3"/>
      <c r="SY886" s="3"/>
      <c r="SZ886" s="3"/>
      <c r="TA886" s="3"/>
      <c r="TB886" s="3"/>
      <c r="TC886" s="3"/>
      <c r="TD886" s="3"/>
      <c r="TE886" s="3"/>
      <c r="TF886" s="3"/>
      <c r="TG886" s="3"/>
      <c r="TH886" s="3"/>
      <c r="TI886" s="3"/>
      <c r="TJ886" s="3"/>
      <c r="TK886" s="3"/>
      <c r="TL886" s="3"/>
      <c r="TM886" s="3"/>
      <c r="TN886" s="3"/>
      <c r="TO886" s="3"/>
      <c r="TP886" s="3"/>
      <c r="TQ886" s="3"/>
      <c r="TR886" s="3"/>
      <c r="TS886" s="3"/>
      <c r="TT886" s="3"/>
      <c r="TU886" s="3"/>
      <c r="TV886" s="3"/>
      <c r="TW886" s="3"/>
      <c r="TX886" s="3"/>
      <c r="TY886" s="3"/>
      <c r="TZ886" s="3"/>
      <c r="UA886" s="3"/>
      <c r="UB886" s="3"/>
      <c r="UC886" s="3"/>
      <c r="UD886" s="3"/>
      <c r="UE886" s="3"/>
      <c r="UF886" s="3"/>
      <c r="UG886" s="3"/>
      <c r="UH886" s="3"/>
      <c r="UI886" s="3"/>
      <c r="UJ886" s="3"/>
      <c r="UK886" s="3"/>
      <c r="UL886" s="3"/>
      <c r="UM886" s="3"/>
      <c r="UN886" s="3"/>
      <c r="UO886" s="3"/>
      <c r="UP886" s="3"/>
      <c r="UQ886" s="3"/>
      <c r="UR886" s="3"/>
      <c r="US886" s="3"/>
      <c r="UT886" s="3"/>
      <c r="UU886" s="3"/>
      <c r="UV886" s="3"/>
      <c r="UW886" s="3"/>
      <c r="UX886" s="3"/>
      <c r="UY886" s="3"/>
      <c r="UZ886" s="3"/>
      <c r="VA886" s="3"/>
      <c r="VB886" s="3"/>
      <c r="VC886" s="3"/>
      <c r="VD886" s="3"/>
      <c r="VE886" s="3"/>
      <c r="VF886" s="3"/>
      <c r="VG886" s="3"/>
      <c r="VH886" s="3"/>
      <c r="VI886" s="3"/>
      <c r="VJ886" s="3"/>
      <c r="VK886" s="3"/>
      <c r="VL886" s="3"/>
      <c r="VM886" s="3"/>
      <c r="VN886" s="3"/>
      <c r="VO886" s="3"/>
      <c r="VP886" s="3"/>
      <c r="VQ886" s="3"/>
      <c r="VR886" s="3"/>
      <c r="VS886" s="3"/>
      <c r="VT886" s="3"/>
      <c r="VU886" s="3"/>
      <c r="VV886" s="3"/>
      <c r="VW886" s="3"/>
      <c r="VX886" s="3"/>
      <c r="VY886" s="3"/>
      <c r="VZ886" s="3"/>
      <c r="WA886" s="3"/>
      <c r="WB886" s="3"/>
      <c r="WC886" s="3"/>
    </row>
    <row r="887" spans="1:601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/>
      <c r="LP887" s="3"/>
      <c r="LQ887" s="3"/>
      <c r="LR887" s="3"/>
      <c r="LS887" s="3"/>
      <c r="LT887" s="3"/>
      <c r="LU887" s="3"/>
      <c r="LV887" s="3"/>
      <c r="LW887" s="3"/>
      <c r="LX887" s="3"/>
      <c r="LY887" s="3"/>
      <c r="LZ887" s="3"/>
      <c r="MA887" s="3"/>
      <c r="MB887" s="3"/>
      <c r="MC887" s="3"/>
      <c r="MD887" s="3"/>
      <c r="ME887" s="3"/>
      <c r="MF887" s="3"/>
      <c r="MG887" s="3"/>
      <c r="MH887" s="3"/>
      <c r="MI887" s="3"/>
      <c r="MJ887" s="3"/>
      <c r="MK887" s="3"/>
      <c r="ML887" s="3"/>
      <c r="MM887" s="3"/>
      <c r="MN887" s="3"/>
      <c r="MO887" s="3"/>
      <c r="MP887" s="3"/>
      <c r="MQ887" s="3"/>
      <c r="MR887" s="3"/>
      <c r="MS887" s="3"/>
      <c r="MT887" s="3"/>
      <c r="MU887" s="3"/>
      <c r="MV887" s="3"/>
      <c r="MW887" s="3"/>
      <c r="MX887" s="3"/>
      <c r="MY887" s="3"/>
      <c r="MZ887" s="3"/>
      <c r="NA887" s="3"/>
      <c r="NB887" s="3"/>
      <c r="NC887" s="3"/>
      <c r="ND887" s="3"/>
      <c r="NE887" s="3"/>
      <c r="NF887" s="3"/>
      <c r="NG887" s="3"/>
      <c r="NH887" s="3"/>
      <c r="NI887" s="3"/>
      <c r="NJ887" s="3"/>
      <c r="NK887" s="3"/>
      <c r="NL887" s="3"/>
      <c r="NM887" s="3"/>
      <c r="NN887" s="3"/>
      <c r="NO887" s="3"/>
      <c r="NP887" s="3"/>
      <c r="NQ887" s="3"/>
      <c r="NR887" s="3"/>
      <c r="NS887" s="3"/>
      <c r="NT887" s="3"/>
      <c r="NU887" s="3"/>
      <c r="NV887" s="3"/>
      <c r="NW887" s="3"/>
      <c r="NX887" s="3"/>
      <c r="NY887" s="3"/>
      <c r="NZ887" s="3"/>
      <c r="OA887" s="3"/>
      <c r="OB887" s="3"/>
      <c r="OC887" s="3"/>
      <c r="OD887" s="3"/>
      <c r="OE887" s="3"/>
      <c r="OF887" s="3"/>
      <c r="OG887" s="3"/>
      <c r="OH887" s="3"/>
      <c r="OI887" s="3"/>
      <c r="OJ887" s="3"/>
      <c r="OK887" s="3"/>
      <c r="OL887" s="3"/>
      <c r="OM887" s="3"/>
      <c r="ON887" s="3"/>
      <c r="OO887" s="3"/>
      <c r="OP887" s="3"/>
      <c r="OQ887" s="3"/>
      <c r="OR887" s="3"/>
      <c r="OS887" s="3"/>
      <c r="OT887" s="3"/>
      <c r="OU887" s="3"/>
      <c r="OV887" s="3"/>
      <c r="OW887" s="3"/>
      <c r="OX887" s="3"/>
      <c r="OY887" s="3"/>
      <c r="OZ887" s="3"/>
      <c r="PA887" s="3"/>
      <c r="PB887" s="3"/>
      <c r="PC887" s="3"/>
      <c r="PD887" s="3"/>
      <c r="PE887" s="3"/>
      <c r="PF887" s="3"/>
      <c r="PG887" s="3"/>
      <c r="PH887" s="3"/>
      <c r="PI887" s="3"/>
      <c r="PJ887" s="3"/>
      <c r="PK887" s="3"/>
      <c r="PL887" s="3"/>
      <c r="PM887" s="3"/>
      <c r="PN887" s="3"/>
      <c r="PO887" s="3"/>
      <c r="PP887" s="3"/>
      <c r="PQ887" s="3"/>
      <c r="PR887" s="3"/>
      <c r="PS887" s="3"/>
      <c r="PT887" s="3"/>
      <c r="PU887" s="3"/>
      <c r="PV887" s="3"/>
      <c r="PW887" s="3"/>
      <c r="PX887" s="3"/>
      <c r="PY887" s="3"/>
      <c r="PZ887" s="3"/>
      <c r="QA887" s="3"/>
      <c r="QB887" s="3"/>
      <c r="QC887" s="3"/>
      <c r="QD887" s="3"/>
      <c r="QE887" s="3"/>
      <c r="QF887" s="3"/>
      <c r="QG887" s="3"/>
      <c r="QH887" s="3"/>
      <c r="QI887" s="3"/>
      <c r="QJ887" s="3"/>
      <c r="QK887" s="3"/>
      <c r="QL887" s="3"/>
      <c r="QM887" s="3"/>
      <c r="QN887" s="3"/>
      <c r="QO887" s="3"/>
      <c r="QP887" s="3"/>
      <c r="QQ887" s="3"/>
      <c r="QR887" s="3"/>
      <c r="QS887" s="3"/>
      <c r="QT887" s="3"/>
      <c r="QU887" s="3"/>
      <c r="QV887" s="3"/>
      <c r="QW887" s="3"/>
      <c r="QX887" s="3"/>
      <c r="QY887" s="3"/>
      <c r="QZ887" s="3"/>
      <c r="RA887" s="3"/>
      <c r="RB887" s="3"/>
      <c r="RC887" s="3"/>
      <c r="RD887" s="3"/>
      <c r="RE887" s="3"/>
      <c r="RF887" s="3"/>
      <c r="RG887" s="3"/>
      <c r="RH887" s="3"/>
      <c r="RI887" s="3"/>
      <c r="RJ887" s="3"/>
      <c r="RK887" s="3"/>
      <c r="RL887" s="3"/>
      <c r="RM887" s="3"/>
      <c r="RN887" s="3"/>
      <c r="RO887" s="3"/>
      <c r="RP887" s="3"/>
      <c r="RQ887" s="3"/>
      <c r="RR887" s="3"/>
      <c r="RS887" s="3"/>
      <c r="RT887" s="3"/>
      <c r="RU887" s="3"/>
      <c r="RV887" s="3"/>
      <c r="RW887" s="3"/>
      <c r="RX887" s="3"/>
      <c r="RY887" s="3"/>
      <c r="RZ887" s="3"/>
      <c r="SA887" s="3"/>
      <c r="SB887" s="3"/>
      <c r="SC887" s="3"/>
      <c r="SD887" s="3"/>
      <c r="SE887" s="3"/>
      <c r="SF887" s="3"/>
      <c r="SG887" s="3"/>
      <c r="SH887" s="3"/>
      <c r="SI887" s="3"/>
      <c r="SJ887" s="3"/>
      <c r="SK887" s="3"/>
      <c r="SL887" s="3"/>
      <c r="SM887" s="3"/>
      <c r="SN887" s="3"/>
      <c r="SO887" s="3"/>
      <c r="SP887" s="3"/>
      <c r="SQ887" s="3"/>
      <c r="SR887" s="3"/>
      <c r="SS887" s="3"/>
      <c r="ST887" s="3"/>
      <c r="SU887" s="3"/>
      <c r="SV887" s="3"/>
      <c r="SW887" s="3"/>
      <c r="SX887" s="3"/>
      <c r="SY887" s="3"/>
      <c r="SZ887" s="3"/>
      <c r="TA887" s="3"/>
      <c r="TB887" s="3"/>
      <c r="TC887" s="3"/>
      <c r="TD887" s="3"/>
      <c r="TE887" s="3"/>
      <c r="TF887" s="3"/>
      <c r="TG887" s="3"/>
      <c r="TH887" s="3"/>
      <c r="TI887" s="3"/>
      <c r="TJ887" s="3"/>
      <c r="TK887" s="3"/>
      <c r="TL887" s="3"/>
      <c r="TM887" s="3"/>
      <c r="TN887" s="3"/>
      <c r="TO887" s="3"/>
      <c r="TP887" s="3"/>
      <c r="TQ887" s="3"/>
      <c r="TR887" s="3"/>
      <c r="TS887" s="3"/>
      <c r="TT887" s="3"/>
      <c r="TU887" s="3"/>
      <c r="TV887" s="3"/>
      <c r="TW887" s="3"/>
      <c r="TX887" s="3"/>
      <c r="TY887" s="3"/>
      <c r="TZ887" s="3"/>
      <c r="UA887" s="3"/>
      <c r="UB887" s="3"/>
      <c r="UC887" s="3"/>
      <c r="UD887" s="3"/>
      <c r="UE887" s="3"/>
      <c r="UF887" s="3"/>
      <c r="UG887" s="3"/>
      <c r="UH887" s="3"/>
      <c r="UI887" s="3"/>
      <c r="UJ887" s="3"/>
      <c r="UK887" s="3"/>
      <c r="UL887" s="3"/>
      <c r="UM887" s="3"/>
      <c r="UN887" s="3"/>
      <c r="UO887" s="3"/>
      <c r="UP887" s="3"/>
      <c r="UQ887" s="3"/>
      <c r="UR887" s="3"/>
      <c r="US887" s="3"/>
      <c r="UT887" s="3"/>
      <c r="UU887" s="3"/>
      <c r="UV887" s="3"/>
      <c r="UW887" s="3"/>
      <c r="UX887" s="3"/>
      <c r="UY887" s="3"/>
      <c r="UZ887" s="3"/>
      <c r="VA887" s="3"/>
      <c r="VB887" s="3"/>
      <c r="VC887" s="3"/>
      <c r="VD887" s="3"/>
      <c r="VE887" s="3"/>
      <c r="VF887" s="3"/>
      <c r="VG887" s="3"/>
      <c r="VH887" s="3"/>
      <c r="VI887" s="3"/>
      <c r="VJ887" s="3"/>
      <c r="VK887" s="3"/>
      <c r="VL887" s="3"/>
      <c r="VM887" s="3"/>
      <c r="VN887" s="3"/>
      <c r="VO887" s="3"/>
      <c r="VP887" s="3"/>
      <c r="VQ887" s="3"/>
      <c r="VR887" s="3"/>
      <c r="VS887" s="3"/>
      <c r="VT887" s="3"/>
      <c r="VU887" s="3"/>
      <c r="VV887" s="3"/>
      <c r="VW887" s="3"/>
      <c r="VX887" s="3"/>
      <c r="VY887" s="3"/>
      <c r="VZ887" s="3"/>
      <c r="WA887" s="3"/>
      <c r="WB887" s="3"/>
      <c r="WC887" s="3"/>
    </row>
    <row r="888" spans="1:601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/>
      <c r="LP888" s="3"/>
      <c r="LQ888" s="3"/>
      <c r="LR888" s="3"/>
      <c r="LS888" s="3"/>
      <c r="LT888" s="3"/>
      <c r="LU888" s="3"/>
      <c r="LV888" s="3"/>
      <c r="LW888" s="3"/>
      <c r="LX888" s="3"/>
      <c r="LY888" s="3"/>
      <c r="LZ888" s="3"/>
      <c r="MA888" s="3"/>
      <c r="MB888" s="3"/>
      <c r="MC888" s="3"/>
      <c r="MD888" s="3"/>
      <c r="ME888" s="3"/>
      <c r="MF888" s="3"/>
      <c r="MG888" s="3"/>
      <c r="MH888" s="3"/>
      <c r="MI888" s="3"/>
      <c r="MJ888" s="3"/>
      <c r="MK888" s="3"/>
      <c r="ML888" s="3"/>
      <c r="MM888" s="3"/>
      <c r="MN888" s="3"/>
      <c r="MO888" s="3"/>
      <c r="MP888" s="3"/>
      <c r="MQ888" s="3"/>
      <c r="MR888" s="3"/>
      <c r="MS888" s="3"/>
      <c r="MT888" s="3"/>
      <c r="MU888" s="3"/>
      <c r="MV888" s="3"/>
      <c r="MW888" s="3"/>
      <c r="MX888" s="3"/>
      <c r="MY888" s="3"/>
      <c r="MZ888" s="3"/>
      <c r="NA888" s="3"/>
      <c r="NB888" s="3"/>
      <c r="NC888" s="3"/>
      <c r="ND888" s="3"/>
      <c r="NE888" s="3"/>
      <c r="NF888" s="3"/>
      <c r="NG888" s="3"/>
      <c r="NH888" s="3"/>
      <c r="NI888" s="3"/>
      <c r="NJ888" s="3"/>
      <c r="NK888" s="3"/>
      <c r="NL888" s="3"/>
      <c r="NM888" s="3"/>
      <c r="NN888" s="3"/>
      <c r="NO888" s="3"/>
      <c r="NP888" s="3"/>
      <c r="NQ888" s="3"/>
      <c r="NR888" s="3"/>
      <c r="NS888" s="3"/>
      <c r="NT888" s="3"/>
      <c r="NU888" s="3"/>
      <c r="NV888" s="3"/>
      <c r="NW888" s="3"/>
      <c r="NX888" s="3"/>
      <c r="NY888" s="3"/>
      <c r="NZ888" s="3"/>
      <c r="OA888" s="3"/>
      <c r="OB888" s="3"/>
      <c r="OC888" s="3"/>
      <c r="OD888" s="3"/>
      <c r="OE888" s="3"/>
      <c r="OF888" s="3"/>
      <c r="OG888" s="3"/>
      <c r="OH888" s="3"/>
      <c r="OI888" s="3"/>
      <c r="OJ888" s="3"/>
      <c r="OK888" s="3"/>
      <c r="OL888" s="3"/>
      <c r="OM888" s="3"/>
      <c r="ON888" s="3"/>
      <c r="OO888" s="3"/>
      <c r="OP888" s="3"/>
      <c r="OQ888" s="3"/>
      <c r="OR888" s="3"/>
      <c r="OS888" s="3"/>
      <c r="OT888" s="3"/>
      <c r="OU888" s="3"/>
      <c r="OV888" s="3"/>
      <c r="OW888" s="3"/>
      <c r="OX888" s="3"/>
      <c r="OY888" s="3"/>
      <c r="OZ888" s="3"/>
      <c r="PA888" s="3"/>
      <c r="PB888" s="3"/>
      <c r="PC888" s="3"/>
      <c r="PD888" s="3"/>
      <c r="PE888" s="3"/>
      <c r="PF888" s="3"/>
      <c r="PG888" s="3"/>
      <c r="PH888" s="3"/>
      <c r="PI888" s="3"/>
      <c r="PJ888" s="3"/>
      <c r="PK888" s="3"/>
      <c r="PL888" s="3"/>
      <c r="PM888" s="3"/>
      <c r="PN888" s="3"/>
      <c r="PO888" s="3"/>
      <c r="PP888" s="3"/>
      <c r="PQ888" s="3"/>
      <c r="PR888" s="3"/>
      <c r="PS888" s="3"/>
      <c r="PT888" s="3"/>
      <c r="PU888" s="3"/>
      <c r="PV888" s="3"/>
      <c r="PW888" s="3"/>
      <c r="PX888" s="3"/>
      <c r="PY888" s="3"/>
      <c r="PZ888" s="3"/>
      <c r="QA888" s="3"/>
      <c r="QB888" s="3"/>
      <c r="QC888" s="3"/>
      <c r="QD888" s="3"/>
      <c r="QE888" s="3"/>
      <c r="QF888" s="3"/>
      <c r="QG888" s="3"/>
      <c r="QH888" s="3"/>
      <c r="QI888" s="3"/>
      <c r="QJ888" s="3"/>
      <c r="QK888" s="3"/>
      <c r="QL888" s="3"/>
      <c r="QM888" s="3"/>
      <c r="QN888" s="3"/>
      <c r="QO888" s="3"/>
      <c r="QP888" s="3"/>
      <c r="QQ888" s="3"/>
      <c r="QR888" s="3"/>
      <c r="QS888" s="3"/>
      <c r="QT888" s="3"/>
      <c r="QU888" s="3"/>
      <c r="QV888" s="3"/>
      <c r="QW888" s="3"/>
      <c r="QX888" s="3"/>
      <c r="QY888" s="3"/>
      <c r="QZ888" s="3"/>
      <c r="RA888" s="3"/>
      <c r="RB888" s="3"/>
      <c r="RC888" s="3"/>
      <c r="RD888" s="3"/>
      <c r="RE888" s="3"/>
      <c r="RF888" s="3"/>
      <c r="RG888" s="3"/>
      <c r="RH888" s="3"/>
      <c r="RI888" s="3"/>
      <c r="RJ888" s="3"/>
      <c r="RK888" s="3"/>
      <c r="RL888" s="3"/>
      <c r="RM888" s="3"/>
      <c r="RN888" s="3"/>
      <c r="RO888" s="3"/>
      <c r="RP888" s="3"/>
      <c r="RQ888" s="3"/>
      <c r="RR888" s="3"/>
      <c r="RS888" s="3"/>
      <c r="RT888" s="3"/>
      <c r="RU888" s="3"/>
      <c r="RV888" s="3"/>
      <c r="RW888" s="3"/>
      <c r="RX888" s="3"/>
      <c r="RY888" s="3"/>
      <c r="RZ888" s="3"/>
      <c r="SA888" s="3"/>
      <c r="SB888" s="3"/>
      <c r="SC888" s="3"/>
      <c r="SD888" s="3"/>
      <c r="SE888" s="3"/>
      <c r="SF888" s="3"/>
      <c r="SG888" s="3"/>
      <c r="SH888" s="3"/>
      <c r="SI888" s="3"/>
      <c r="SJ888" s="3"/>
      <c r="SK888" s="3"/>
      <c r="SL888" s="3"/>
      <c r="SM888" s="3"/>
      <c r="SN888" s="3"/>
      <c r="SO888" s="3"/>
      <c r="SP888" s="3"/>
      <c r="SQ888" s="3"/>
      <c r="SR888" s="3"/>
      <c r="SS888" s="3"/>
      <c r="ST888" s="3"/>
      <c r="SU888" s="3"/>
      <c r="SV888" s="3"/>
      <c r="SW888" s="3"/>
      <c r="SX888" s="3"/>
      <c r="SY888" s="3"/>
      <c r="SZ888" s="3"/>
      <c r="TA888" s="3"/>
      <c r="TB888" s="3"/>
      <c r="TC888" s="3"/>
      <c r="TD888" s="3"/>
      <c r="TE888" s="3"/>
      <c r="TF888" s="3"/>
      <c r="TG888" s="3"/>
      <c r="TH888" s="3"/>
      <c r="TI888" s="3"/>
      <c r="TJ888" s="3"/>
      <c r="TK888" s="3"/>
      <c r="TL888" s="3"/>
      <c r="TM888" s="3"/>
      <c r="TN888" s="3"/>
      <c r="TO888" s="3"/>
      <c r="TP888" s="3"/>
      <c r="TQ888" s="3"/>
      <c r="TR888" s="3"/>
      <c r="TS888" s="3"/>
      <c r="TT888" s="3"/>
      <c r="TU888" s="3"/>
      <c r="TV888" s="3"/>
      <c r="TW888" s="3"/>
      <c r="TX888" s="3"/>
      <c r="TY888" s="3"/>
      <c r="TZ888" s="3"/>
      <c r="UA888" s="3"/>
      <c r="UB888" s="3"/>
      <c r="UC888" s="3"/>
      <c r="UD888" s="3"/>
      <c r="UE888" s="3"/>
      <c r="UF888" s="3"/>
      <c r="UG888" s="3"/>
      <c r="UH888" s="3"/>
      <c r="UI888" s="3"/>
      <c r="UJ888" s="3"/>
      <c r="UK888" s="3"/>
      <c r="UL888" s="3"/>
      <c r="UM888" s="3"/>
      <c r="UN888" s="3"/>
      <c r="UO888" s="3"/>
      <c r="UP888" s="3"/>
      <c r="UQ888" s="3"/>
      <c r="UR888" s="3"/>
      <c r="US888" s="3"/>
      <c r="UT888" s="3"/>
      <c r="UU888" s="3"/>
      <c r="UV888" s="3"/>
      <c r="UW888" s="3"/>
      <c r="UX888" s="3"/>
      <c r="UY888" s="3"/>
      <c r="UZ888" s="3"/>
      <c r="VA888" s="3"/>
      <c r="VB888" s="3"/>
      <c r="VC888" s="3"/>
      <c r="VD888" s="3"/>
      <c r="VE888" s="3"/>
      <c r="VF888" s="3"/>
      <c r="VG888" s="3"/>
      <c r="VH888" s="3"/>
      <c r="VI888" s="3"/>
      <c r="VJ888" s="3"/>
      <c r="VK888" s="3"/>
      <c r="VL888" s="3"/>
      <c r="VM888" s="3"/>
      <c r="VN888" s="3"/>
      <c r="VO888" s="3"/>
      <c r="VP888" s="3"/>
      <c r="VQ888" s="3"/>
      <c r="VR888" s="3"/>
      <c r="VS888" s="3"/>
      <c r="VT888" s="3"/>
      <c r="VU888" s="3"/>
      <c r="VV888" s="3"/>
      <c r="VW888" s="3"/>
      <c r="VX888" s="3"/>
      <c r="VY888" s="3"/>
      <c r="VZ888" s="3"/>
      <c r="WA888" s="3"/>
      <c r="WB888" s="3"/>
      <c r="WC888" s="3"/>
    </row>
    <row r="889" spans="1:601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3"/>
      <c r="NJ889" s="3"/>
      <c r="NK889" s="3"/>
      <c r="NL889" s="3"/>
      <c r="NM889" s="3"/>
      <c r="NN889" s="3"/>
      <c r="NO889" s="3"/>
      <c r="NP889" s="3"/>
      <c r="NQ889" s="3"/>
      <c r="NR889" s="3"/>
      <c r="NS889" s="3"/>
      <c r="NT889" s="3"/>
      <c r="NU889" s="3"/>
      <c r="NV889" s="3"/>
      <c r="NW889" s="3"/>
      <c r="NX889" s="3"/>
      <c r="NY889" s="3"/>
      <c r="NZ889" s="3"/>
      <c r="OA889" s="3"/>
      <c r="OB889" s="3"/>
      <c r="OC889" s="3"/>
      <c r="OD889" s="3"/>
      <c r="OE889" s="3"/>
      <c r="OF889" s="3"/>
      <c r="OG889" s="3"/>
      <c r="OH889" s="3"/>
      <c r="OI889" s="3"/>
      <c r="OJ889" s="3"/>
      <c r="OK889" s="3"/>
      <c r="OL889" s="3"/>
      <c r="OM889" s="3"/>
      <c r="ON889" s="3"/>
      <c r="OO889" s="3"/>
      <c r="OP889" s="3"/>
      <c r="OQ889" s="3"/>
      <c r="OR889" s="3"/>
      <c r="OS889" s="3"/>
      <c r="OT889" s="3"/>
      <c r="OU889" s="3"/>
      <c r="OV889" s="3"/>
      <c r="OW889" s="3"/>
      <c r="OX889" s="3"/>
      <c r="OY889" s="3"/>
      <c r="OZ889" s="3"/>
      <c r="PA889" s="3"/>
      <c r="PB889" s="3"/>
      <c r="PC889" s="3"/>
      <c r="PD889" s="3"/>
      <c r="PE889" s="3"/>
      <c r="PF889" s="3"/>
      <c r="PG889" s="3"/>
      <c r="PH889" s="3"/>
      <c r="PI889" s="3"/>
      <c r="PJ889" s="3"/>
      <c r="PK889" s="3"/>
      <c r="PL889" s="3"/>
      <c r="PM889" s="3"/>
      <c r="PN889" s="3"/>
      <c r="PO889" s="3"/>
      <c r="PP889" s="3"/>
      <c r="PQ889" s="3"/>
      <c r="PR889" s="3"/>
      <c r="PS889" s="3"/>
      <c r="PT889" s="3"/>
      <c r="PU889" s="3"/>
      <c r="PV889" s="3"/>
      <c r="PW889" s="3"/>
      <c r="PX889" s="3"/>
      <c r="PY889" s="3"/>
      <c r="PZ889" s="3"/>
      <c r="QA889" s="3"/>
      <c r="QB889" s="3"/>
      <c r="QC889" s="3"/>
      <c r="QD889" s="3"/>
      <c r="QE889" s="3"/>
      <c r="QF889" s="3"/>
      <c r="QG889" s="3"/>
      <c r="QH889" s="3"/>
      <c r="QI889" s="3"/>
      <c r="QJ889" s="3"/>
      <c r="QK889" s="3"/>
      <c r="QL889" s="3"/>
      <c r="QM889" s="3"/>
      <c r="QN889" s="3"/>
      <c r="QO889" s="3"/>
      <c r="QP889" s="3"/>
      <c r="QQ889" s="3"/>
      <c r="QR889" s="3"/>
      <c r="QS889" s="3"/>
      <c r="QT889" s="3"/>
      <c r="QU889" s="3"/>
      <c r="QV889" s="3"/>
      <c r="QW889" s="3"/>
      <c r="QX889" s="3"/>
      <c r="QY889" s="3"/>
      <c r="QZ889" s="3"/>
      <c r="RA889" s="3"/>
      <c r="RB889" s="3"/>
      <c r="RC889" s="3"/>
      <c r="RD889" s="3"/>
      <c r="RE889" s="3"/>
      <c r="RF889" s="3"/>
      <c r="RG889" s="3"/>
      <c r="RH889" s="3"/>
      <c r="RI889" s="3"/>
      <c r="RJ889" s="3"/>
      <c r="RK889" s="3"/>
      <c r="RL889" s="3"/>
      <c r="RM889" s="3"/>
      <c r="RN889" s="3"/>
      <c r="RO889" s="3"/>
      <c r="RP889" s="3"/>
      <c r="RQ889" s="3"/>
      <c r="RR889" s="3"/>
      <c r="RS889" s="3"/>
      <c r="RT889" s="3"/>
      <c r="RU889" s="3"/>
      <c r="RV889" s="3"/>
      <c r="RW889" s="3"/>
      <c r="RX889" s="3"/>
      <c r="RY889" s="3"/>
      <c r="RZ889" s="3"/>
      <c r="SA889" s="3"/>
      <c r="SB889" s="3"/>
      <c r="SC889" s="3"/>
      <c r="SD889" s="3"/>
      <c r="SE889" s="3"/>
      <c r="SF889" s="3"/>
      <c r="SG889" s="3"/>
      <c r="SH889" s="3"/>
      <c r="SI889" s="3"/>
      <c r="SJ889" s="3"/>
      <c r="SK889" s="3"/>
      <c r="SL889" s="3"/>
      <c r="SM889" s="3"/>
      <c r="SN889" s="3"/>
      <c r="SO889" s="3"/>
      <c r="SP889" s="3"/>
      <c r="SQ889" s="3"/>
      <c r="SR889" s="3"/>
      <c r="SS889" s="3"/>
      <c r="ST889" s="3"/>
      <c r="SU889" s="3"/>
      <c r="SV889" s="3"/>
      <c r="SW889" s="3"/>
      <c r="SX889" s="3"/>
      <c r="SY889" s="3"/>
      <c r="SZ889" s="3"/>
      <c r="TA889" s="3"/>
      <c r="TB889" s="3"/>
      <c r="TC889" s="3"/>
      <c r="TD889" s="3"/>
      <c r="TE889" s="3"/>
      <c r="TF889" s="3"/>
      <c r="TG889" s="3"/>
      <c r="TH889" s="3"/>
      <c r="TI889" s="3"/>
      <c r="TJ889" s="3"/>
      <c r="TK889" s="3"/>
      <c r="TL889" s="3"/>
      <c r="TM889" s="3"/>
      <c r="TN889" s="3"/>
      <c r="TO889" s="3"/>
      <c r="TP889" s="3"/>
      <c r="TQ889" s="3"/>
      <c r="TR889" s="3"/>
      <c r="TS889" s="3"/>
      <c r="TT889" s="3"/>
      <c r="TU889" s="3"/>
      <c r="TV889" s="3"/>
      <c r="TW889" s="3"/>
      <c r="TX889" s="3"/>
      <c r="TY889" s="3"/>
      <c r="TZ889" s="3"/>
      <c r="UA889" s="3"/>
      <c r="UB889" s="3"/>
      <c r="UC889" s="3"/>
      <c r="UD889" s="3"/>
      <c r="UE889" s="3"/>
      <c r="UF889" s="3"/>
      <c r="UG889" s="3"/>
      <c r="UH889" s="3"/>
      <c r="UI889" s="3"/>
      <c r="UJ889" s="3"/>
      <c r="UK889" s="3"/>
      <c r="UL889" s="3"/>
      <c r="UM889" s="3"/>
      <c r="UN889" s="3"/>
      <c r="UO889" s="3"/>
      <c r="UP889" s="3"/>
      <c r="UQ889" s="3"/>
      <c r="UR889" s="3"/>
      <c r="US889" s="3"/>
      <c r="UT889" s="3"/>
      <c r="UU889" s="3"/>
      <c r="UV889" s="3"/>
      <c r="UW889" s="3"/>
      <c r="UX889" s="3"/>
      <c r="UY889" s="3"/>
      <c r="UZ889" s="3"/>
      <c r="VA889" s="3"/>
      <c r="VB889" s="3"/>
      <c r="VC889" s="3"/>
      <c r="VD889" s="3"/>
      <c r="VE889" s="3"/>
      <c r="VF889" s="3"/>
      <c r="VG889" s="3"/>
      <c r="VH889" s="3"/>
      <c r="VI889" s="3"/>
      <c r="VJ889" s="3"/>
      <c r="VK889" s="3"/>
      <c r="VL889" s="3"/>
      <c r="VM889" s="3"/>
      <c r="VN889" s="3"/>
      <c r="VO889" s="3"/>
      <c r="VP889" s="3"/>
      <c r="VQ889" s="3"/>
      <c r="VR889" s="3"/>
      <c r="VS889" s="3"/>
      <c r="VT889" s="3"/>
      <c r="VU889" s="3"/>
      <c r="VV889" s="3"/>
      <c r="VW889" s="3"/>
      <c r="VX889" s="3"/>
      <c r="VY889" s="3"/>
      <c r="VZ889" s="3"/>
      <c r="WA889" s="3"/>
      <c r="WB889" s="3"/>
      <c r="WC889" s="3"/>
    </row>
    <row r="890" spans="1:601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/>
      <c r="LP890" s="3"/>
      <c r="LQ890" s="3"/>
      <c r="LR890" s="3"/>
      <c r="LS890" s="3"/>
      <c r="LT890" s="3"/>
      <c r="LU890" s="3"/>
      <c r="LV890" s="3"/>
      <c r="LW890" s="3"/>
      <c r="LX890" s="3"/>
      <c r="LY890" s="3"/>
      <c r="LZ890" s="3"/>
      <c r="MA890" s="3"/>
      <c r="MB890" s="3"/>
      <c r="MC890" s="3"/>
      <c r="MD890" s="3"/>
      <c r="ME890" s="3"/>
      <c r="MF890" s="3"/>
      <c r="MG890" s="3"/>
      <c r="MH890" s="3"/>
      <c r="MI890" s="3"/>
      <c r="MJ890" s="3"/>
      <c r="MK890" s="3"/>
      <c r="ML890" s="3"/>
      <c r="MM890" s="3"/>
      <c r="MN890" s="3"/>
      <c r="MO890" s="3"/>
      <c r="MP890" s="3"/>
      <c r="MQ890" s="3"/>
      <c r="MR890" s="3"/>
      <c r="MS890" s="3"/>
      <c r="MT890" s="3"/>
      <c r="MU890" s="3"/>
      <c r="MV890" s="3"/>
      <c r="MW890" s="3"/>
      <c r="MX890" s="3"/>
      <c r="MY890" s="3"/>
      <c r="MZ890" s="3"/>
      <c r="NA890" s="3"/>
      <c r="NB890" s="3"/>
      <c r="NC890" s="3"/>
      <c r="ND890" s="3"/>
      <c r="NE890" s="3"/>
      <c r="NF890" s="3"/>
      <c r="NG890" s="3"/>
      <c r="NH890" s="3"/>
      <c r="NI890" s="3"/>
      <c r="NJ890" s="3"/>
      <c r="NK890" s="3"/>
      <c r="NL890" s="3"/>
      <c r="NM890" s="3"/>
      <c r="NN890" s="3"/>
      <c r="NO890" s="3"/>
      <c r="NP890" s="3"/>
      <c r="NQ890" s="3"/>
      <c r="NR890" s="3"/>
      <c r="NS890" s="3"/>
      <c r="NT890" s="3"/>
      <c r="NU890" s="3"/>
      <c r="NV890" s="3"/>
      <c r="NW890" s="3"/>
      <c r="NX890" s="3"/>
      <c r="NY890" s="3"/>
      <c r="NZ890" s="3"/>
      <c r="OA890" s="3"/>
      <c r="OB890" s="3"/>
      <c r="OC890" s="3"/>
      <c r="OD890" s="3"/>
      <c r="OE890" s="3"/>
      <c r="OF890" s="3"/>
      <c r="OG890" s="3"/>
      <c r="OH890" s="3"/>
      <c r="OI890" s="3"/>
      <c r="OJ890" s="3"/>
      <c r="OK890" s="3"/>
      <c r="OL890" s="3"/>
      <c r="OM890" s="3"/>
      <c r="ON890" s="3"/>
      <c r="OO890" s="3"/>
      <c r="OP890" s="3"/>
      <c r="OQ890" s="3"/>
      <c r="OR890" s="3"/>
      <c r="OS890" s="3"/>
      <c r="OT890" s="3"/>
      <c r="OU890" s="3"/>
      <c r="OV890" s="3"/>
      <c r="OW890" s="3"/>
      <c r="OX890" s="3"/>
      <c r="OY890" s="3"/>
      <c r="OZ890" s="3"/>
      <c r="PA890" s="3"/>
      <c r="PB890" s="3"/>
      <c r="PC890" s="3"/>
      <c r="PD890" s="3"/>
      <c r="PE890" s="3"/>
      <c r="PF890" s="3"/>
      <c r="PG890" s="3"/>
      <c r="PH890" s="3"/>
      <c r="PI890" s="3"/>
      <c r="PJ890" s="3"/>
      <c r="PK890" s="3"/>
      <c r="PL890" s="3"/>
      <c r="PM890" s="3"/>
      <c r="PN890" s="3"/>
      <c r="PO890" s="3"/>
      <c r="PP890" s="3"/>
      <c r="PQ890" s="3"/>
      <c r="PR890" s="3"/>
      <c r="PS890" s="3"/>
      <c r="PT890" s="3"/>
      <c r="PU890" s="3"/>
      <c r="PV890" s="3"/>
      <c r="PW890" s="3"/>
      <c r="PX890" s="3"/>
      <c r="PY890" s="3"/>
      <c r="PZ890" s="3"/>
      <c r="QA890" s="3"/>
      <c r="QB890" s="3"/>
      <c r="QC890" s="3"/>
      <c r="QD890" s="3"/>
      <c r="QE890" s="3"/>
      <c r="QF890" s="3"/>
      <c r="QG890" s="3"/>
      <c r="QH890" s="3"/>
      <c r="QI890" s="3"/>
      <c r="QJ890" s="3"/>
      <c r="QK890" s="3"/>
      <c r="QL890" s="3"/>
      <c r="QM890" s="3"/>
      <c r="QN890" s="3"/>
      <c r="QO890" s="3"/>
      <c r="QP890" s="3"/>
      <c r="QQ890" s="3"/>
      <c r="QR890" s="3"/>
      <c r="QS890" s="3"/>
      <c r="QT890" s="3"/>
      <c r="QU890" s="3"/>
      <c r="QV890" s="3"/>
      <c r="QW890" s="3"/>
      <c r="QX890" s="3"/>
      <c r="QY890" s="3"/>
      <c r="QZ890" s="3"/>
      <c r="RA890" s="3"/>
      <c r="RB890" s="3"/>
      <c r="RC890" s="3"/>
      <c r="RD890" s="3"/>
      <c r="RE890" s="3"/>
      <c r="RF890" s="3"/>
      <c r="RG890" s="3"/>
      <c r="RH890" s="3"/>
      <c r="RI890" s="3"/>
      <c r="RJ890" s="3"/>
      <c r="RK890" s="3"/>
      <c r="RL890" s="3"/>
      <c r="RM890" s="3"/>
      <c r="RN890" s="3"/>
      <c r="RO890" s="3"/>
      <c r="RP890" s="3"/>
      <c r="RQ890" s="3"/>
      <c r="RR890" s="3"/>
      <c r="RS890" s="3"/>
      <c r="RT890" s="3"/>
      <c r="RU890" s="3"/>
      <c r="RV890" s="3"/>
      <c r="RW890" s="3"/>
      <c r="RX890" s="3"/>
      <c r="RY890" s="3"/>
      <c r="RZ890" s="3"/>
      <c r="SA890" s="3"/>
      <c r="SB890" s="3"/>
      <c r="SC890" s="3"/>
      <c r="SD890" s="3"/>
      <c r="SE890" s="3"/>
      <c r="SF890" s="3"/>
      <c r="SG890" s="3"/>
      <c r="SH890" s="3"/>
      <c r="SI890" s="3"/>
      <c r="SJ890" s="3"/>
      <c r="SK890" s="3"/>
      <c r="SL890" s="3"/>
      <c r="SM890" s="3"/>
      <c r="SN890" s="3"/>
      <c r="SO890" s="3"/>
      <c r="SP890" s="3"/>
      <c r="SQ890" s="3"/>
      <c r="SR890" s="3"/>
      <c r="SS890" s="3"/>
      <c r="ST890" s="3"/>
      <c r="SU890" s="3"/>
      <c r="SV890" s="3"/>
      <c r="SW890" s="3"/>
      <c r="SX890" s="3"/>
      <c r="SY890" s="3"/>
      <c r="SZ890" s="3"/>
      <c r="TA890" s="3"/>
      <c r="TB890" s="3"/>
      <c r="TC890" s="3"/>
      <c r="TD890" s="3"/>
      <c r="TE890" s="3"/>
      <c r="TF890" s="3"/>
      <c r="TG890" s="3"/>
      <c r="TH890" s="3"/>
      <c r="TI890" s="3"/>
      <c r="TJ890" s="3"/>
      <c r="TK890" s="3"/>
      <c r="TL890" s="3"/>
      <c r="TM890" s="3"/>
      <c r="TN890" s="3"/>
      <c r="TO890" s="3"/>
      <c r="TP890" s="3"/>
      <c r="TQ890" s="3"/>
      <c r="TR890" s="3"/>
      <c r="TS890" s="3"/>
      <c r="TT890" s="3"/>
      <c r="TU890" s="3"/>
      <c r="TV890" s="3"/>
      <c r="TW890" s="3"/>
      <c r="TX890" s="3"/>
      <c r="TY890" s="3"/>
      <c r="TZ890" s="3"/>
      <c r="UA890" s="3"/>
      <c r="UB890" s="3"/>
      <c r="UC890" s="3"/>
      <c r="UD890" s="3"/>
      <c r="UE890" s="3"/>
      <c r="UF890" s="3"/>
      <c r="UG890" s="3"/>
      <c r="UH890" s="3"/>
      <c r="UI890" s="3"/>
      <c r="UJ890" s="3"/>
      <c r="UK890" s="3"/>
      <c r="UL890" s="3"/>
      <c r="UM890" s="3"/>
      <c r="UN890" s="3"/>
      <c r="UO890" s="3"/>
      <c r="UP890" s="3"/>
      <c r="UQ890" s="3"/>
      <c r="UR890" s="3"/>
      <c r="US890" s="3"/>
      <c r="UT890" s="3"/>
      <c r="UU890" s="3"/>
      <c r="UV890" s="3"/>
      <c r="UW890" s="3"/>
      <c r="UX890" s="3"/>
      <c r="UY890" s="3"/>
      <c r="UZ890" s="3"/>
      <c r="VA890" s="3"/>
      <c r="VB890" s="3"/>
      <c r="VC890" s="3"/>
      <c r="VD890" s="3"/>
      <c r="VE890" s="3"/>
      <c r="VF890" s="3"/>
      <c r="VG890" s="3"/>
      <c r="VH890" s="3"/>
      <c r="VI890" s="3"/>
      <c r="VJ890" s="3"/>
      <c r="VK890" s="3"/>
      <c r="VL890" s="3"/>
      <c r="VM890" s="3"/>
      <c r="VN890" s="3"/>
      <c r="VO890" s="3"/>
      <c r="VP890" s="3"/>
      <c r="VQ890" s="3"/>
      <c r="VR890" s="3"/>
      <c r="VS890" s="3"/>
      <c r="VT890" s="3"/>
      <c r="VU890" s="3"/>
      <c r="VV890" s="3"/>
      <c r="VW890" s="3"/>
      <c r="VX890" s="3"/>
      <c r="VY890" s="3"/>
      <c r="VZ890" s="3"/>
      <c r="WA890" s="3"/>
      <c r="WB890" s="3"/>
      <c r="WC890" s="3"/>
    </row>
    <row r="891" spans="1:601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/>
      <c r="LP891" s="3"/>
      <c r="LQ891" s="3"/>
      <c r="LR891" s="3"/>
      <c r="LS891" s="3"/>
      <c r="LT891" s="3"/>
      <c r="LU891" s="3"/>
      <c r="LV891" s="3"/>
      <c r="LW891" s="3"/>
      <c r="LX891" s="3"/>
      <c r="LY891" s="3"/>
      <c r="LZ891" s="3"/>
      <c r="MA891" s="3"/>
      <c r="MB891" s="3"/>
      <c r="MC891" s="3"/>
      <c r="MD891" s="3"/>
      <c r="ME891" s="3"/>
      <c r="MF891" s="3"/>
      <c r="MG891" s="3"/>
      <c r="MH891" s="3"/>
      <c r="MI891" s="3"/>
      <c r="MJ891" s="3"/>
      <c r="MK891" s="3"/>
      <c r="ML891" s="3"/>
      <c r="MM891" s="3"/>
      <c r="MN891" s="3"/>
      <c r="MO891" s="3"/>
      <c r="MP891" s="3"/>
      <c r="MQ891" s="3"/>
      <c r="MR891" s="3"/>
      <c r="MS891" s="3"/>
      <c r="MT891" s="3"/>
      <c r="MU891" s="3"/>
      <c r="MV891" s="3"/>
      <c r="MW891" s="3"/>
      <c r="MX891" s="3"/>
      <c r="MY891" s="3"/>
      <c r="MZ891" s="3"/>
      <c r="NA891" s="3"/>
      <c r="NB891" s="3"/>
      <c r="NC891" s="3"/>
      <c r="ND891" s="3"/>
      <c r="NE891" s="3"/>
      <c r="NF891" s="3"/>
      <c r="NG891" s="3"/>
      <c r="NH891" s="3"/>
      <c r="NI891" s="3"/>
      <c r="NJ891" s="3"/>
      <c r="NK891" s="3"/>
      <c r="NL891" s="3"/>
      <c r="NM891" s="3"/>
      <c r="NN891" s="3"/>
      <c r="NO891" s="3"/>
      <c r="NP891" s="3"/>
      <c r="NQ891" s="3"/>
      <c r="NR891" s="3"/>
      <c r="NS891" s="3"/>
      <c r="NT891" s="3"/>
      <c r="NU891" s="3"/>
      <c r="NV891" s="3"/>
      <c r="NW891" s="3"/>
      <c r="NX891" s="3"/>
      <c r="NY891" s="3"/>
      <c r="NZ891" s="3"/>
      <c r="OA891" s="3"/>
      <c r="OB891" s="3"/>
      <c r="OC891" s="3"/>
      <c r="OD891" s="3"/>
      <c r="OE891" s="3"/>
      <c r="OF891" s="3"/>
      <c r="OG891" s="3"/>
      <c r="OH891" s="3"/>
      <c r="OI891" s="3"/>
      <c r="OJ891" s="3"/>
      <c r="OK891" s="3"/>
      <c r="OL891" s="3"/>
      <c r="OM891" s="3"/>
      <c r="ON891" s="3"/>
      <c r="OO891" s="3"/>
      <c r="OP891" s="3"/>
      <c r="OQ891" s="3"/>
      <c r="OR891" s="3"/>
      <c r="OS891" s="3"/>
      <c r="OT891" s="3"/>
      <c r="OU891" s="3"/>
      <c r="OV891" s="3"/>
      <c r="OW891" s="3"/>
      <c r="OX891" s="3"/>
      <c r="OY891" s="3"/>
      <c r="OZ891" s="3"/>
      <c r="PA891" s="3"/>
      <c r="PB891" s="3"/>
      <c r="PC891" s="3"/>
      <c r="PD891" s="3"/>
      <c r="PE891" s="3"/>
      <c r="PF891" s="3"/>
      <c r="PG891" s="3"/>
      <c r="PH891" s="3"/>
      <c r="PI891" s="3"/>
      <c r="PJ891" s="3"/>
      <c r="PK891" s="3"/>
      <c r="PL891" s="3"/>
      <c r="PM891" s="3"/>
      <c r="PN891" s="3"/>
      <c r="PO891" s="3"/>
      <c r="PP891" s="3"/>
      <c r="PQ891" s="3"/>
      <c r="PR891" s="3"/>
      <c r="PS891" s="3"/>
      <c r="PT891" s="3"/>
      <c r="PU891" s="3"/>
      <c r="PV891" s="3"/>
      <c r="PW891" s="3"/>
      <c r="PX891" s="3"/>
      <c r="PY891" s="3"/>
      <c r="PZ891" s="3"/>
      <c r="QA891" s="3"/>
      <c r="QB891" s="3"/>
      <c r="QC891" s="3"/>
      <c r="QD891" s="3"/>
      <c r="QE891" s="3"/>
      <c r="QF891" s="3"/>
      <c r="QG891" s="3"/>
      <c r="QH891" s="3"/>
      <c r="QI891" s="3"/>
      <c r="QJ891" s="3"/>
      <c r="QK891" s="3"/>
      <c r="QL891" s="3"/>
      <c r="QM891" s="3"/>
      <c r="QN891" s="3"/>
      <c r="QO891" s="3"/>
      <c r="QP891" s="3"/>
      <c r="QQ891" s="3"/>
      <c r="QR891" s="3"/>
      <c r="QS891" s="3"/>
      <c r="QT891" s="3"/>
      <c r="QU891" s="3"/>
      <c r="QV891" s="3"/>
      <c r="QW891" s="3"/>
      <c r="QX891" s="3"/>
      <c r="QY891" s="3"/>
      <c r="QZ891" s="3"/>
      <c r="RA891" s="3"/>
      <c r="RB891" s="3"/>
      <c r="RC891" s="3"/>
      <c r="RD891" s="3"/>
      <c r="RE891" s="3"/>
      <c r="RF891" s="3"/>
      <c r="RG891" s="3"/>
      <c r="RH891" s="3"/>
      <c r="RI891" s="3"/>
      <c r="RJ891" s="3"/>
      <c r="RK891" s="3"/>
      <c r="RL891" s="3"/>
      <c r="RM891" s="3"/>
      <c r="RN891" s="3"/>
      <c r="RO891" s="3"/>
      <c r="RP891" s="3"/>
      <c r="RQ891" s="3"/>
      <c r="RR891" s="3"/>
      <c r="RS891" s="3"/>
      <c r="RT891" s="3"/>
      <c r="RU891" s="3"/>
      <c r="RV891" s="3"/>
      <c r="RW891" s="3"/>
      <c r="RX891" s="3"/>
      <c r="RY891" s="3"/>
      <c r="RZ891" s="3"/>
      <c r="SA891" s="3"/>
      <c r="SB891" s="3"/>
      <c r="SC891" s="3"/>
      <c r="SD891" s="3"/>
      <c r="SE891" s="3"/>
      <c r="SF891" s="3"/>
      <c r="SG891" s="3"/>
      <c r="SH891" s="3"/>
      <c r="SI891" s="3"/>
      <c r="SJ891" s="3"/>
      <c r="SK891" s="3"/>
      <c r="SL891" s="3"/>
      <c r="SM891" s="3"/>
      <c r="SN891" s="3"/>
      <c r="SO891" s="3"/>
      <c r="SP891" s="3"/>
      <c r="SQ891" s="3"/>
      <c r="SR891" s="3"/>
      <c r="SS891" s="3"/>
      <c r="ST891" s="3"/>
      <c r="SU891" s="3"/>
      <c r="SV891" s="3"/>
      <c r="SW891" s="3"/>
      <c r="SX891" s="3"/>
      <c r="SY891" s="3"/>
      <c r="SZ891" s="3"/>
      <c r="TA891" s="3"/>
      <c r="TB891" s="3"/>
      <c r="TC891" s="3"/>
      <c r="TD891" s="3"/>
      <c r="TE891" s="3"/>
      <c r="TF891" s="3"/>
      <c r="TG891" s="3"/>
      <c r="TH891" s="3"/>
      <c r="TI891" s="3"/>
      <c r="TJ891" s="3"/>
      <c r="TK891" s="3"/>
      <c r="TL891" s="3"/>
      <c r="TM891" s="3"/>
      <c r="TN891" s="3"/>
      <c r="TO891" s="3"/>
      <c r="TP891" s="3"/>
      <c r="TQ891" s="3"/>
      <c r="TR891" s="3"/>
      <c r="TS891" s="3"/>
      <c r="TT891" s="3"/>
      <c r="TU891" s="3"/>
      <c r="TV891" s="3"/>
      <c r="TW891" s="3"/>
      <c r="TX891" s="3"/>
      <c r="TY891" s="3"/>
      <c r="TZ891" s="3"/>
      <c r="UA891" s="3"/>
      <c r="UB891" s="3"/>
      <c r="UC891" s="3"/>
      <c r="UD891" s="3"/>
      <c r="UE891" s="3"/>
      <c r="UF891" s="3"/>
      <c r="UG891" s="3"/>
      <c r="UH891" s="3"/>
      <c r="UI891" s="3"/>
      <c r="UJ891" s="3"/>
      <c r="UK891" s="3"/>
      <c r="UL891" s="3"/>
      <c r="UM891" s="3"/>
      <c r="UN891" s="3"/>
      <c r="UO891" s="3"/>
      <c r="UP891" s="3"/>
      <c r="UQ891" s="3"/>
      <c r="UR891" s="3"/>
      <c r="US891" s="3"/>
      <c r="UT891" s="3"/>
      <c r="UU891" s="3"/>
      <c r="UV891" s="3"/>
      <c r="UW891" s="3"/>
      <c r="UX891" s="3"/>
      <c r="UY891" s="3"/>
      <c r="UZ891" s="3"/>
      <c r="VA891" s="3"/>
      <c r="VB891" s="3"/>
      <c r="VC891" s="3"/>
      <c r="VD891" s="3"/>
      <c r="VE891" s="3"/>
      <c r="VF891" s="3"/>
      <c r="VG891" s="3"/>
      <c r="VH891" s="3"/>
      <c r="VI891" s="3"/>
      <c r="VJ891" s="3"/>
      <c r="VK891" s="3"/>
      <c r="VL891" s="3"/>
      <c r="VM891" s="3"/>
      <c r="VN891" s="3"/>
      <c r="VO891" s="3"/>
      <c r="VP891" s="3"/>
      <c r="VQ891" s="3"/>
      <c r="VR891" s="3"/>
      <c r="VS891" s="3"/>
      <c r="VT891" s="3"/>
      <c r="VU891" s="3"/>
      <c r="VV891" s="3"/>
      <c r="VW891" s="3"/>
      <c r="VX891" s="3"/>
      <c r="VY891" s="3"/>
      <c r="VZ891" s="3"/>
      <c r="WA891" s="3"/>
      <c r="WB891" s="3"/>
      <c r="WC891" s="3"/>
    </row>
    <row r="892" spans="1:601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/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/>
      <c r="LP892" s="3"/>
      <c r="LQ892" s="3"/>
      <c r="LR892" s="3"/>
      <c r="LS892" s="3"/>
      <c r="LT892" s="3"/>
      <c r="LU892" s="3"/>
      <c r="LV892" s="3"/>
      <c r="LW892" s="3"/>
      <c r="LX892" s="3"/>
      <c r="LY892" s="3"/>
      <c r="LZ892" s="3"/>
      <c r="MA892" s="3"/>
      <c r="MB892" s="3"/>
      <c r="MC892" s="3"/>
      <c r="MD892" s="3"/>
      <c r="ME892" s="3"/>
      <c r="MF892" s="3"/>
      <c r="MG892" s="3"/>
      <c r="MH892" s="3"/>
      <c r="MI892" s="3"/>
      <c r="MJ892" s="3"/>
      <c r="MK892" s="3"/>
      <c r="ML892" s="3"/>
      <c r="MM892" s="3"/>
      <c r="MN892" s="3"/>
      <c r="MO892" s="3"/>
      <c r="MP892" s="3"/>
      <c r="MQ892" s="3"/>
      <c r="MR892" s="3"/>
      <c r="MS892" s="3"/>
      <c r="MT892" s="3"/>
      <c r="MU892" s="3"/>
      <c r="MV892" s="3"/>
      <c r="MW892" s="3"/>
      <c r="MX892" s="3"/>
      <c r="MY892" s="3"/>
      <c r="MZ892" s="3"/>
      <c r="NA892" s="3"/>
      <c r="NB892" s="3"/>
      <c r="NC892" s="3"/>
      <c r="ND892" s="3"/>
      <c r="NE892" s="3"/>
      <c r="NF892" s="3"/>
      <c r="NG892" s="3"/>
      <c r="NH892" s="3"/>
      <c r="NI892" s="3"/>
      <c r="NJ892" s="3"/>
      <c r="NK892" s="3"/>
      <c r="NL892" s="3"/>
      <c r="NM892" s="3"/>
      <c r="NN892" s="3"/>
      <c r="NO892" s="3"/>
      <c r="NP892" s="3"/>
      <c r="NQ892" s="3"/>
      <c r="NR892" s="3"/>
      <c r="NS892" s="3"/>
      <c r="NT892" s="3"/>
      <c r="NU892" s="3"/>
      <c r="NV892" s="3"/>
      <c r="NW892" s="3"/>
      <c r="NX892" s="3"/>
      <c r="NY892" s="3"/>
      <c r="NZ892" s="3"/>
      <c r="OA892" s="3"/>
      <c r="OB892" s="3"/>
      <c r="OC892" s="3"/>
      <c r="OD892" s="3"/>
      <c r="OE892" s="3"/>
      <c r="OF892" s="3"/>
      <c r="OG892" s="3"/>
      <c r="OH892" s="3"/>
      <c r="OI892" s="3"/>
      <c r="OJ892" s="3"/>
      <c r="OK892" s="3"/>
      <c r="OL892" s="3"/>
      <c r="OM892" s="3"/>
      <c r="ON892" s="3"/>
      <c r="OO892" s="3"/>
      <c r="OP892" s="3"/>
      <c r="OQ892" s="3"/>
      <c r="OR892" s="3"/>
      <c r="OS892" s="3"/>
      <c r="OT892" s="3"/>
      <c r="OU892" s="3"/>
      <c r="OV892" s="3"/>
      <c r="OW892" s="3"/>
      <c r="OX892" s="3"/>
      <c r="OY892" s="3"/>
      <c r="OZ892" s="3"/>
      <c r="PA892" s="3"/>
      <c r="PB892" s="3"/>
      <c r="PC892" s="3"/>
      <c r="PD892" s="3"/>
      <c r="PE892" s="3"/>
      <c r="PF892" s="3"/>
      <c r="PG892" s="3"/>
      <c r="PH892" s="3"/>
      <c r="PI892" s="3"/>
      <c r="PJ892" s="3"/>
      <c r="PK892" s="3"/>
      <c r="PL892" s="3"/>
      <c r="PM892" s="3"/>
      <c r="PN892" s="3"/>
      <c r="PO892" s="3"/>
      <c r="PP892" s="3"/>
      <c r="PQ892" s="3"/>
      <c r="PR892" s="3"/>
      <c r="PS892" s="3"/>
      <c r="PT892" s="3"/>
      <c r="PU892" s="3"/>
      <c r="PV892" s="3"/>
      <c r="PW892" s="3"/>
      <c r="PX892" s="3"/>
      <c r="PY892" s="3"/>
      <c r="PZ892" s="3"/>
      <c r="QA892" s="3"/>
      <c r="QB892" s="3"/>
      <c r="QC892" s="3"/>
      <c r="QD892" s="3"/>
      <c r="QE892" s="3"/>
      <c r="QF892" s="3"/>
      <c r="QG892" s="3"/>
      <c r="QH892" s="3"/>
      <c r="QI892" s="3"/>
      <c r="QJ892" s="3"/>
      <c r="QK892" s="3"/>
      <c r="QL892" s="3"/>
      <c r="QM892" s="3"/>
      <c r="QN892" s="3"/>
      <c r="QO892" s="3"/>
      <c r="QP892" s="3"/>
      <c r="QQ892" s="3"/>
      <c r="QR892" s="3"/>
      <c r="QS892" s="3"/>
      <c r="QT892" s="3"/>
      <c r="QU892" s="3"/>
      <c r="QV892" s="3"/>
      <c r="QW892" s="3"/>
      <c r="QX892" s="3"/>
      <c r="QY892" s="3"/>
      <c r="QZ892" s="3"/>
      <c r="RA892" s="3"/>
      <c r="RB892" s="3"/>
      <c r="RC892" s="3"/>
      <c r="RD892" s="3"/>
      <c r="RE892" s="3"/>
      <c r="RF892" s="3"/>
      <c r="RG892" s="3"/>
      <c r="RH892" s="3"/>
      <c r="RI892" s="3"/>
      <c r="RJ892" s="3"/>
      <c r="RK892" s="3"/>
      <c r="RL892" s="3"/>
      <c r="RM892" s="3"/>
      <c r="RN892" s="3"/>
      <c r="RO892" s="3"/>
      <c r="RP892" s="3"/>
      <c r="RQ892" s="3"/>
      <c r="RR892" s="3"/>
      <c r="RS892" s="3"/>
      <c r="RT892" s="3"/>
      <c r="RU892" s="3"/>
      <c r="RV892" s="3"/>
      <c r="RW892" s="3"/>
      <c r="RX892" s="3"/>
      <c r="RY892" s="3"/>
      <c r="RZ892" s="3"/>
      <c r="SA892" s="3"/>
      <c r="SB892" s="3"/>
      <c r="SC892" s="3"/>
      <c r="SD892" s="3"/>
      <c r="SE892" s="3"/>
      <c r="SF892" s="3"/>
      <c r="SG892" s="3"/>
      <c r="SH892" s="3"/>
      <c r="SI892" s="3"/>
      <c r="SJ892" s="3"/>
      <c r="SK892" s="3"/>
      <c r="SL892" s="3"/>
      <c r="SM892" s="3"/>
      <c r="SN892" s="3"/>
      <c r="SO892" s="3"/>
      <c r="SP892" s="3"/>
      <c r="SQ892" s="3"/>
      <c r="SR892" s="3"/>
      <c r="SS892" s="3"/>
      <c r="ST892" s="3"/>
      <c r="SU892" s="3"/>
      <c r="SV892" s="3"/>
      <c r="SW892" s="3"/>
      <c r="SX892" s="3"/>
      <c r="SY892" s="3"/>
      <c r="SZ892" s="3"/>
      <c r="TA892" s="3"/>
      <c r="TB892" s="3"/>
      <c r="TC892" s="3"/>
      <c r="TD892" s="3"/>
      <c r="TE892" s="3"/>
      <c r="TF892" s="3"/>
      <c r="TG892" s="3"/>
      <c r="TH892" s="3"/>
      <c r="TI892" s="3"/>
      <c r="TJ892" s="3"/>
      <c r="TK892" s="3"/>
      <c r="TL892" s="3"/>
      <c r="TM892" s="3"/>
      <c r="TN892" s="3"/>
      <c r="TO892" s="3"/>
      <c r="TP892" s="3"/>
      <c r="TQ892" s="3"/>
      <c r="TR892" s="3"/>
      <c r="TS892" s="3"/>
      <c r="TT892" s="3"/>
      <c r="TU892" s="3"/>
      <c r="TV892" s="3"/>
      <c r="TW892" s="3"/>
      <c r="TX892" s="3"/>
      <c r="TY892" s="3"/>
      <c r="TZ892" s="3"/>
      <c r="UA892" s="3"/>
      <c r="UB892" s="3"/>
      <c r="UC892" s="3"/>
      <c r="UD892" s="3"/>
      <c r="UE892" s="3"/>
      <c r="UF892" s="3"/>
      <c r="UG892" s="3"/>
      <c r="UH892" s="3"/>
      <c r="UI892" s="3"/>
      <c r="UJ892" s="3"/>
      <c r="UK892" s="3"/>
      <c r="UL892" s="3"/>
      <c r="UM892" s="3"/>
      <c r="UN892" s="3"/>
      <c r="UO892" s="3"/>
      <c r="UP892" s="3"/>
      <c r="UQ892" s="3"/>
      <c r="UR892" s="3"/>
      <c r="US892" s="3"/>
      <c r="UT892" s="3"/>
      <c r="UU892" s="3"/>
      <c r="UV892" s="3"/>
      <c r="UW892" s="3"/>
      <c r="UX892" s="3"/>
      <c r="UY892" s="3"/>
      <c r="UZ892" s="3"/>
      <c r="VA892" s="3"/>
      <c r="VB892" s="3"/>
      <c r="VC892" s="3"/>
      <c r="VD892" s="3"/>
      <c r="VE892" s="3"/>
      <c r="VF892" s="3"/>
      <c r="VG892" s="3"/>
      <c r="VH892" s="3"/>
      <c r="VI892" s="3"/>
      <c r="VJ892" s="3"/>
      <c r="VK892" s="3"/>
      <c r="VL892" s="3"/>
      <c r="VM892" s="3"/>
      <c r="VN892" s="3"/>
      <c r="VO892" s="3"/>
      <c r="VP892" s="3"/>
      <c r="VQ892" s="3"/>
      <c r="VR892" s="3"/>
      <c r="VS892" s="3"/>
      <c r="VT892" s="3"/>
      <c r="VU892" s="3"/>
      <c r="VV892" s="3"/>
      <c r="VW892" s="3"/>
      <c r="VX892" s="3"/>
      <c r="VY892" s="3"/>
      <c r="VZ892" s="3"/>
      <c r="WA892" s="3"/>
      <c r="WB892" s="3"/>
      <c r="WC892" s="3"/>
    </row>
    <row r="893" spans="1:601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/>
      <c r="LP893" s="3"/>
      <c r="LQ893" s="3"/>
      <c r="LR893" s="3"/>
      <c r="LS893" s="3"/>
      <c r="LT893" s="3"/>
      <c r="LU893" s="3"/>
      <c r="LV893" s="3"/>
      <c r="LW893" s="3"/>
      <c r="LX893" s="3"/>
      <c r="LY893" s="3"/>
      <c r="LZ893" s="3"/>
      <c r="MA893" s="3"/>
      <c r="MB893" s="3"/>
      <c r="MC893" s="3"/>
      <c r="MD893" s="3"/>
      <c r="ME893" s="3"/>
      <c r="MF893" s="3"/>
      <c r="MG893" s="3"/>
      <c r="MH893" s="3"/>
      <c r="MI893" s="3"/>
      <c r="MJ893" s="3"/>
      <c r="MK893" s="3"/>
      <c r="ML893" s="3"/>
      <c r="MM893" s="3"/>
      <c r="MN893" s="3"/>
      <c r="MO893" s="3"/>
      <c r="MP893" s="3"/>
      <c r="MQ893" s="3"/>
      <c r="MR893" s="3"/>
      <c r="MS893" s="3"/>
      <c r="MT893" s="3"/>
      <c r="MU893" s="3"/>
      <c r="MV893" s="3"/>
      <c r="MW893" s="3"/>
      <c r="MX893" s="3"/>
      <c r="MY893" s="3"/>
      <c r="MZ893" s="3"/>
      <c r="NA893" s="3"/>
      <c r="NB893" s="3"/>
      <c r="NC893" s="3"/>
      <c r="ND893" s="3"/>
      <c r="NE893" s="3"/>
      <c r="NF893" s="3"/>
      <c r="NG893" s="3"/>
      <c r="NH893" s="3"/>
      <c r="NI893" s="3"/>
      <c r="NJ893" s="3"/>
      <c r="NK893" s="3"/>
      <c r="NL893" s="3"/>
      <c r="NM893" s="3"/>
      <c r="NN893" s="3"/>
      <c r="NO893" s="3"/>
      <c r="NP893" s="3"/>
      <c r="NQ893" s="3"/>
      <c r="NR893" s="3"/>
      <c r="NS893" s="3"/>
      <c r="NT893" s="3"/>
      <c r="NU893" s="3"/>
      <c r="NV893" s="3"/>
      <c r="NW893" s="3"/>
      <c r="NX893" s="3"/>
      <c r="NY893" s="3"/>
      <c r="NZ893" s="3"/>
      <c r="OA893" s="3"/>
      <c r="OB893" s="3"/>
      <c r="OC893" s="3"/>
      <c r="OD893" s="3"/>
      <c r="OE893" s="3"/>
      <c r="OF893" s="3"/>
      <c r="OG893" s="3"/>
      <c r="OH893" s="3"/>
      <c r="OI893" s="3"/>
      <c r="OJ893" s="3"/>
      <c r="OK893" s="3"/>
      <c r="OL893" s="3"/>
      <c r="OM893" s="3"/>
      <c r="ON893" s="3"/>
      <c r="OO893" s="3"/>
      <c r="OP893" s="3"/>
      <c r="OQ893" s="3"/>
      <c r="OR893" s="3"/>
      <c r="OS893" s="3"/>
      <c r="OT893" s="3"/>
      <c r="OU893" s="3"/>
      <c r="OV893" s="3"/>
      <c r="OW893" s="3"/>
      <c r="OX893" s="3"/>
      <c r="OY893" s="3"/>
      <c r="OZ893" s="3"/>
      <c r="PA893" s="3"/>
      <c r="PB893" s="3"/>
      <c r="PC893" s="3"/>
      <c r="PD893" s="3"/>
      <c r="PE893" s="3"/>
      <c r="PF893" s="3"/>
      <c r="PG893" s="3"/>
      <c r="PH893" s="3"/>
      <c r="PI893" s="3"/>
      <c r="PJ893" s="3"/>
      <c r="PK893" s="3"/>
      <c r="PL893" s="3"/>
      <c r="PM893" s="3"/>
      <c r="PN893" s="3"/>
      <c r="PO893" s="3"/>
      <c r="PP893" s="3"/>
      <c r="PQ893" s="3"/>
      <c r="PR893" s="3"/>
      <c r="PS893" s="3"/>
      <c r="PT893" s="3"/>
      <c r="PU893" s="3"/>
      <c r="PV893" s="3"/>
      <c r="PW893" s="3"/>
      <c r="PX893" s="3"/>
      <c r="PY893" s="3"/>
      <c r="PZ893" s="3"/>
      <c r="QA893" s="3"/>
      <c r="QB893" s="3"/>
      <c r="QC893" s="3"/>
      <c r="QD893" s="3"/>
      <c r="QE893" s="3"/>
      <c r="QF893" s="3"/>
      <c r="QG893" s="3"/>
      <c r="QH893" s="3"/>
      <c r="QI893" s="3"/>
      <c r="QJ893" s="3"/>
      <c r="QK893" s="3"/>
      <c r="QL893" s="3"/>
      <c r="QM893" s="3"/>
      <c r="QN893" s="3"/>
      <c r="QO893" s="3"/>
      <c r="QP893" s="3"/>
      <c r="QQ893" s="3"/>
      <c r="QR893" s="3"/>
      <c r="QS893" s="3"/>
      <c r="QT893" s="3"/>
      <c r="QU893" s="3"/>
      <c r="QV893" s="3"/>
      <c r="QW893" s="3"/>
      <c r="QX893" s="3"/>
      <c r="QY893" s="3"/>
      <c r="QZ893" s="3"/>
      <c r="RA893" s="3"/>
      <c r="RB893" s="3"/>
      <c r="RC893" s="3"/>
      <c r="RD893" s="3"/>
      <c r="RE893" s="3"/>
      <c r="RF893" s="3"/>
      <c r="RG893" s="3"/>
      <c r="RH893" s="3"/>
      <c r="RI893" s="3"/>
      <c r="RJ893" s="3"/>
      <c r="RK893" s="3"/>
      <c r="RL893" s="3"/>
      <c r="RM893" s="3"/>
      <c r="RN893" s="3"/>
      <c r="RO893" s="3"/>
      <c r="RP893" s="3"/>
      <c r="RQ893" s="3"/>
      <c r="RR893" s="3"/>
      <c r="RS893" s="3"/>
      <c r="RT893" s="3"/>
      <c r="RU893" s="3"/>
      <c r="RV893" s="3"/>
      <c r="RW893" s="3"/>
      <c r="RX893" s="3"/>
      <c r="RY893" s="3"/>
      <c r="RZ893" s="3"/>
      <c r="SA893" s="3"/>
      <c r="SB893" s="3"/>
      <c r="SC893" s="3"/>
      <c r="SD893" s="3"/>
      <c r="SE893" s="3"/>
      <c r="SF893" s="3"/>
      <c r="SG893" s="3"/>
      <c r="SH893" s="3"/>
      <c r="SI893" s="3"/>
      <c r="SJ893" s="3"/>
      <c r="SK893" s="3"/>
      <c r="SL893" s="3"/>
      <c r="SM893" s="3"/>
      <c r="SN893" s="3"/>
      <c r="SO893" s="3"/>
      <c r="SP893" s="3"/>
      <c r="SQ893" s="3"/>
      <c r="SR893" s="3"/>
      <c r="SS893" s="3"/>
      <c r="ST893" s="3"/>
      <c r="SU893" s="3"/>
      <c r="SV893" s="3"/>
      <c r="SW893" s="3"/>
      <c r="SX893" s="3"/>
      <c r="SY893" s="3"/>
      <c r="SZ893" s="3"/>
      <c r="TA893" s="3"/>
      <c r="TB893" s="3"/>
      <c r="TC893" s="3"/>
      <c r="TD893" s="3"/>
      <c r="TE893" s="3"/>
      <c r="TF893" s="3"/>
      <c r="TG893" s="3"/>
      <c r="TH893" s="3"/>
      <c r="TI893" s="3"/>
      <c r="TJ893" s="3"/>
      <c r="TK893" s="3"/>
      <c r="TL893" s="3"/>
      <c r="TM893" s="3"/>
      <c r="TN893" s="3"/>
      <c r="TO893" s="3"/>
      <c r="TP893" s="3"/>
      <c r="TQ893" s="3"/>
      <c r="TR893" s="3"/>
      <c r="TS893" s="3"/>
      <c r="TT893" s="3"/>
      <c r="TU893" s="3"/>
      <c r="TV893" s="3"/>
      <c r="TW893" s="3"/>
      <c r="TX893" s="3"/>
      <c r="TY893" s="3"/>
      <c r="TZ893" s="3"/>
      <c r="UA893" s="3"/>
      <c r="UB893" s="3"/>
      <c r="UC893" s="3"/>
      <c r="UD893" s="3"/>
      <c r="UE893" s="3"/>
      <c r="UF893" s="3"/>
      <c r="UG893" s="3"/>
      <c r="UH893" s="3"/>
      <c r="UI893" s="3"/>
      <c r="UJ893" s="3"/>
      <c r="UK893" s="3"/>
      <c r="UL893" s="3"/>
      <c r="UM893" s="3"/>
      <c r="UN893" s="3"/>
      <c r="UO893" s="3"/>
      <c r="UP893" s="3"/>
      <c r="UQ893" s="3"/>
      <c r="UR893" s="3"/>
      <c r="US893" s="3"/>
      <c r="UT893" s="3"/>
      <c r="UU893" s="3"/>
      <c r="UV893" s="3"/>
      <c r="UW893" s="3"/>
      <c r="UX893" s="3"/>
      <c r="UY893" s="3"/>
      <c r="UZ893" s="3"/>
      <c r="VA893" s="3"/>
      <c r="VB893" s="3"/>
      <c r="VC893" s="3"/>
      <c r="VD893" s="3"/>
      <c r="VE893" s="3"/>
      <c r="VF893" s="3"/>
      <c r="VG893" s="3"/>
      <c r="VH893" s="3"/>
      <c r="VI893" s="3"/>
      <c r="VJ893" s="3"/>
      <c r="VK893" s="3"/>
      <c r="VL893" s="3"/>
      <c r="VM893" s="3"/>
      <c r="VN893" s="3"/>
      <c r="VO893" s="3"/>
      <c r="VP893" s="3"/>
      <c r="VQ893" s="3"/>
      <c r="VR893" s="3"/>
      <c r="VS893" s="3"/>
      <c r="VT893" s="3"/>
      <c r="VU893" s="3"/>
      <c r="VV893" s="3"/>
      <c r="VW893" s="3"/>
      <c r="VX893" s="3"/>
      <c r="VY893" s="3"/>
      <c r="VZ893" s="3"/>
      <c r="WA893" s="3"/>
      <c r="WB893" s="3"/>
      <c r="WC893" s="3"/>
    </row>
    <row r="894" spans="1:601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/>
      <c r="LP894" s="3"/>
      <c r="LQ894" s="3"/>
      <c r="LR894" s="3"/>
      <c r="LS894" s="3"/>
      <c r="LT894" s="3"/>
      <c r="LU894" s="3"/>
      <c r="LV894" s="3"/>
      <c r="LW894" s="3"/>
      <c r="LX894" s="3"/>
      <c r="LY894" s="3"/>
      <c r="LZ894" s="3"/>
      <c r="MA894" s="3"/>
      <c r="MB894" s="3"/>
      <c r="MC894" s="3"/>
      <c r="MD894" s="3"/>
      <c r="ME894" s="3"/>
      <c r="MF894" s="3"/>
      <c r="MG894" s="3"/>
      <c r="MH894" s="3"/>
      <c r="MI894" s="3"/>
      <c r="MJ894" s="3"/>
      <c r="MK894" s="3"/>
      <c r="ML894" s="3"/>
      <c r="MM894" s="3"/>
      <c r="MN894" s="3"/>
      <c r="MO894" s="3"/>
      <c r="MP894" s="3"/>
      <c r="MQ894" s="3"/>
      <c r="MR894" s="3"/>
      <c r="MS894" s="3"/>
      <c r="MT894" s="3"/>
      <c r="MU894" s="3"/>
      <c r="MV894" s="3"/>
      <c r="MW894" s="3"/>
      <c r="MX894" s="3"/>
      <c r="MY894" s="3"/>
      <c r="MZ894" s="3"/>
      <c r="NA894" s="3"/>
      <c r="NB894" s="3"/>
      <c r="NC894" s="3"/>
      <c r="ND894" s="3"/>
      <c r="NE894" s="3"/>
      <c r="NF894" s="3"/>
      <c r="NG894" s="3"/>
      <c r="NH894" s="3"/>
      <c r="NI894" s="3"/>
      <c r="NJ894" s="3"/>
      <c r="NK894" s="3"/>
      <c r="NL894" s="3"/>
      <c r="NM894" s="3"/>
      <c r="NN894" s="3"/>
      <c r="NO894" s="3"/>
      <c r="NP894" s="3"/>
      <c r="NQ894" s="3"/>
      <c r="NR894" s="3"/>
      <c r="NS894" s="3"/>
      <c r="NT894" s="3"/>
      <c r="NU894" s="3"/>
      <c r="NV894" s="3"/>
      <c r="NW894" s="3"/>
      <c r="NX894" s="3"/>
      <c r="NY894" s="3"/>
      <c r="NZ894" s="3"/>
      <c r="OA894" s="3"/>
      <c r="OB894" s="3"/>
      <c r="OC894" s="3"/>
      <c r="OD894" s="3"/>
      <c r="OE894" s="3"/>
      <c r="OF894" s="3"/>
      <c r="OG894" s="3"/>
      <c r="OH894" s="3"/>
      <c r="OI894" s="3"/>
      <c r="OJ894" s="3"/>
      <c r="OK894" s="3"/>
      <c r="OL894" s="3"/>
      <c r="OM894" s="3"/>
      <c r="ON894" s="3"/>
      <c r="OO894" s="3"/>
      <c r="OP894" s="3"/>
      <c r="OQ894" s="3"/>
      <c r="OR894" s="3"/>
      <c r="OS894" s="3"/>
      <c r="OT894" s="3"/>
      <c r="OU894" s="3"/>
      <c r="OV894" s="3"/>
      <c r="OW894" s="3"/>
      <c r="OX894" s="3"/>
      <c r="OY894" s="3"/>
      <c r="OZ894" s="3"/>
      <c r="PA894" s="3"/>
      <c r="PB894" s="3"/>
      <c r="PC894" s="3"/>
      <c r="PD894" s="3"/>
      <c r="PE894" s="3"/>
      <c r="PF894" s="3"/>
      <c r="PG894" s="3"/>
      <c r="PH894" s="3"/>
      <c r="PI894" s="3"/>
      <c r="PJ894" s="3"/>
      <c r="PK894" s="3"/>
      <c r="PL894" s="3"/>
      <c r="PM894" s="3"/>
      <c r="PN894" s="3"/>
      <c r="PO894" s="3"/>
      <c r="PP894" s="3"/>
      <c r="PQ894" s="3"/>
      <c r="PR894" s="3"/>
      <c r="PS894" s="3"/>
      <c r="PT894" s="3"/>
      <c r="PU894" s="3"/>
      <c r="PV894" s="3"/>
      <c r="PW894" s="3"/>
      <c r="PX894" s="3"/>
      <c r="PY894" s="3"/>
      <c r="PZ894" s="3"/>
      <c r="QA894" s="3"/>
      <c r="QB894" s="3"/>
      <c r="QC894" s="3"/>
      <c r="QD894" s="3"/>
      <c r="QE894" s="3"/>
      <c r="QF894" s="3"/>
      <c r="QG894" s="3"/>
      <c r="QH894" s="3"/>
      <c r="QI894" s="3"/>
      <c r="QJ894" s="3"/>
      <c r="QK894" s="3"/>
      <c r="QL894" s="3"/>
      <c r="QM894" s="3"/>
      <c r="QN894" s="3"/>
      <c r="QO894" s="3"/>
      <c r="QP894" s="3"/>
      <c r="QQ894" s="3"/>
      <c r="QR894" s="3"/>
      <c r="QS894" s="3"/>
      <c r="QT894" s="3"/>
      <c r="QU894" s="3"/>
      <c r="QV894" s="3"/>
      <c r="QW894" s="3"/>
      <c r="QX894" s="3"/>
      <c r="QY894" s="3"/>
      <c r="QZ894" s="3"/>
      <c r="RA894" s="3"/>
      <c r="RB894" s="3"/>
      <c r="RC894" s="3"/>
      <c r="RD894" s="3"/>
      <c r="RE894" s="3"/>
      <c r="RF894" s="3"/>
      <c r="RG894" s="3"/>
      <c r="RH894" s="3"/>
      <c r="RI894" s="3"/>
      <c r="RJ894" s="3"/>
      <c r="RK894" s="3"/>
      <c r="RL894" s="3"/>
      <c r="RM894" s="3"/>
      <c r="RN894" s="3"/>
      <c r="RO894" s="3"/>
      <c r="RP894" s="3"/>
      <c r="RQ894" s="3"/>
      <c r="RR894" s="3"/>
      <c r="RS894" s="3"/>
      <c r="RT894" s="3"/>
      <c r="RU894" s="3"/>
      <c r="RV894" s="3"/>
      <c r="RW894" s="3"/>
      <c r="RX894" s="3"/>
      <c r="RY894" s="3"/>
      <c r="RZ894" s="3"/>
      <c r="SA894" s="3"/>
      <c r="SB894" s="3"/>
      <c r="SC894" s="3"/>
      <c r="SD894" s="3"/>
      <c r="SE894" s="3"/>
      <c r="SF894" s="3"/>
      <c r="SG894" s="3"/>
      <c r="SH894" s="3"/>
      <c r="SI894" s="3"/>
      <c r="SJ894" s="3"/>
      <c r="SK894" s="3"/>
      <c r="SL894" s="3"/>
      <c r="SM894" s="3"/>
      <c r="SN894" s="3"/>
      <c r="SO894" s="3"/>
      <c r="SP894" s="3"/>
      <c r="SQ894" s="3"/>
      <c r="SR894" s="3"/>
      <c r="SS894" s="3"/>
      <c r="ST894" s="3"/>
      <c r="SU894" s="3"/>
      <c r="SV894" s="3"/>
      <c r="SW894" s="3"/>
      <c r="SX894" s="3"/>
      <c r="SY894" s="3"/>
      <c r="SZ894" s="3"/>
      <c r="TA894" s="3"/>
      <c r="TB894" s="3"/>
      <c r="TC894" s="3"/>
      <c r="TD894" s="3"/>
      <c r="TE894" s="3"/>
      <c r="TF894" s="3"/>
      <c r="TG894" s="3"/>
      <c r="TH894" s="3"/>
      <c r="TI894" s="3"/>
      <c r="TJ894" s="3"/>
      <c r="TK894" s="3"/>
      <c r="TL894" s="3"/>
      <c r="TM894" s="3"/>
      <c r="TN894" s="3"/>
      <c r="TO894" s="3"/>
      <c r="TP894" s="3"/>
      <c r="TQ894" s="3"/>
      <c r="TR894" s="3"/>
      <c r="TS894" s="3"/>
      <c r="TT894" s="3"/>
      <c r="TU894" s="3"/>
      <c r="TV894" s="3"/>
      <c r="TW894" s="3"/>
      <c r="TX894" s="3"/>
      <c r="TY894" s="3"/>
      <c r="TZ894" s="3"/>
      <c r="UA894" s="3"/>
      <c r="UB894" s="3"/>
      <c r="UC894" s="3"/>
      <c r="UD894" s="3"/>
      <c r="UE894" s="3"/>
      <c r="UF894" s="3"/>
      <c r="UG894" s="3"/>
      <c r="UH894" s="3"/>
      <c r="UI894" s="3"/>
      <c r="UJ894" s="3"/>
      <c r="UK894" s="3"/>
      <c r="UL894" s="3"/>
      <c r="UM894" s="3"/>
      <c r="UN894" s="3"/>
      <c r="UO894" s="3"/>
      <c r="UP894" s="3"/>
      <c r="UQ894" s="3"/>
      <c r="UR894" s="3"/>
      <c r="US894" s="3"/>
      <c r="UT894" s="3"/>
      <c r="UU894" s="3"/>
      <c r="UV894" s="3"/>
      <c r="UW894" s="3"/>
      <c r="UX894" s="3"/>
      <c r="UY894" s="3"/>
      <c r="UZ894" s="3"/>
      <c r="VA894" s="3"/>
      <c r="VB894" s="3"/>
      <c r="VC894" s="3"/>
      <c r="VD894" s="3"/>
      <c r="VE894" s="3"/>
      <c r="VF894" s="3"/>
      <c r="VG894" s="3"/>
      <c r="VH894" s="3"/>
      <c r="VI894" s="3"/>
      <c r="VJ894" s="3"/>
      <c r="VK894" s="3"/>
      <c r="VL894" s="3"/>
      <c r="VM894" s="3"/>
      <c r="VN894" s="3"/>
      <c r="VO894" s="3"/>
      <c r="VP894" s="3"/>
      <c r="VQ894" s="3"/>
      <c r="VR894" s="3"/>
      <c r="VS894" s="3"/>
      <c r="VT894" s="3"/>
      <c r="VU894" s="3"/>
      <c r="VV894" s="3"/>
      <c r="VW894" s="3"/>
      <c r="VX894" s="3"/>
      <c r="VY894" s="3"/>
      <c r="VZ894" s="3"/>
      <c r="WA894" s="3"/>
      <c r="WB894" s="3"/>
      <c r="WC894" s="3"/>
    </row>
    <row r="895" spans="1:601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/>
      <c r="LP895" s="3"/>
      <c r="LQ895" s="3"/>
      <c r="LR895" s="3"/>
      <c r="LS895" s="3"/>
      <c r="LT895" s="3"/>
      <c r="LU895" s="3"/>
      <c r="LV895" s="3"/>
      <c r="LW895" s="3"/>
      <c r="LX895" s="3"/>
      <c r="LY895" s="3"/>
      <c r="LZ895" s="3"/>
      <c r="MA895" s="3"/>
      <c r="MB895" s="3"/>
      <c r="MC895" s="3"/>
      <c r="MD895" s="3"/>
      <c r="ME895" s="3"/>
      <c r="MF895" s="3"/>
      <c r="MG895" s="3"/>
      <c r="MH895" s="3"/>
      <c r="MI895" s="3"/>
      <c r="MJ895" s="3"/>
      <c r="MK895" s="3"/>
      <c r="ML895" s="3"/>
      <c r="MM895" s="3"/>
      <c r="MN895" s="3"/>
      <c r="MO895" s="3"/>
      <c r="MP895" s="3"/>
      <c r="MQ895" s="3"/>
      <c r="MR895" s="3"/>
      <c r="MS895" s="3"/>
      <c r="MT895" s="3"/>
      <c r="MU895" s="3"/>
      <c r="MV895" s="3"/>
      <c r="MW895" s="3"/>
      <c r="MX895" s="3"/>
      <c r="MY895" s="3"/>
      <c r="MZ895" s="3"/>
      <c r="NA895" s="3"/>
      <c r="NB895" s="3"/>
      <c r="NC895" s="3"/>
      <c r="ND895" s="3"/>
      <c r="NE895" s="3"/>
      <c r="NF895" s="3"/>
      <c r="NG895" s="3"/>
      <c r="NH895" s="3"/>
      <c r="NI895" s="3"/>
      <c r="NJ895" s="3"/>
      <c r="NK895" s="3"/>
      <c r="NL895" s="3"/>
      <c r="NM895" s="3"/>
      <c r="NN895" s="3"/>
      <c r="NO895" s="3"/>
      <c r="NP895" s="3"/>
      <c r="NQ895" s="3"/>
      <c r="NR895" s="3"/>
      <c r="NS895" s="3"/>
      <c r="NT895" s="3"/>
      <c r="NU895" s="3"/>
      <c r="NV895" s="3"/>
      <c r="NW895" s="3"/>
      <c r="NX895" s="3"/>
      <c r="NY895" s="3"/>
      <c r="NZ895" s="3"/>
      <c r="OA895" s="3"/>
      <c r="OB895" s="3"/>
      <c r="OC895" s="3"/>
      <c r="OD895" s="3"/>
      <c r="OE895" s="3"/>
      <c r="OF895" s="3"/>
      <c r="OG895" s="3"/>
      <c r="OH895" s="3"/>
      <c r="OI895" s="3"/>
      <c r="OJ895" s="3"/>
      <c r="OK895" s="3"/>
      <c r="OL895" s="3"/>
      <c r="OM895" s="3"/>
      <c r="ON895" s="3"/>
      <c r="OO895" s="3"/>
      <c r="OP895" s="3"/>
      <c r="OQ895" s="3"/>
      <c r="OR895" s="3"/>
      <c r="OS895" s="3"/>
      <c r="OT895" s="3"/>
      <c r="OU895" s="3"/>
      <c r="OV895" s="3"/>
      <c r="OW895" s="3"/>
      <c r="OX895" s="3"/>
      <c r="OY895" s="3"/>
      <c r="OZ895" s="3"/>
      <c r="PA895" s="3"/>
      <c r="PB895" s="3"/>
      <c r="PC895" s="3"/>
      <c r="PD895" s="3"/>
      <c r="PE895" s="3"/>
      <c r="PF895" s="3"/>
      <c r="PG895" s="3"/>
      <c r="PH895" s="3"/>
      <c r="PI895" s="3"/>
      <c r="PJ895" s="3"/>
      <c r="PK895" s="3"/>
      <c r="PL895" s="3"/>
      <c r="PM895" s="3"/>
      <c r="PN895" s="3"/>
      <c r="PO895" s="3"/>
      <c r="PP895" s="3"/>
      <c r="PQ895" s="3"/>
      <c r="PR895" s="3"/>
      <c r="PS895" s="3"/>
      <c r="PT895" s="3"/>
      <c r="PU895" s="3"/>
      <c r="PV895" s="3"/>
      <c r="PW895" s="3"/>
      <c r="PX895" s="3"/>
      <c r="PY895" s="3"/>
      <c r="PZ895" s="3"/>
      <c r="QA895" s="3"/>
      <c r="QB895" s="3"/>
      <c r="QC895" s="3"/>
      <c r="QD895" s="3"/>
      <c r="QE895" s="3"/>
      <c r="QF895" s="3"/>
      <c r="QG895" s="3"/>
      <c r="QH895" s="3"/>
      <c r="QI895" s="3"/>
      <c r="QJ895" s="3"/>
      <c r="QK895" s="3"/>
      <c r="QL895" s="3"/>
      <c r="QM895" s="3"/>
      <c r="QN895" s="3"/>
      <c r="QO895" s="3"/>
      <c r="QP895" s="3"/>
      <c r="QQ895" s="3"/>
      <c r="QR895" s="3"/>
      <c r="QS895" s="3"/>
      <c r="QT895" s="3"/>
      <c r="QU895" s="3"/>
      <c r="QV895" s="3"/>
      <c r="QW895" s="3"/>
      <c r="QX895" s="3"/>
      <c r="QY895" s="3"/>
      <c r="QZ895" s="3"/>
      <c r="RA895" s="3"/>
      <c r="RB895" s="3"/>
      <c r="RC895" s="3"/>
      <c r="RD895" s="3"/>
      <c r="RE895" s="3"/>
      <c r="RF895" s="3"/>
      <c r="RG895" s="3"/>
      <c r="RH895" s="3"/>
      <c r="RI895" s="3"/>
      <c r="RJ895" s="3"/>
      <c r="RK895" s="3"/>
      <c r="RL895" s="3"/>
      <c r="RM895" s="3"/>
      <c r="RN895" s="3"/>
      <c r="RO895" s="3"/>
      <c r="RP895" s="3"/>
      <c r="RQ895" s="3"/>
      <c r="RR895" s="3"/>
      <c r="RS895" s="3"/>
      <c r="RT895" s="3"/>
      <c r="RU895" s="3"/>
      <c r="RV895" s="3"/>
      <c r="RW895" s="3"/>
      <c r="RX895" s="3"/>
      <c r="RY895" s="3"/>
      <c r="RZ895" s="3"/>
      <c r="SA895" s="3"/>
      <c r="SB895" s="3"/>
      <c r="SC895" s="3"/>
      <c r="SD895" s="3"/>
      <c r="SE895" s="3"/>
      <c r="SF895" s="3"/>
      <c r="SG895" s="3"/>
      <c r="SH895" s="3"/>
      <c r="SI895" s="3"/>
      <c r="SJ895" s="3"/>
      <c r="SK895" s="3"/>
      <c r="SL895" s="3"/>
      <c r="SM895" s="3"/>
      <c r="SN895" s="3"/>
      <c r="SO895" s="3"/>
      <c r="SP895" s="3"/>
      <c r="SQ895" s="3"/>
      <c r="SR895" s="3"/>
      <c r="SS895" s="3"/>
      <c r="ST895" s="3"/>
      <c r="SU895" s="3"/>
      <c r="SV895" s="3"/>
      <c r="SW895" s="3"/>
      <c r="SX895" s="3"/>
      <c r="SY895" s="3"/>
      <c r="SZ895" s="3"/>
      <c r="TA895" s="3"/>
      <c r="TB895" s="3"/>
      <c r="TC895" s="3"/>
      <c r="TD895" s="3"/>
      <c r="TE895" s="3"/>
      <c r="TF895" s="3"/>
      <c r="TG895" s="3"/>
      <c r="TH895" s="3"/>
      <c r="TI895" s="3"/>
      <c r="TJ895" s="3"/>
      <c r="TK895" s="3"/>
      <c r="TL895" s="3"/>
      <c r="TM895" s="3"/>
      <c r="TN895" s="3"/>
      <c r="TO895" s="3"/>
      <c r="TP895" s="3"/>
      <c r="TQ895" s="3"/>
      <c r="TR895" s="3"/>
      <c r="TS895" s="3"/>
      <c r="TT895" s="3"/>
      <c r="TU895" s="3"/>
      <c r="TV895" s="3"/>
      <c r="TW895" s="3"/>
      <c r="TX895" s="3"/>
      <c r="TY895" s="3"/>
      <c r="TZ895" s="3"/>
      <c r="UA895" s="3"/>
      <c r="UB895" s="3"/>
      <c r="UC895" s="3"/>
      <c r="UD895" s="3"/>
      <c r="UE895" s="3"/>
      <c r="UF895" s="3"/>
      <c r="UG895" s="3"/>
      <c r="UH895" s="3"/>
      <c r="UI895" s="3"/>
      <c r="UJ895" s="3"/>
      <c r="UK895" s="3"/>
      <c r="UL895" s="3"/>
      <c r="UM895" s="3"/>
      <c r="UN895" s="3"/>
      <c r="UO895" s="3"/>
      <c r="UP895" s="3"/>
      <c r="UQ895" s="3"/>
      <c r="UR895" s="3"/>
      <c r="US895" s="3"/>
      <c r="UT895" s="3"/>
      <c r="UU895" s="3"/>
      <c r="UV895" s="3"/>
      <c r="UW895" s="3"/>
      <c r="UX895" s="3"/>
      <c r="UY895" s="3"/>
      <c r="UZ895" s="3"/>
      <c r="VA895" s="3"/>
      <c r="VB895" s="3"/>
      <c r="VC895" s="3"/>
      <c r="VD895" s="3"/>
      <c r="VE895" s="3"/>
      <c r="VF895" s="3"/>
      <c r="VG895" s="3"/>
      <c r="VH895" s="3"/>
      <c r="VI895" s="3"/>
      <c r="VJ895" s="3"/>
      <c r="VK895" s="3"/>
      <c r="VL895" s="3"/>
      <c r="VM895" s="3"/>
      <c r="VN895" s="3"/>
      <c r="VO895" s="3"/>
      <c r="VP895" s="3"/>
      <c r="VQ895" s="3"/>
      <c r="VR895" s="3"/>
      <c r="VS895" s="3"/>
      <c r="VT895" s="3"/>
      <c r="VU895" s="3"/>
      <c r="VV895" s="3"/>
      <c r="VW895" s="3"/>
      <c r="VX895" s="3"/>
      <c r="VY895" s="3"/>
      <c r="VZ895" s="3"/>
      <c r="WA895" s="3"/>
      <c r="WB895" s="3"/>
      <c r="WC895" s="3"/>
    </row>
    <row r="896" spans="1:601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/>
      <c r="LP896" s="3"/>
      <c r="LQ896" s="3"/>
      <c r="LR896" s="3"/>
      <c r="LS896" s="3"/>
      <c r="LT896" s="3"/>
      <c r="LU896" s="3"/>
      <c r="LV896" s="3"/>
      <c r="LW896" s="3"/>
      <c r="LX896" s="3"/>
      <c r="LY896" s="3"/>
      <c r="LZ896" s="3"/>
      <c r="MA896" s="3"/>
      <c r="MB896" s="3"/>
      <c r="MC896" s="3"/>
      <c r="MD896" s="3"/>
      <c r="ME896" s="3"/>
      <c r="MF896" s="3"/>
      <c r="MG896" s="3"/>
      <c r="MH896" s="3"/>
      <c r="MI896" s="3"/>
      <c r="MJ896" s="3"/>
      <c r="MK896" s="3"/>
      <c r="ML896" s="3"/>
      <c r="MM896" s="3"/>
      <c r="MN896" s="3"/>
      <c r="MO896" s="3"/>
      <c r="MP896" s="3"/>
      <c r="MQ896" s="3"/>
      <c r="MR896" s="3"/>
      <c r="MS896" s="3"/>
      <c r="MT896" s="3"/>
      <c r="MU896" s="3"/>
      <c r="MV896" s="3"/>
      <c r="MW896" s="3"/>
      <c r="MX896" s="3"/>
      <c r="MY896" s="3"/>
      <c r="MZ896" s="3"/>
      <c r="NA896" s="3"/>
      <c r="NB896" s="3"/>
      <c r="NC896" s="3"/>
      <c r="ND896" s="3"/>
      <c r="NE896" s="3"/>
      <c r="NF896" s="3"/>
      <c r="NG896" s="3"/>
      <c r="NH896" s="3"/>
      <c r="NI896" s="3"/>
      <c r="NJ896" s="3"/>
      <c r="NK896" s="3"/>
      <c r="NL896" s="3"/>
      <c r="NM896" s="3"/>
      <c r="NN896" s="3"/>
      <c r="NO896" s="3"/>
      <c r="NP896" s="3"/>
      <c r="NQ896" s="3"/>
      <c r="NR896" s="3"/>
      <c r="NS896" s="3"/>
      <c r="NT896" s="3"/>
      <c r="NU896" s="3"/>
      <c r="NV896" s="3"/>
      <c r="NW896" s="3"/>
      <c r="NX896" s="3"/>
      <c r="NY896" s="3"/>
      <c r="NZ896" s="3"/>
      <c r="OA896" s="3"/>
      <c r="OB896" s="3"/>
      <c r="OC896" s="3"/>
      <c r="OD896" s="3"/>
      <c r="OE896" s="3"/>
      <c r="OF896" s="3"/>
      <c r="OG896" s="3"/>
      <c r="OH896" s="3"/>
      <c r="OI896" s="3"/>
      <c r="OJ896" s="3"/>
      <c r="OK896" s="3"/>
      <c r="OL896" s="3"/>
      <c r="OM896" s="3"/>
      <c r="ON896" s="3"/>
      <c r="OO896" s="3"/>
      <c r="OP896" s="3"/>
      <c r="OQ896" s="3"/>
      <c r="OR896" s="3"/>
      <c r="OS896" s="3"/>
      <c r="OT896" s="3"/>
      <c r="OU896" s="3"/>
      <c r="OV896" s="3"/>
      <c r="OW896" s="3"/>
      <c r="OX896" s="3"/>
      <c r="OY896" s="3"/>
      <c r="OZ896" s="3"/>
      <c r="PA896" s="3"/>
      <c r="PB896" s="3"/>
      <c r="PC896" s="3"/>
      <c r="PD896" s="3"/>
      <c r="PE896" s="3"/>
      <c r="PF896" s="3"/>
      <c r="PG896" s="3"/>
      <c r="PH896" s="3"/>
      <c r="PI896" s="3"/>
      <c r="PJ896" s="3"/>
      <c r="PK896" s="3"/>
      <c r="PL896" s="3"/>
      <c r="PM896" s="3"/>
      <c r="PN896" s="3"/>
      <c r="PO896" s="3"/>
      <c r="PP896" s="3"/>
      <c r="PQ896" s="3"/>
      <c r="PR896" s="3"/>
      <c r="PS896" s="3"/>
      <c r="PT896" s="3"/>
      <c r="PU896" s="3"/>
      <c r="PV896" s="3"/>
      <c r="PW896" s="3"/>
      <c r="PX896" s="3"/>
      <c r="PY896" s="3"/>
      <c r="PZ896" s="3"/>
      <c r="QA896" s="3"/>
      <c r="QB896" s="3"/>
      <c r="QC896" s="3"/>
      <c r="QD896" s="3"/>
      <c r="QE896" s="3"/>
      <c r="QF896" s="3"/>
      <c r="QG896" s="3"/>
      <c r="QH896" s="3"/>
      <c r="QI896" s="3"/>
      <c r="QJ896" s="3"/>
      <c r="QK896" s="3"/>
      <c r="QL896" s="3"/>
      <c r="QM896" s="3"/>
      <c r="QN896" s="3"/>
      <c r="QO896" s="3"/>
      <c r="QP896" s="3"/>
      <c r="QQ896" s="3"/>
      <c r="QR896" s="3"/>
      <c r="QS896" s="3"/>
      <c r="QT896" s="3"/>
      <c r="QU896" s="3"/>
      <c r="QV896" s="3"/>
      <c r="QW896" s="3"/>
      <c r="QX896" s="3"/>
      <c r="QY896" s="3"/>
      <c r="QZ896" s="3"/>
      <c r="RA896" s="3"/>
      <c r="RB896" s="3"/>
      <c r="RC896" s="3"/>
      <c r="RD896" s="3"/>
      <c r="RE896" s="3"/>
      <c r="RF896" s="3"/>
      <c r="RG896" s="3"/>
      <c r="RH896" s="3"/>
      <c r="RI896" s="3"/>
      <c r="RJ896" s="3"/>
      <c r="RK896" s="3"/>
      <c r="RL896" s="3"/>
      <c r="RM896" s="3"/>
      <c r="RN896" s="3"/>
      <c r="RO896" s="3"/>
      <c r="RP896" s="3"/>
      <c r="RQ896" s="3"/>
      <c r="RR896" s="3"/>
      <c r="RS896" s="3"/>
      <c r="RT896" s="3"/>
      <c r="RU896" s="3"/>
      <c r="RV896" s="3"/>
      <c r="RW896" s="3"/>
      <c r="RX896" s="3"/>
      <c r="RY896" s="3"/>
      <c r="RZ896" s="3"/>
      <c r="SA896" s="3"/>
      <c r="SB896" s="3"/>
      <c r="SC896" s="3"/>
      <c r="SD896" s="3"/>
      <c r="SE896" s="3"/>
      <c r="SF896" s="3"/>
      <c r="SG896" s="3"/>
      <c r="SH896" s="3"/>
      <c r="SI896" s="3"/>
      <c r="SJ896" s="3"/>
      <c r="SK896" s="3"/>
      <c r="SL896" s="3"/>
      <c r="SM896" s="3"/>
      <c r="SN896" s="3"/>
      <c r="SO896" s="3"/>
      <c r="SP896" s="3"/>
      <c r="SQ896" s="3"/>
      <c r="SR896" s="3"/>
      <c r="SS896" s="3"/>
      <c r="ST896" s="3"/>
      <c r="SU896" s="3"/>
      <c r="SV896" s="3"/>
      <c r="SW896" s="3"/>
      <c r="SX896" s="3"/>
      <c r="SY896" s="3"/>
      <c r="SZ896" s="3"/>
      <c r="TA896" s="3"/>
      <c r="TB896" s="3"/>
      <c r="TC896" s="3"/>
      <c r="TD896" s="3"/>
      <c r="TE896" s="3"/>
      <c r="TF896" s="3"/>
      <c r="TG896" s="3"/>
      <c r="TH896" s="3"/>
      <c r="TI896" s="3"/>
      <c r="TJ896" s="3"/>
      <c r="TK896" s="3"/>
      <c r="TL896" s="3"/>
      <c r="TM896" s="3"/>
      <c r="TN896" s="3"/>
      <c r="TO896" s="3"/>
      <c r="TP896" s="3"/>
      <c r="TQ896" s="3"/>
      <c r="TR896" s="3"/>
      <c r="TS896" s="3"/>
      <c r="TT896" s="3"/>
      <c r="TU896" s="3"/>
      <c r="TV896" s="3"/>
      <c r="TW896" s="3"/>
      <c r="TX896" s="3"/>
      <c r="TY896" s="3"/>
      <c r="TZ896" s="3"/>
      <c r="UA896" s="3"/>
      <c r="UB896" s="3"/>
      <c r="UC896" s="3"/>
      <c r="UD896" s="3"/>
      <c r="UE896" s="3"/>
      <c r="UF896" s="3"/>
      <c r="UG896" s="3"/>
      <c r="UH896" s="3"/>
      <c r="UI896" s="3"/>
      <c r="UJ896" s="3"/>
      <c r="UK896" s="3"/>
      <c r="UL896" s="3"/>
      <c r="UM896" s="3"/>
      <c r="UN896" s="3"/>
      <c r="UO896" s="3"/>
      <c r="UP896" s="3"/>
      <c r="UQ896" s="3"/>
      <c r="UR896" s="3"/>
      <c r="US896" s="3"/>
      <c r="UT896" s="3"/>
      <c r="UU896" s="3"/>
      <c r="UV896" s="3"/>
      <c r="UW896" s="3"/>
      <c r="UX896" s="3"/>
      <c r="UY896" s="3"/>
      <c r="UZ896" s="3"/>
      <c r="VA896" s="3"/>
      <c r="VB896" s="3"/>
      <c r="VC896" s="3"/>
      <c r="VD896" s="3"/>
      <c r="VE896" s="3"/>
      <c r="VF896" s="3"/>
      <c r="VG896" s="3"/>
      <c r="VH896" s="3"/>
      <c r="VI896" s="3"/>
      <c r="VJ896" s="3"/>
      <c r="VK896" s="3"/>
      <c r="VL896" s="3"/>
      <c r="VM896" s="3"/>
      <c r="VN896" s="3"/>
      <c r="VO896" s="3"/>
      <c r="VP896" s="3"/>
      <c r="VQ896" s="3"/>
      <c r="VR896" s="3"/>
      <c r="VS896" s="3"/>
      <c r="VT896" s="3"/>
      <c r="VU896" s="3"/>
      <c r="VV896" s="3"/>
      <c r="VW896" s="3"/>
      <c r="VX896" s="3"/>
      <c r="VY896" s="3"/>
      <c r="VZ896" s="3"/>
      <c r="WA896" s="3"/>
      <c r="WB896" s="3"/>
      <c r="WC896" s="3"/>
    </row>
    <row r="897" spans="1:601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/>
      <c r="LP897" s="3"/>
      <c r="LQ897" s="3"/>
      <c r="LR897" s="3"/>
      <c r="LS897" s="3"/>
      <c r="LT897" s="3"/>
      <c r="LU897" s="3"/>
      <c r="LV897" s="3"/>
      <c r="LW897" s="3"/>
      <c r="LX897" s="3"/>
      <c r="LY897" s="3"/>
      <c r="LZ897" s="3"/>
      <c r="MA897" s="3"/>
      <c r="MB897" s="3"/>
      <c r="MC897" s="3"/>
      <c r="MD897" s="3"/>
      <c r="ME897" s="3"/>
      <c r="MF897" s="3"/>
      <c r="MG897" s="3"/>
      <c r="MH897" s="3"/>
      <c r="MI897" s="3"/>
      <c r="MJ897" s="3"/>
      <c r="MK897" s="3"/>
      <c r="ML897" s="3"/>
      <c r="MM897" s="3"/>
      <c r="MN897" s="3"/>
      <c r="MO897" s="3"/>
      <c r="MP897" s="3"/>
      <c r="MQ897" s="3"/>
      <c r="MR897" s="3"/>
      <c r="MS897" s="3"/>
      <c r="MT897" s="3"/>
      <c r="MU897" s="3"/>
      <c r="MV897" s="3"/>
      <c r="MW897" s="3"/>
      <c r="MX897" s="3"/>
      <c r="MY897" s="3"/>
      <c r="MZ897" s="3"/>
      <c r="NA897" s="3"/>
      <c r="NB897" s="3"/>
      <c r="NC897" s="3"/>
      <c r="ND897" s="3"/>
      <c r="NE897" s="3"/>
      <c r="NF897" s="3"/>
      <c r="NG897" s="3"/>
      <c r="NH897" s="3"/>
      <c r="NI897" s="3"/>
      <c r="NJ897" s="3"/>
      <c r="NK897" s="3"/>
      <c r="NL897" s="3"/>
      <c r="NM897" s="3"/>
      <c r="NN897" s="3"/>
      <c r="NO897" s="3"/>
      <c r="NP897" s="3"/>
      <c r="NQ897" s="3"/>
      <c r="NR897" s="3"/>
      <c r="NS897" s="3"/>
      <c r="NT897" s="3"/>
      <c r="NU897" s="3"/>
      <c r="NV897" s="3"/>
      <c r="NW897" s="3"/>
      <c r="NX897" s="3"/>
      <c r="NY897" s="3"/>
      <c r="NZ897" s="3"/>
      <c r="OA897" s="3"/>
      <c r="OB897" s="3"/>
      <c r="OC897" s="3"/>
      <c r="OD897" s="3"/>
      <c r="OE897" s="3"/>
      <c r="OF897" s="3"/>
      <c r="OG897" s="3"/>
      <c r="OH897" s="3"/>
      <c r="OI897" s="3"/>
      <c r="OJ897" s="3"/>
      <c r="OK897" s="3"/>
      <c r="OL897" s="3"/>
      <c r="OM897" s="3"/>
      <c r="ON897" s="3"/>
      <c r="OO897" s="3"/>
      <c r="OP897" s="3"/>
      <c r="OQ897" s="3"/>
      <c r="OR897" s="3"/>
      <c r="OS897" s="3"/>
      <c r="OT897" s="3"/>
      <c r="OU897" s="3"/>
      <c r="OV897" s="3"/>
      <c r="OW897" s="3"/>
      <c r="OX897" s="3"/>
      <c r="OY897" s="3"/>
      <c r="OZ897" s="3"/>
      <c r="PA897" s="3"/>
      <c r="PB897" s="3"/>
      <c r="PC897" s="3"/>
      <c r="PD897" s="3"/>
      <c r="PE897" s="3"/>
      <c r="PF897" s="3"/>
      <c r="PG897" s="3"/>
      <c r="PH897" s="3"/>
      <c r="PI897" s="3"/>
      <c r="PJ897" s="3"/>
      <c r="PK897" s="3"/>
      <c r="PL897" s="3"/>
      <c r="PM897" s="3"/>
      <c r="PN897" s="3"/>
      <c r="PO897" s="3"/>
      <c r="PP897" s="3"/>
      <c r="PQ897" s="3"/>
      <c r="PR897" s="3"/>
      <c r="PS897" s="3"/>
      <c r="PT897" s="3"/>
      <c r="PU897" s="3"/>
      <c r="PV897" s="3"/>
      <c r="PW897" s="3"/>
      <c r="PX897" s="3"/>
      <c r="PY897" s="3"/>
      <c r="PZ897" s="3"/>
      <c r="QA897" s="3"/>
      <c r="QB897" s="3"/>
      <c r="QC897" s="3"/>
      <c r="QD897" s="3"/>
      <c r="QE897" s="3"/>
      <c r="QF897" s="3"/>
      <c r="QG897" s="3"/>
      <c r="QH897" s="3"/>
      <c r="QI897" s="3"/>
      <c r="QJ897" s="3"/>
      <c r="QK897" s="3"/>
      <c r="QL897" s="3"/>
      <c r="QM897" s="3"/>
      <c r="QN897" s="3"/>
      <c r="QO897" s="3"/>
      <c r="QP897" s="3"/>
      <c r="QQ897" s="3"/>
      <c r="QR897" s="3"/>
      <c r="QS897" s="3"/>
      <c r="QT897" s="3"/>
      <c r="QU897" s="3"/>
      <c r="QV897" s="3"/>
      <c r="QW897" s="3"/>
      <c r="QX897" s="3"/>
      <c r="QY897" s="3"/>
      <c r="QZ897" s="3"/>
      <c r="RA897" s="3"/>
      <c r="RB897" s="3"/>
      <c r="RC897" s="3"/>
      <c r="RD897" s="3"/>
      <c r="RE897" s="3"/>
      <c r="RF897" s="3"/>
      <c r="RG897" s="3"/>
      <c r="RH897" s="3"/>
      <c r="RI897" s="3"/>
      <c r="RJ897" s="3"/>
      <c r="RK897" s="3"/>
      <c r="RL897" s="3"/>
      <c r="RM897" s="3"/>
      <c r="RN897" s="3"/>
      <c r="RO897" s="3"/>
      <c r="RP897" s="3"/>
      <c r="RQ897" s="3"/>
      <c r="RR897" s="3"/>
      <c r="RS897" s="3"/>
      <c r="RT897" s="3"/>
      <c r="RU897" s="3"/>
      <c r="RV897" s="3"/>
      <c r="RW897" s="3"/>
      <c r="RX897" s="3"/>
      <c r="RY897" s="3"/>
      <c r="RZ897" s="3"/>
      <c r="SA897" s="3"/>
      <c r="SB897" s="3"/>
      <c r="SC897" s="3"/>
      <c r="SD897" s="3"/>
      <c r="SE897" s="3"/>
      <c r="SF897" s="3"/>
      <c r="SG897" s="3"/>
      <c r="SH897" s="3"/>
      <c r="SI897" s="3"/>
      <c r="SJ897" s="3"/>
      <c r="SK897" s="3"/>
      <c r="SL897" s="3"/>
      <c r="SM897" s="3"/>
      <c r="SN897" s="3"/>
      <c r="SO897" s="3"/>
      <c r="SP897" s="3"/>
      <c r="SQ897" s="3"/>
      <c r="SR897" s="3"/>
      <c r="SS897" s="3"/>
      <c r="ST897" s="3"/>
      <c r="SU897" s="3"/>
      <c r="SV897" s="3"/>
      <c r="SW897" s="3"/>
      <c r="SX897" s="3"/>
      <c r="SY897" s="3"/>
      <c r="SZ897" s="3"/>
      <c r="TA897" s="3"/>
      <c r="TB897" s="3"/>
      <c r="TC897" s="3"/>
      <c r="TD897" s="3"/>
      <c r="TE897" s="3"/>
      <c r="TF897" s="3"/>
      <c r="TG897" s="3"/>
      <c r="TH897" s="3"/>
      <c r="TI897" s="3"/>
      <c r="TJ897" s="3"/>
      <c r="TK897" s="3"/>
      <c r="TL897" s="3"/>
      <c r="TM897" s="3"/>
      <c r="TN897" s="3"/>
      <c r="TO897" s="3"/>
      <c r="TP897" s="3"/>
      <c r="TQ897" s="3"/>
      <c r="TR897" s="3"/>
      <c r="TS897" s="3"/>
      <c r="TT897" s="3"/>
      <c r="TU897" s="3"/>
      <c r="TV897" s="3"/>
      <c r="TW897" s="3"/>
      <c r="TX897" s="3"/>
      <c r="TY897" s="3"/>
      <c r="TZ897" s="3"/>
      <c r="UA897" s="3"/>
      <c r="UB897" s="3"/>
      <c r="UC897" s="3"/>
      <c r="UD897" s="3"/>
      <c r="UE897" s="3"/>
      <c r="UF897" s="3"/>
      <c r="UG897" s="3"/>
      <c r="UH897" s="3"/>
      <c r="UI897" s="3"/>
      <c r="UJ897" s="3"/>
      <c r="UK897" s="3"/>
      <c r="UL897" s="3"/>
      <c r="UM897" s="3"/>
      <c r="UN897" s="3"/>
      <c r="UO897" s="3"/>
      <c r="UP897" s="3"/>
      <c r="UQ897" s="3"/>
      <c r="UR897" s="3"/>
      <c r="US897" s="3"/>
      <c r="UT897" s="3"/>
      <c r="UU897" s="3"/>
      <c r="UV897" s="3"/>
      <c r="UW897" s="3"/>
      <c r="UX897" s="3"/>
      <c r="UY897" s="3"/>
      <c r="UZ897" s="3"/>
      <c r="VA897" s="3"/>
      <c r="VB897" s="3"/>
      <c r="VC897" s="3"/>
      <c r="VD897" s="3"/>
      <c r="VE897" s="3"/>
      <c r="VF897" s="3"/>
      <c r="VG897" s="3"/>
      <c r="VH897" s="3"/>
      <c r="VI897" s="3"/>
      <c r="VJ897" s="3"/>
      <c r="VK897" s="3"/>
      <c r="VL897" s="3"/>
      <c r="VM897" s="3"/>
      <c r="VN897" s="3"/>
      <c r="VO897" s="3"/>
      <c r="VP897" s="3"/>
      <c r="VQ897" s="3"/>
      <c r="VR897" s="3"/>
      <c r="VS897" s="3"/>
      <c r="VT897" s="3"/>
      <c r="VU897" s="3"/>
      <c r="VV897" s="3"/>
      <c r="VW897" s="3"/>
      <c r="VX897" s="3"/>
      <c r="VY897" s="3"/>
      <c r="VZ897" s="3"/>
      <c r="WA897" s="3"/>
      <c r="WB897" s="3"/>
      <c r="WC897" s="3"/>
    </row>
    <row r="898" spans="1:601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/>
      <c r="LP898" s="3"/>
      <c r="LQ898" s="3"/>
      <c r="LR898" s="3"/>
      <c r="LS898" s="3"/>
      <c r="LT898" s="3"/>
      <c r="LU898" s="3"/>
      <c r="LV898" s="3"/>
      <c r="LW898" s="3"/>
      <c r="LX898" s="3"/>
      <c r="LY898" s="3"/>
      <c r="LZ898" s="3"/>
      <c r="MA898" s="3"/>
      <c r="MB898" s="3"/>
      <c r="MC898" s="3"/>
      <c r="MD898" s="3"/>
      <c r="ME898" s="3"/>
      <c r="MF898" s="3"/>
      <c r="MG898" s="3"/>
      <c r="MH898" s="3"/>
      <c r="MI898" s="3"/>
      <c r="MJ898" s="3"/>
      <c r="MK898" s="3"/>
      <c r="ML898" s="3"/>
      <c r="MM898" s="3"/>
      <c r="MN898" s="3"/>
      <c r="MO898" s="3"/>
      <c r="MP898" s="3"/>
      <c r="MQ898" s="3"/>
      <c r="MR898" s="3"/>
      <c r="MS898" s="3"/>
      <c r="MT898" s="3"/>
      <c r="MU898" s="3"/>
      <c r="MV898" s="3"/>
      <c r="MW898" s="3"/>
      <c r="MX898" s="3"/>
      <c r="MY898" s="3"/>
      <c r="MZ898" s="3"/>
      <c r="NA898" s="3"/>
      <c r="NB898" s="3"/>
      <c r="NC898" s="3"/>
      <c r="ND898" s="3"/>
      <c r="NE898" s="3"/>
      <c r="NF898" s="3"/>
      <c r="NG898" s="3"/>
      <c r="NH898" s="3"/>
      <c r="NI898" s="3"/>
      <c r="NJ898" s="3"/>
      <c r="NK898" s="3"/>
      <c r="NL898" s="3"/>
      <c r="NM898" s="3"/>
      <c r="NN898" s="3"/>
      <c r="NO898" s="3"/>
      <c r="NP898" s="3"/>
      <c r="NQ898" s="3"/>
      <c r="NR898" s="3"/>
      <c r="NS898" s="3"/>
      <c r="NT898" s="3"/>
      <c r="NU898" s="3"/>
      <c r="NV898" s="3"/>
      <c r="NW898" s="3"/>
      <c r="NX898" s="3"/>
      <c r="NY898" s="3"/>
      <c r="NZ898" s="3"/>
      <c r="OA898" s="3"/>
      <c r="OB898" s="3"/>
      <c r="OC898" s="3"/>
      <c r="OD898" s="3"/>
      <c r="OE898" s="3"/>
      <c r="OF898" s="3"/>
      <c r="OG898" s="3"/>
      <c r="OH898" s="3"/>
      <c r="OI898" s="3"/>
      <c r="OJ898" s="3"/>
      <c r="OK898" s="3"/>
      <c r="OL898" s="3"/>
      <c r="OM898" s="3"/>
      <c r="ON898" s="3"/>
      <c r="OO898" s="3"/>
      <c r="OP898" s="3"/>
      <c r="OQ898" s="3"/>
      <c r="OR898" s="3"/>
      <c r="OS898" s="3"/>
      <c r="OT898" s="3"/>
      <c r="OU898" s="3"/>
      <c r="OV898" s="3"/>
      <c r="OW898" s="3"/>
      <c r="OX898" s="3"/>
      <c r="OY898" s="3"/>
      <c r="OZ898" s="3"/>
      <c r="PA898" s="3"/>
      <c r="PB898" s="3"/>
      <c r="PC898" s="3"/>
      <c r="PD898" s="3"/>
      <c r="PE898" s="3"/>
      <c r="PF898" s="3"/>
      <c r="PG898" s="3"/>
      <c r="PH898" s="3"/>
      <c r="PI898" s="3"/>
      <c r="PJ898" s="3"/>
      <c r="PK898" s="3"/>
      <c r="PL898" s="3"/>
      <c r="PM898" s="3"/>
      <c r="PN898" s="3"/>
      <c r="PO898" s="3"/>
      <c r="PP898" s="3"/>
      <c r="PQ898" s="3"/>
      <c r="PR898" s="3"/>
      <c r="PS898" s="3"/>
      <c r="PT898" s="3"/>
      <c r="PU898" s="3"/>
      <c r="PV898" s="3"/>
      <c r="PW898" s="3"/>
      <c r="PX898" s="3"/>
      <c r="PY898" s="3"/>
      <c r="PZ898" s="3"/>
      <c r="QA898" s="3"/>
      <c r="QB898" s="3"/>
      <c r="QC898" s="3"/>
      <c r="QD898" s="3"/>
      <c r="QE898" s="3"/>
      <c r="QF898" s="3"/>
      <c r="QG898" s="3"/>
      <c r="QH898" s="3"/>
      <c r="QI898" s="3"/>
      <c r="QJ898" s="3"/>
      <c r="QK898" s="3"/>
      <c r="QL898" s="3"/>
      <c r="QM898" s="3"/>
      <c r="QN898" s="3"/>
      <c r="QO898" s="3"/>
      <c r="QP898" s="3"/>
      <c r="QQ898" s="3"/>
      <c r="QR898" s="3"/>
      <c r="QS898" s="3"/>
      <c r="QT898" s="3"/>
      <c r="QU898" s="3"/>
      <c r="QV898" s="3"/>
      <c r="QW898" s="3"/>
      <c r="QX898" s="3"/>
      <c r="QY898" s="3"/>
      <c r="QZ898" s="3"/>
      <c r="RA898" s="3"/>
      <c r="RB898" s="3"/>
      <c r="RC898" s="3"/>
      <c r="RD898" s="3"/>
      <c r="RE898" s="3"/>
      <c r="RF898" s="3"/>
      <c r="RG898" s="3"/>
      <c r="RH898" s="3"/>
      <c r="RI898" s="3"/>
      <c r="RJ898" s="3"/>
      <c r="RK898" s="3"/>
      <c r="RL898" s="3"/>
      <c r="RM898" s="3"/>
      <c r="RN898" s="3"/>
      <c r="RO898" s="3"/>
      <c r="RP898" s="3"/>
      <c r="RQ898" s="3"/>
      <c r="RR898" s="3"/>
      <c r="RS898" s="3"/>
      <c r="RT898" s="3"/>
      <c r="RU898" s="3"/>
      <c r="RV898" s="3"/>
      <c r="RW898" s="3"/>
      <c r="RX898" s="3"/>
      <c r="RY898" s="3"/>
      <c r="RZ898" s="3"/>
      <c r="SA898" s="3"/>
      <c r="SB898" s="3"/>
      <c r="SC898" s="3"/>
      <c r="SD898" s="3"/>
      <c r="SE898" s="3"/>
      <c r="SF898" s="3"/>
      <c r="SG898" s="3"/>
      <c r="SH898" s="3"/>
      <c r="SI898" s="3"/>
      <c r="SJ898" s="3"/>
      <c r="SK898" s="3"/>
      <c r="SL898" s="3"/>
      <c r="SM898" s="3"/>
      <c r="SN898" s="3"/>
      <c r="SO898" s="3"/>
      <c r="SP898" s="3"/>
      <c r="SQ898" s="3"/>
      <c r="SR898" s="3"/>
      <c r="SS898" s="3"/>
      <c r="ST898" s="3"/>
      <c r="SU898" s="3"/>
      <c r="SV898" s="3"/>
      <c r="SW898" s="3"/>
      <c r="SX898" s="3"/>
      <c r="SY898" s="3"/>
      <c r="SZ898" s="3"/>
      <c r="TA898" s="3"/>
      <c r="TB898" s="3"/>
      <c r="TC898" s="3"/>
      <c r="TD898" s="3"/>
      <c r="TE898" s="3"/>
      <c r="TF898" s="3"/>
      <c r="TG898" s="3"/>
      <c r="TH898" s="3"/>
      <c r="TI898" s="3"/>
      <c r="TJ898" s="3"/>
      <c r="TK898" s="3"/>
      <c r="TL898" s="3"/>
      <c r="TM898" s="3"/>
      <c r="TN898" s="3"/>
      <c r="TO898" s="3"/>
      <c r="TP898" s="3"/>
      <c r="TQ898" s="3"/>
      <c r="TR898" s="3"/>
      <c r="TS898" s="3"/>
      <c r="TT898" s="3"/>
      <c r="TU898" s="3"/>
      <c r="TV898" s="3"/>
      <c r="TW898" s="3"/>
      <c r="TX898" s="3"/>
      <c r="TY898" s="3"/>
      <c r="TZ898" s="3"/>
      <c r="UA898" s="3"/>
      <c r="UB898" s="3"/>
      <c r="UC898" s="3"/>
      <c r="UD898" s="3"/>
      <c r="UE898" s="3"/>
      <c r="UF898" s="3"/>
      <c r="UG898" s="3"/>
      <c r="UH898" s="3"/>
      <c r="UI898" s="3"/>
      <c r="UJ898" s="3"/>
      <c r="UK898" s="3"/>
      <c r="UL898" s="3"/>
      <c r="UM898" s="3"/>
      <c r="UN898" s="3"/>
      <c r="UO898" s="3"/>
      <c r="UP898" s="3"/>
      <c r="UQ898" s="3"/>
      <c r="UR898" s="3"/>
      <c r="US898" s="3"/>
      <c r="UT898" s="3"/>
      <c r="UU898" s="3"/>
      <c r="UV898" s="3"/>
      <c r="UW898" s="3"/>
      <c r="UX898" s="3"/>
      <c r="UY898" s="3"/>
      <c r="UZ898" s="3"/>
      <c r="VA898" s="3"/>
      <c r="VB898" s="3"/>
      <c r="VC898" s="3"/>
      <c r="VD898" s="3"/>
      <c r="VE898" s="3"/>
      <c r="VF898" s="3"/>
      <c r="VG898" s="3"/>
      <c r="VH898" s="3"/>
      <c r="VI898" s="3"/>
      <c r="VJ898" s="3"/>
      <c r="VK898" s="3"/>
      <c r="VL898" s="3"/>
      <c r="VM898" s="3"/>
      <c r="VN898" s="3"/>
      <c r="VO898" s="3"/>
      <c r="VP898" s="3"/>
      <c r="VQ898" s="3"/>
      <c r="VR898" s="3"/>
      <c r="VS898" s="3"/>
      <c r="VT898" s="3"/>
      <c r="VU898" s="3"/>
      <c r="VV898" s="3"/>
      <c r="VW898" s="3"/>
      <c r="VX898" s="3"/>
      <c r="VY898" s="3"/>
      <c r="VZ898" s="3"/>
      <c r="WA898" s="3"/>
      <c r="WB898" s="3"/>
      <c r="WC898" s="3"/>
    </row>
    <row r="899" spans="1:601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/>
      <c r="LP899" s="3"/>
      <c r="LQ899" s="3"/>
      <c r="LR899" s="3"/>
      <c r="LS899" s="3"/>
      <c r="LT899" s="3"/>
      <c r="LU899" s="3"/>
      <c r="LV899" s="3"/>
      <c r="LW899" s="3"/>
      <c r="LX899" s="3"/>
      <c r="LY899" s="3"/>
      <c r="LZ899" s="3"/>
      <c r="MA899" s="3"/>
      <c r="MB899" s="3"/>
      <c r="MC899" s="3"/>
      <c r="MD899" s="3"/>
      <c r="ME899" s="3"/>
      <c r="MF899" s="3"/>
      <c r="MG899" s="3"/>
      <c r="MH899" s="3"/>
      <c r="MI899" s="3"/>
      <c r="MJ899" s="3"/>
      <c r="MK899" s="3"/>
      <c r="ML899" s="3"/>
      <c r="MM899" s="3"/>
      <c r="MN899" s="3"/>
      <c r="MO899" s="3"/>
      <c r="MP899" s="3"/>
      <c r="MQ899" s="3"/>
      <c r="MR899" s="3"/>
      <c r="MS899" s="3"/>
      <c r="MT899" s="3"/>
      <c r="MU899" s="3"/>
      <c r="MV899" s="3"/>
      <c r="MW899" s="3"/>
      <c r="MX899" s="3"/>
      <c r="MY899" s="3"/>
      <c r="MZ899" s="3"/>
      <c r="NA899" s="3"/>
      <c r="NB899" s="3"/>
      <c r="NC899" s="3"/>
      <c r="ND899" s="3"/>
      <c r="NE899" s="3"/>
      <c r="NF899" s="3"/>
      <c r="NG899" s="3"/>
      <c r="NH899" s="3"/>
      <c r="NI899" s="3"/>
      <c r="NJ899" s="3"/>
      <c r="NK899" s="3"/>
      <c r="NL899" s="3"/>
      <c r="NM899" s="3"/>
      <c r="NN899" s="3"/>
      <c r="NO899" s="3"/>
      <c r="NP899" s="3"/>
      <c r="NQ899" s="3"/>
      <c r="NR899" s="3"/>
      <c r="NS899" s="3"/>
      <c r="NT899" s="3"/>
      <c r="NU899" s="3"/>
      <c r="NV899" s="3"/>
      <c r="NW899" s="3"/>
      <c r="NX899" s="3"/>
      <c r="NY899" s="3"/>
      <c r="NZ899" s="3"/>
      <c r="OA899" s="3"/>
      <c r="OB899" s="3"/>
      <c r="OC899" s="3"/>
      <c r="OD899" s="3"/>
      <c r="OE899" s="3"/>
      <c r="OF899" s="3"/>
      <c r="OG899" s="3"/>
      <c r="OH899" s="3"/>
      <c r="OI899" s="3"/>
      <c r="OJ899" s="3"/>
      <c r="OK899" s="3"/>
      <c r="OL899" s="3"/>
      <c r="OM899" s="3"/>
      <c r="ON899" s="3"/>
      <c r="OO899" s="3"/>
      <c r="OP899" s="3"/>
      <c r="OQ899" s="3"/>
      <c r="OR899" s="3"/>
      <c r="OS899" s="3"/>
      <c r="OT899" s="3"/>
      <c r="OU899" s="3"/>
      <c r="OV899" s="3"/>
      <c r="OW899" s="3"/>
      <c r="OX899" s="3"/>
      <c r="OY899" s="3"/>
      <c r="OZ899" s="3"/>
      <c r="PA899" s="3"/>
      <c r="PB899" s="3"/>
      <c r="PC899" s="3"/>
      <c r="PD899" s="3"/>
      <c r="PE899" s="3"/>
      <c r="PF899" s="3"/>
      <c r="PG899" s="3"/>
      <c r="PH899" s="3"/>
      <c r="PI899" s="3"/>
      <c r="PJ899" s="3"/>
      <c r="PK899" s="3"/>
      <c r="PL899" s="3"/>
      <c r="PM899" s="3"/>
      <c r="PN899" s="3"/>
      <c r="PO899" s="3"/>
      <c r="PP899" s="3"/>
      <c r="PQ899" s="3"/>
      <c r="PR899" s="3"/>
      <c r="PS899" s="3"/>
      <c r="PT899" s="3"/>
      <c r="PU899" s="3"/>
      <c r="PV899" s="3"/>
      <c r="PW899" s="3"/>
      <c r="PX899" s="3"/>
      <c r="PY899" s="3"/>
      <c r="PZ899" s="3"/>
      <c r="QA899" s="3"/>
      <c r="QB899" s="3"/>
      <c r="QC899" s="3"/>
      <c r="QD899" s="3"/>
      <c r="QE899" s="3"/>
      <c r="QF899" s="3"/>
      <c r="QG899" s="3"/>
      <c r="QH899" s="3"/>
      <c r="QI899" s="3"/>
      <c r="QJ899" s="3"/>
      <c r="QK899" s="3"/>
      <c r="QL899" s="3"/>
      <c r="QM899" s="3"/>
      <c r="QN899" s="3"/>
      <c r="QO899" s="3"/>
      <c r="QP899" s="3"/>
      <c r="QQ899" s="3"/>
      <c r="QR899" s="3"/>
      <c r="QS899" s="3"/>
      <c r="QT899" s="3"/>
      <c r="QU899" s="3"/>
      <c r="QV899" s="3"/>
      <c r="QW899" s="3"/>
      <c r="QX899" s="3"/>
      <c r="QY899" s="3"/>
      <c r="QZ899" s="3"/>
      <c r="RA899" s="3"/>
      <c r="RB899" s="3"/>
      <c r="RC899" s="3"/>
      <c r="RD899" s="3"/>
      <c r="RE899" s="3"/>
      <c r="RF899" s="3"/>
      <c r="RG899" s="3"/>
      <c r="RH899" s="3"/>
      <c r="RI899" s="3"/>
      <c r="RJ899" s="3"/>
      <c r="RK899" s="3"/>
      <c r="RL899" s="3"/>
      <c r="RM899" s="3"/>
      <c r="RN899" s="3"/>
      <c r="RO899" s="3"/>
      <c r="RP899" s="3"/>
      <c r="RQ899" s="3"/>
      <c r="RR899" s="3"/>
      <c r="RS899" s="3"/>
      <c r="RT899" s="3"/>
      <c r="RU899" s="3"/>
      <c r="RV899" s="3"/>
      <c r="RW899" s="3"/>
      <c r="RX899" s="3"/>
      <c r="RY899" s="3"/>
      <c r="RZ899" s="3"/>
      <c r="SA899" s="3"/>
      <c r="SB899" s="3"/>
      <c r="SC899" s="3"/>
      <c r="SD899" s="3"/>
      <c r="SE899" s="3"/>
      <c r="SF899" s="3"/>
      <c r="SG899" s="3"/>
      <c r="SH899" s="3"/>
      <c r="SI899" s="3"/>
      <c r="SJ899" s="3"/>
      <c r="SK899" s="3"/>
      <c r="SL899" s="3"/>
      <c r="SM899" s="3"/>
      <c r="SN899" s="3"/>
      <c r="SO899" s="3"/>
      <c r="SP899" s="3"/>
      <c r="SQ899" s="3"/>
      <c r="SR899" s="3"/>
      <c r="SS899" s="3"/>
      <c r="ST899" s="3"/>
      <c r="SU899" s="3"/>
      <c r="SV899" s="3"/>
      <c r="SW899" s="3"/>
      <c r="SX899" s="3"/>
      <c r="SY899" s="3"/>
      <c r="SZ899" s="3"/>
      <c r="TA899" s="3"/>
      <c r="TB899" s="3"/>
      <c r="TC899" s="3"/>
      <c r="TD899" s="3"/>
      <c r="TE899" s="3"/>
      <c r="TF899" s="3"/>
      <c r="TG899" s="3"/>
      <c r="TH899" s="3"/>
      <c r="TI899" s="3"/>
      <c r="TJ899" s="3"/>
      <c r="TK899" s="3"/>
      <c r="TL899" s="3"/>
      <c r="TM899" s="3"/>
      <c r="TN899" s="3"/>
      <c r="TO899" s="3"/>
      <c r="TP899" s="3"/>
      <c r="TQ899" s="3"/>
      <c r="TR899" s="3"/>
      <c r="TS899" s="3"/>
      <c r="TT899" s="3"/>
      <c r="TU899" s="3"/>
      <c r="TV899" s="3"/>
      <c r="TW899" s="3"/>
      <c r="TX899" s="3"/>
      <c r="TY899" s="3"/>
      <c r="TZ899" s="3"/>
      <c r="UA899" s="3"/>
      <c r="UB899" s="3"/>
      <c r="UC899" s="3"/>
      <c r="UD899" s="3"/>
      <c r="UE899" s="3"/>
      <c r="UF899" s="3"/>
      <c r="UG899" s="3"/>
      <c r="UH899" s="3"/>
      <c r="UI899" s="3"/>
      <c r="UJ899" s="3"/>
      <c r="UK899" s="3"/>
      <c r="UL899" s="3"/>
      <c r="UM899" s="3"/>
      <c r="UN899" s="3"/>
      <c r="UO899" s="3"/>
      <c r="UP899" s="3"/>
      <c r="UQ899" s="3"/>
      <c r="UR899" s="3"/>
      <c r="US899" s="3"/>
      <c r="UT899" s="3"/>
      <c r="UU899" s="3"/>
      <c r="UV899" s="3"/>
      <c r="UW899" s="3"/>
      <c r="UX899" s="3"/>
      <c r="UY899" s="3"/>
      <c r="UZ899" s="3"/>
      <c r="VA899" s="3"/>
      <c r="VB899" s="3"/>
      <c r="VC899" s="3"/>
      <c r="VD899" s="3"/>
      <c r="VE899" s="3"/>
      <c r="VF899" s="3"/>
      <c r="VG899" s="3"/>
      <c r="VH899" s="3"/>
      <c r="VI899" s="3"/>
      <c r="VJ899" s="3"/>
      <c r="VK899" s="3"/>
      <c r="VL899" s="3"/>
      <c r="VM899" s="3"/>
      <c r="VN899" s="3"/>
      <c r="VO899" s="3"/>
      <c r="VP899" s="3"/>
      <c r="VQ899" s="3"/>
      <c r="VR899" s="3"/>
      <c r="VS899" s="3"/>
      <c r="VT899" s="3"/>
      <c r="VU899" s="3"/>
      <c r="VV899" s="3"/>
      <c r="VW899" s="3"/>
      <c r="VX899" s="3"/>
      <c r="VY899" s="3"/>
      <c r="VZ899" s="3"/>
      <c r="WA899" s="3"/>
      <c r="WB899" s="3"/>
      <c r="WC899" s="3"/>
    </row>
    <row r="900" spans="1:601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/>
      <c r="LP900" s="3"/>
      <c r="LQ900" s="3"/>
      <c r="LR900" s="3"/>
      <c r="LS900" s="3"/>
      <c r="LT900" s="3"/>
      <c r="LU900" s="3"/>
      <c r="LV900" s="3"/>
      <c r="LW900" s="3"/>
      <c r="LX900" s="3"/>
      <c r="LY900" s="3"/>
      <c r="LZ900" s="3"/>
      <c r="MA900" s="3"/>
      <c r="MB900" s="3"/>
      <c r="MC900" s="3"/>
      <c r="MD900" s="3"/>
      <c r="ME900" s="3"/>
      <c r="MF900" s="3"/>
      <c r="MG900" s="3"/>
      <c r="MH900" s="3"/>
      <c r="MI900" s="3"/>
      <c r="MJ900" s="3"/>
      <c r="MK900" s="3"/>
      <c r="ML900" s="3"/>
      <c r="MM900" s="3"/>
      <c r="MN900" s="3"/>
      <c r="MO900" s="3"/>
      <c r="MP900" s="3"/>
      <c r="MQ900" s="3"/>
      <c r="MR900" s="3"/>
      <c r="MS900" s="3"/>
      <c r="MT900" s="3"/>
      <c r="MU900" s="3"/>
      <c r="MV900" s="3"/>
      <c r="MW900" s="3"/>
      <c r="MX900" s="3"/>
      <c r="MY900" s="3"/>
      <c r="MZ900" s="3"/>
      <c r="NA900" s="3"/>
      <c r="NB900" s="3"/>
      <c r="NC900" s="3"/>
      <c r="ND900" s="3"/>
      <c r="NE900" s="3"/>
      <c r="NF900" s="3"/>
      <c r="NG900" s="3"/>
      <c r="NH900" s="3"/>
      <c r="NI900" s="3"/>
      <c r="NJ900" s="3"/>
      <c r="NK900" s="3"/>
      <c r="NL900" s="3"/>
      <c r="NM900" s="3"/>
      <c r="NN900" s="3"/>
      <c r="NO900" s="3"/>
      <c r="NP900" s="3"/>
      <c r="NQ900" s="3"/>
      <c r="NR900" s="3"/>
      <c r="NS900" s="3"/>
      <c r="NT900" s="3"/>
      <c r="NU900" s="3"/>
      <c r="NV900" s="3"/>
      <c r="NW900" s="3"/>
      <c r="NX900" s="3"/>
      <c r="NY900" s="3"/>
      <c r="NZ900" s="3"/>
      <c r="OA900" s="3"/>
      <c r="OB900" s="3"/>
      <c r="OC900" s="3"/>
      <c r="OD900" s="3"/>
      <c r="OE900" s="3"/>
      <c r="OF900" s="3"/>
      <c r="OG900" s="3"/>
      <c r="OH900" s="3"/>
      <c r="OI900" s="3"/>
      <c r="OJ900" s="3"/>
      <c r="OK900" s="3"/>
      <c r="OL900" s="3"/>
      <c r="OM900" s="3"/>
      <c r="ON900" s="3"/>
      <c r="OO900" s="3"/>
      <c r="OP900" s="3"/>
      <c r="OQ900" s="3"/>
      <c r="OR900" s="3"/>
      <c r="OS900" s="3"/>
      <c r="OT900" s="3"/>
      <c r="OU900" s="3"/>
      <c r="OV900" s="3"/>
      <c r="OW900" s="3"/>
      <c r="OX900" s="3"/>
      <c r="OY900" s="3"/>
      <c r="OZ900" s="3"/>
      <c r="PA900" s="3"/>
      <c r="PB900" s="3"/>
      <c r="PC900" s="3"/>
      <c r="PD900" s="3"/>
      <c r="PE900" s="3"/>
      <c r="PF900" s="3"/>
      <c r="PG900" s="3"/>
      <c r="PH900" s="3"/>
      <c r="PI900" s="3"/>
      <c r="PJ900" s="3"/>
      <c r="PK900" s="3"/>
      <c r="PL900" s="3"/>
      <c r="PM900" s="3"/>
      <c r="PN900" s="3"/>
      <c r="PO900" s="3"/>
      <c r="PP900" s="3"/>
      <c r="PQ900" s="3"/>
      <c r="PR900" s="3"/>
      <c r="PS900" s="3"/>
      <c r="PT900" s="3"/>
      <c r="PU900" s="3"/>
      <c r="PV900" s="3"/>
      <c r="PW900" s="3"/>
      <c r="PX900" s="3"/>
      <c r="PY900" s="3"/>
      <c r="PZ900" s="3"/>
      <c r="QA900" s="3"/>
      <c r="QB900" s="3"/>
      <c r="QC900" s="3"/>
      <c r="QD900" s="3"/>
      <c r="QE900" s="3"/>
      <c r="QF900" s="3"/>
      <c r="QG900" s="3"/>
      <c r="QH900" s="3"/>
      <c r="QI900" s="3"/>
      <c r="QJ900" s="3"/>
      <c r="QK900" s="3"/>
      <c r="QL900" s="3"/>
      <c r="QM900" s="3"/>
      <c r="QN900" s="3"/>
      <c r="QO900" s="3"/>
      <c r="QP900" s="3"/>
      <c r="QQ900" s="3"/>
      <c r="QR900" s="3"/>
      <c r="QS900" s="3"/>
      <c r="QT900" s="3"/>
      <c r="QU900" s="3"/>
      <c r="QV900" s="3"/>
      <c r="QW900" s="3"/>
      <c r="QX900" s="3"/>
      <c r="QY900" s="3"/>
      <c r="QZ900" s="3"/>
      <c r="RA900" s="3"/>
      <c r="RB900" s="3"/>
      <c r="RC900" s="3"/>
      <c r="RD900" s="3"/>
      <c r="RE900" s="3"/>
      <c r="RF900" s="3"/>
      <c r="RG900" s="3"/>
      <c r="RH900" s="3"/>
      <c r="RI900" s="3"/>
      <c r="RJ900" s="3"/>
      <c r="RK900" s="3"/>
      <c r="RL900" s="3"/>
      <c r="RM900" s="3"/>
      <c r="RN900" s="3"/>
      <c r="RO900" s="3"/>
      <c r="RP900" s="3"/>
      <c r="RQ900" s="3"/>
      <c r="RR900" s="3"/>
      <c r="RS900" s="3"/>
      <c r="RT900" s="3"/>
      <c r="RU900" s="3"/>
      <c r="RV900" s="3"/>
      <c r="RW900" s="3"/>
      <c r="RX900" s="3"/>
      <c r="RY900" s="3"/>
      <c r="RZ900" s="3"/>
      <c r="SA900" s="3"/>
      <c r="SB900" s="3"/>
      <c r="SC900" s="3"/>
      <c r="SD900" s="3"/>
      <c r="SE900" s="3"/>
      <c r="SF900" s="3"/>
      <c r="SG900" s="3"/>
      <c r="SH900" s="3"/>
      <c r="SI900" s="3"/>
      <c r="SJ900" s="3"/>
      <c r="SK900" s="3"/>
      <c r="SL900" s="3"/>
      <c r="SM900" s="3"/>
      <c r="SN900" s="3"/>
      <c r="SO900" s="3"/>
      <c r="SP900" s="3"/>
      <c r="SQ900" s="3"/>
      <c r="SR900" s="3"/>
      <c r="SS900" s="3"/>
      <c r="ST900" s="3"/>
      <c r="SU900" s="3"/>
      <c r="SV900" s="3"/>
      <c r="SW900" s="3"/>
      <c r="SX900" s="3"/>
      <c r="SY900" s="3"/>
      <c r="SZ900" s="3"/>
      <c r="TA900" s="3"/>
      <c r="TB900" s="3"/>
      <c r="TC900" s="3"/>
      <c r="TD900" s="3"/>
      <c r="TE900" s="3"/>
      <c r="TF900" s="3"/>
      <c r="TG900" s="3"/>
      <c r="TH900" s="3"/>
      <c r="TI900" s="3"/>
      <c r="TJ900" s="3"/>
      <c r="TK900" s="3"/>
      <c r="TL900" s="3"/>
      <c r="TM900" s="3"/>
      <c r="TN900" s="3"/>
      <c r="TO900" s="3"/>
      <c r="TP900" s="3"/>
      <c r="TQ900" s="3"/>
      <c r="TR900" s="3"/>
      <c r="TS900" s="3"/>
      <c r="TT900" s="3"/>
      <c r="TU900" s="3"/>
      <c r="TV900" s="3"/>
      <c r="TW900" s="3"/>
      <c r="TX900" s="3"/>
      <c r="TY900" s="3"/>
      <c r="TZ900" s="3"/>
      <c r="UA900" s="3"/>
      <c r="UB900" s="3"/>
      <c r="UC900" s="3"/>
      <c r="UD900" s="3"/>
      <c r="UE900" s="3"/>
      <c r="UF900" s="3"/>
      <c r="UG900" s="3"/>
      <c r="UH900" s="3"/>
      <c r="UI900" s="3"/>
      <c r="UJ900" s="3"/>
      <c r="UK900" s="3"/>
      <c r="UL900" s="3"/>
      <c r="UM900" s="3"/>
      <c r="UN900" s="3"/>
      <c r="UO900" s="3"/>
      <c r="UP900" s="3"/>
      <c r="UQ900" s="3"/>
      <c r="UR900" s="3"/>
      <c r="US900" s="3"/>
      <c r="UT900" s="3"/>
      <c r="UU900" s="3"/>
      <c r="UV900" s="3"/>
      <c r="UW900" s="3"/>
      <c r="UX900" s="3"/>
      <c r="UY900" s="3"/>
      <c r="UZ900" s="3"/>
      <c r="VA900" s="3"/>
      <c r="VB900" s="3"/>
      <c r="VC900" s="3"/>
      <c r="VD900" s="3"/>
      <c r="VE900" s="3"/>
      <c r="VF900" s="3"/>
      <c r="VG900" s="3"/>
      <c r="VH900" s="3"/>
      <c r="VI900" s="3"/>
      <c r="VJ900" s="3"/>
      <c r="VK900" s="3"/>
      <c r="VL900" s="3"/>
      <c r="VM900" s="3"/>
      <c r="VN900" s="3"/>
      <c r="VO900" s="3"/>
      <c r="VP900" s="3"/>
      <c r="VQ900" s="3"/>
      <c r="VR900" s="3"/>
      <c r="VS900" s="3"/>
      <c r="VT900" s="3"/>
      <c r="VU900" s="3"/>
      <c r="VV900" s="3"/>
      <c r="VW900" s="3"/>
      <c r="VX900" s="3"/>
      <c r="VY900" s="3"/>
      <c r="VZ900" s="3"/>
      <c r="WA900" s="3"/>
      <c r="WB900" s="3"/>
      <c r="WC900" s="3"/>
    </row>
    <row r="901" spans="1:601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/>
      <c r="LP901" s="3"/>
      <c r="LQ901" s="3"/>
      <c r="LR901" s="3"/>
      <c r="LS901" s="3"/>
      <c r="LT901" s="3"/>
      <c r="LU901" s="3"/>
      <c r="LV901" s="3"/>
      <c r="LW901" s="3"/>
      <c r="LX901" s="3"/>
      <c r="LY901" s="3"/>
      <c r="LZ901" s="3"/>
      <c r="MA901" s="3"/>
      <c r="MB901" s="3"/>
      <c r="MC901" s="3"/>
      <c r="MD901" s="3"/>
      <c r="ME901" s="3"/>
      <c r="MF901" s="3"/>
      <c r="MG901" s="3"/>
      <c r="MH901" s="3"/>
      <c r="MI901" s="3"/>
      <c r="MJ901" s="3"/>
      <c r="MK901" s="3"/>
      <c r="ML901" s="3"/>
      <c r="MM901" s="3"/>
      <c r="MN901" s="3"/>
      <c r="MO901" s="3"/>
      <c r="MP901" s="3"/>
      <c r="MQ901" s="3"/>
      <c r="MR901" s="3"/>
      <c r="MS901" s="3"/>
      <c r="MT901" s="3"/>
      <c r="MU901" s="3"/>
      <c r="MV901" s="3"/>
      <c r="MW901" s="3"/>
      <c r="MX901" s="3"/>
      <c r="MY901" s="3"/>
      <c r="MZ901" s="3"/>
      <c r="NA901" s="3"/>
      <c r="NB901" s="3"/>
      <c r="NC901" s="3"/>
      <c r="ND901" s="3"/>
      <c r="NE901" s="3"/>
      <c r="NF901" s="3"/>
      <c r="NG901" s="3"/>
      <c r="NH901" s="3"/>
      <c r="NI901" s="3"/>
      <c r="NJ901" s="3"/>
      <c r="NK901" s="3"/>
      <c r="NL901" s="3"/>
      <c r="NM901" s="3"/>
      <c r="NN901" s="3"/>
      <c r="NO901" s="3"/>
      <c r="NP901" s="3"/>
      <c r="NQ901" s="3"/>
      <c r="NR901" s="3"/>
      <c r="NS901" s="3"/>
      <c r="NT901" s="3"/>
      <c r="NU901" s="3"/>
      <c r="NV901" s="3"/>
      <c r="NW901" s="3"/>
      <c r="NX901" s="3"/>
      <c r="NY901" s="3"/>
      <c r="NZ901" s="3"/>
      <c r="OA901" s="3"/>
      <c r="OB901" s="3"/>
      <c r="OC901" s="3"/>
      <c r="OD901" s="3"/>
      <c r="OE901" s="3"/>
      <c r="OF901" s="3"/>
      <c r="OG901" s="3"/>
      <c r="OH901" s="3"/>
      <c r="OI901" s="3"/>
      <c r="OJ901" s="3"/>
      <c r="OK901" s="3"/>
      <c r="OL901" s="3"/>
      <c r="OM901" s="3"/>
      <c r="ON901" s="3"/>
      <c r="OO901" s="3"/>
      <c r="OP901" s="3"/>
      <c r="OQ901" s="3"/>
      <c r="OR901" s="3"/>
      <c r="OS901" s="3"/>
      <c r="OT901" s="3"/>
      <c r="OU901" s="3"/>
      <c r="OV901" s="3"/>
      <c r="OW901" s="3"/>
      <c r="OX901" s="3"/>
      <c r="OY901" s="3"/>
      <c r="OZ901" s="3"/>
      <c r="PA901" s="3"/>
      <c r="PB901" s="3"/>
      <c r="PC901" s="3"/>
      <c r="PD901" s="3"/>
      <c r="PE901" s="3"/>
      <c r="PF901" s="3"/>
      <c r="PG901" s="3"/>
      <c r="PH901" s="3"/>
      <c r="PI901" s="3"/>
      <c r="PJ901" s="3"/>
      <c r="PK901" s="3"/>
      <c r="PL901" s="3"/>
      <c r="PM901" s="3"/>
      <c r="PN901" s="3"/>
      <c r="PO901" s="3"/>
      <c r="PP901" s="3"/>
      <c r="PQ901" s="3"/>
      <c r="PR901" s="3"/>
      <c r="PS901" s="3"/>
      <c r="PT901" s="3"/>
      <c r="PU901" s="3"/>
      <c r="PV901" s="3"/>
      <c r="PW901" s="3"/>
      <c r="PX901" s="3"/>
      <c r="PY901" s="3"/>
      <c r="PZ901" s="3"/>
      <c r="QA901" s="3"/>
      <c r="QB901" s="3"/>
      <c r="QC901" s="3"/>
      <c r="QD901" s="3"/>
      <c r="QE901" s="3"/>
      <c r="QF901" s="3"/>
      <c r="QG901" s="3"/>
      <c r="QH901" s="3"/>
      <c r="QI901" s="3"/>
      <c r="QJ901" s="3"/>
      <c r="QK901" s="3"/>
      <c r="QL901" s="3"/>
      <c r="QM901" s="3"/>
      <c r="QN901" s="3"/>
      <c r="QO901" s="3"/>
      <c r="QP901" s="3"/>
      <c r="QQ901" s="3"/>
      <c r="QR901" s="3"/>
      <c r="QS901" s="3"/>
      <c r="QT901" s="3"/>
      <c r="QU901" s="3"/>
      <c r="QV901" s="3"/>
      <c r="QW901" s="3"/>
      <c r="QX901" s="3"/>
      <c r="QY901" s="3"/>
      <c r="QZ901" s="3"/>
      <c r="RA901" s="3"/>
      <c r="RB901" s="3"/>
      <c r="RC901" s="3"/>
      <c r="RD901" s="3"/>
      <c r="RE901" s="3"/>
      <c r="RF901" s="3"/>
      <c r="RG901" s="3"/>
      <c r="RH901" s="3"/>
      <c r="RI901" s="3"/>
      <c r="RJ901" s="3"/>
      <c r="RK901" s="3"/>
      <c r="RL901" s="3"/>
      <c r="RM901" s="3"/>
      <c r="RN901" s="3"/>
      <c r="RO901" s="3"/>
      <c r="RP901" s="3"/>
      <c r="RQ901" s="3"/>
      <c r="RR901" s="3"/>
      <c r="RS901" s="3"/>
      <c r="RT901" s="3"/>
      <c r="RU901" s="3"/>
      <c r="RV901" s="3"/>
      <c r="RW901" s="3"/>
      <c r="RX901" s="3"/>
      <c r="RY901" s="3"/>
      <c r="RZ901" s="3"/>
      <c r="SA901" s="3"/>
      <c r="SB901" s="3"/>
      <c r="SC901" s="3"/>
      <c r="SD901" s="3"/>
      <c r="SE901" s="3"/>
      <c r="SF901" s="3"/>
      <c r="SG901" s="3"/>
      <c r="SH901" s="3"/>
      <c r="SI901" s="3"/>
      <c r="SJ901" s="3"/>
      <c r="SK901" s="3"/>
      <c r="SL901" s="3"/>
      <c r="SM901" s="3"/>
      <c r="SN901" s="3"/>
      <c r="SO901" s="3"/>
      <c r="SP901" s="3"/>
      <c r="SQ901" s="3"/>
      <c r="SR901" s="3"/>
      <c r="SS901" s="3"/>
      <c r="ST901" s="3"/>
      <c r="SU901" s="3"/>
      <c r="SV901" s="3"/>
      <c r="SW901" s="3"/>
      <c r="SX901" s="3"/>
      <c r="SY901" s="3"/>
      <c r="SZ901" s="3"/>
      <c r="TA901" s="3"/>
      <c r="TB901" s="3"/>
      <c r="TC901" s="3"/>
      <c r="TD901" s="3"/>
      <c r="TE901" s="3"/>
      <c r="TF901" s="3"/>
      <c r="TG901" s="3"/>
      <c r="TH901" s="3"/>
      <c r="TI901" s="3"/>
      <c r="TJ901" s="3"/>
      <c r="TK901" s="3"/>
      <c r="TL901" s="3"/>
      <c r="TM901" s="3"/>
      <c r="TN901" s="3"/>
      <c r="TO901" s="3"/>
      <c r="TP901" s="3"/>
      <c r="TQ901" s="3"/>
      <c r="TR901" s="3"/>
      <c r="TS901" s="3"/>
      <c r="TT901" s="3"/>
      <c r="TU901" s="3"/>
      <c r="TV901" s="3"/>
      <c r="TW901" s="3"/>
      <c r="TX901" s="3"/>
      <c r="TY901" s="3"/>
      <c r="TZ901" s="3"/>
      <c r="UA901" s="3"/>
      <c r="UB901" s="3"/>
      <c r="UC901" s="3"/>
      <c r="UD901" s="3"/>
      <c r="UE901" s="3"/>
      <c r="UF901" s="3"/>
      <c r="UG901" s="3"/>
      <c r="UH901" s="3"/>
      <c r="UI901" s="3"/>
      <c r="UJ901" s="3"/>
      <c r="UK901" s="3"/>
      <c r="UL901" s="3"/>
      <c r="UM901" s="3"/>
      <c r="UN901" s="3"/>
      <c r="UO901" s="3"/>
      <c r="UP901" s="3"/>
      <c r="UQ901" s="3"/>
      <c r="UR901" s="3"/>
      <c r="US901" s="3"/>
      <c r="UT901" s="3"/>
      <c r="UU901" s="3"/>
      <c r="UV901" s="3"/>
      <c r="UW901" s="3"/>
      <c r="UX901" s="3"/>
      <c r="UY901" s="3"/>
      <c r="UZ901" s="3"/>
      <c r="VA901" s="3"/>
      <c r="VB901" s="3"/>
      <c r="VC901" s="3"/>
      <c r="VD901" s="3"/>
      <c r="VE901" s="3"/>
      <c r="VF901" s="3"/>
      <c r="VG901" s="3"/>
      <c r="VH901" s="3"/>
      <c r="VI901" s="3"/>
      <c r="VJ901" s="3"/>
      <c r="VK901" s="3"/>
      <c r="VL901" s="3"/>
      <c r="VM901" s="3"/>
      <c r="VN901" s="3"/>
      <c r="VO901" s="3"/>
      <c r="VP901" s="3"/>
      <c r="VQ901" s="3"/>
      <c r="VR901" s="3"/>
      <c r="VS901" s="3"/>
      <c r="VT901" s="3"/>
      <c r="VU901" s="3"/>
      <c r="VV901" s="3"/>
      <c r="VW901" s="3"/>
      <c r="VX901" s="3"/>
      <c r="VY901" s="3"/>
      <c r="VZ901" s="3"/>
      <c r="WA901" s="3"/>
      <c r="WB901" s="3"/>
      <c r="WC901" s="3"/>
    </row>
    <row r="902" spans="1:601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/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/>
      <c r="LP902" s="3"/>
      <c r="LQ902" s="3"/>
      <c r="LR902" s="3"/>
      <c r="LS902" s="3"/>
      <c r="LT902" s="3"/>
      <c r="LU902" s="3"/>
      <c r="LV902" s="3"/>
      <c r="LW902" s="3"/>
      <c r="LX902" s="3"/>
      <c r="LY902" s="3"/>
      <c r="LZ902" s="3"/>
      <c r="MA902" s="3"/>
      <c r="MB902" s="3"/>
      <c r="MC902" s="3"/>
      <c r="MD902" s="3"/>
      <c r="ME902" s="3"/>
      <c r="MF902" s="3"/>
      <c r="MG902" s="3"/>
      <c r="MH902" s="3"/>
      <c r="MI902" s="3"/>
      <c r="MJ902" s="3"/>
      <c r="MK902" s="3"/>
      <c r="ML902" s="3"/>
      <c r="MM902" s="3"/>
      <c r="MN902" s="3"/>
      <c r="MO902" s="3"/>
      <c r="MP902" s="3"/>
      <c r="MQ902" s="3"/>
      <c r="MR902" s="3"/>
      <c r="MS902" s="3"/>
      <c r="MT902" s="3"/>
      <c r="MU902" s="3"/>
      <c r="MV902" s="3"/>
      <c r="MW902" s="3"/>
      <c r="MX902" s="3"/>
      <c r="MY902" s="3"/>
      <c r="MZ902" s="3"/>
      <c r="NA902" s="3"/>
      <c r="NB902" s="3"/>
      <c r="NC902" s="3"/>
      <c r="ND902" s="3"/>
      <c r="NE902" s="3"/>
      <c r="NF902" s="3"/>
      <c r="NG902" s="3"/>
      <c r="NH902" s="3"/>
      <c r="NI902" s="3"/>
      <c r="NJ902" s="3"/>
      <c r="NK902" s="3"/>
      <c r="NL902" s="3"/>
      <c r="NM902" s="3"/>
      <c r="NN902" s="3"/>
      <c r="NO902" s="3"/>
      <c r="NP902" s="3"/>
      <c r="NQ902" s="3"/>
      <c r="NR902" s="3"/>
      <c r="NS902" s="3"/>
      <c r="NT902" s="3"/>
      <c r="NU902" s="3"/>
      <c r="NV902" s="3"/>
      <c r="NW902" s="3"/>
      <c r="NX902" s="3"/>
      <c r="NY902" s="3"/>
      <c r="NZ902" s="3"/>
      <c r="OA902" s="3"/>
      <c r="OB902" s="3"/>
      <c r="OC902" s="3"/>
      <c r="OD902" s="3"/>
      <c r="OE902" s="3"/>
      <c r="OF902" s="3"/>
      <c r="OG902" s="3"/>
      <c r="OH902" s="3"/>
      <c r="OI902" s="3"/>
      <c r="OJ902" s="3"/>
      <c r="OK902" s="3"/>
      <c r="OL902" s="3"/>
      <c r="OM902" s="3"/>
      <c r="ON902" s="3"/>
      <c r="OO902" s="3"/>
      <c r="OP902" s="3"/>
      <c r="OQ902" s="3"/>
      <c r="OR902" s="3"/>
      <c r="OS902" s="3"/>
      <c r="OT902" s="3"/>
      <c r="OU902" s="3"/>
      <c r="OV902" s="3"/>
      <c r="OW902" s="3"/>
      <c r="OX902" s="3"/>
      <c r="OY902" s="3"/>
      <c r="OZ902" s="3"/>
      <c r="PA902" s="3"/>
      <c r="PB902" s="3"/>
      <c r="PC902" s="3"/>
      <c r="PD902" s="3"/>
      <c r="PE902" s="3"/>
      <c r="PF902" s="3"/>
      <c r="PG902" s="3"/>
      <c r="PH902" s="3"/>
      <c r="PI902" s="3"/>
      <c r="PJ902" s="3"/>
      <c r="PK902" s="3"/>
      <c r="PL902" s="3"/>
      <c r="PM902" s="3"/>
      <c r="PN902" s="3"/>
      <c r="PO902" s="3"/>
      <c r="PP902" s="3"/>
      <c r="PQ902" s="3"/>
      <c r="PR902" s="3"/>
      <c r="PS902" s="3"/>
      <c r="PT902" s="3"/>
      <c r="PU902" s="3"/>
      <c r="PV902" s="3"/>
      <c r="PW902" s="3"/>
      <c r="PX902" s="3"/>
      <c r="PY902" s="3"/>
      <c r="PZ902" s="3"/>
      <c r="QA902" s="3"/>
      <c r="QB902" s="3"/>
      <c r="QC902" s="3"/>
      <c r="QD902" s="3"/>
      <c r="QE902" s="3"/>
      <c r="QF902" s="3"/>
      <c r="QG902" s="3"/>
      <c r="QH902" s="3"/>
      <c r="QI902" s="3"/>
      <c r="QJ902" s="3"/>
      <c r="QK902" s="3"/>
      <c r="QL902" s="3"/>
      <c r="QM902" s="3"/>
      <c r="QN902" s="3"/>
      <c r="QO902" s="3"/>
      <c r="QP902" s="3"/>
      <c r="QQ902" s="3"/>
      <c r="QR902" s="3"/>
      <c r="QS902" s="3"/>
      <c r="QT902" s="3"/>
      <c r="QU902" s="3"/>
      <c r="QV902" s="3"/>
      <c r="QW902" s="3"/>
      <c r="QX902" s="3"/>
      <c r="QY902" s="3"/>
      <c r="QZ902" s="3"/>
      <c r="RA902" s="3"/>
      <c r="RB902" s="3"/>
      <c r="RC902" s="3"/>
      <c r="RD902" s="3"/>
      <c r="RE902" s="3"/>
      <c r="RF902" s="3"/>
      <c r="RG902" s="3"/>
      <c r="RH902" s="3"/>
      <c r="RI902" s="3"/>
      <c r="RJ902" s="3"/>
      <c r="RK902" s="3"/>
      <c r="RL902" s="3"/>
      <c r="RM902" s="3"/>
      <c r="RN902" s="3"/>
      <c r="RO902" s="3"/>
      <c r="RP902" s="3"/>
      <c r="RQ902" s="3"/>
      <c r="RR902" s="3"/>
      <c r="RS902" s="3"/>
      <c r="RT902" s="3"/>
      <c r="RU902" s="3"/>
      <c r="RV902" s="3"/>
      <c r="RW902" s="3"/>
      <c r="RX902" s="3"/>
      <c r="RY902" s="3"/>
      <c r="RZ902" s="3"/>
      <c r="SA902" s="3"/>
      <c r="SB902" s="3"/>
      <c r="SC902" s="3"/>
      <c r="SD902" s="3"/>
      <c r="SE902" s="3"/>
      <c r="SF902" s="3"/>
      <c r="SG902" s="3"/>
      <c r="SH902" s="3"/>
      <c r="SI902" s="3"/>
      <c r="SJ902" s="3"/>
      <c r="SK902" s="3"/>
      <c r="SL902" s="3"/>
      <c r="SM902" s="3"/>
      <c r="SN902" s="3"/>
      <c r="SO902" s="3"/>
      <c r="SP902" s="3"/>
      <c r="SQ902" s="3"/>
      <c r="SR902" s="3"/>
      <c r="SS902" s="3"/>
      <c r="ST902" s="3"/>
      <c r="SU902" s="3"/>
      <c r="SV902" s="3"/>
      <c r="SW902" s="3"/>
      <c r="SX902" s="3"/>
      <c r="SY902" s="3"/>
      <c r="SZ902" s="3"/>
      <c r="TA902" s="3"/>
      <c r="TB902" s="3"/>
      <c r="TC902" s="3"/>
      <c r="TD902" s="3"/>
      <c r="TE902" s="3"/>
      <c r="TF902" s="3"/>
      <c r="TG902" s="3"/>
      <c r="TH902" s="3"/>
      <c r="TI902" s="3"/>
      <c r="TJ902" s="3"/>
      <c r="TK902" s="3"/>
      <c r="TL902" s="3"/>
      <c r="TM902" s="3"/>
      <c r="TN902" s="3"/>
      <c r="TO902" s="3"/>
      <c r="TP902" s="3"/>
      <c r="TQ902" s="3"/>
      <c r="TR902" s="3"/>
      <c r="TS902" s="3"/>
      <c r="TT902" s="3"/>
      <c r="TU902" s="3"/>
      <c r="TV902" s="3"/>
      <c r="TW902" s="3"/>
      <c r="TX902" s="3"/>
      <c r="TY902" s="3"/>
      <c r="TZ902" s="3"/>
      <c r="UA902" s="3"/>
      <c r="UB902" s="3"/>
      <c r="UC902" s="3"/>
      <c r="UD902" s="3"/>
      <c r="UE902" s="3"/>
      <c r="UF902" s="3"/>
      <c r="UG902" s="3"/>
      <c r="UH902" s="3"/>
      <c r="UI902" s="3"/>
      <c r="UJ902" s="3"/>
      <c r="UK902" s="3"/>
      <c r="UL902" s="3"/>
      <c r="UM902" s="3"/>
      <c r="UN902" s="3"/>
      <c r="UO902" s="3"/>
      <c r="UP902" s="3"/>
      <c r="UQ902" s="3"/>
      <c r="UR902" s="3"/>
      <c r="US902" s="3"/>
      <c r="UT902" s="3"/>
      <c r="UU902" s="3"/>
      <c r="UV902" s="3"/>
      <c r="UW902" s="3"/>
      <c r="UX902" s="3"/>
      <c r="UY902" s="3"/>
      <c r="UZ902" s="3"/>
      <c r="VA902" s="3"/>
      <c r="VB902" s="3"/>
      <c r="VC902" s="3"/>
      <c r="VD902" s="3"/>
      <c r="VE902" s="3"/>
      <c r="VF902" s="3"/>
      <c r="VG902" s="3"/>
      <c r="VH902" s="3"/>
      <c r="VI902" s="3"/>
      <c r="VJ902" s="3"/>
      <c r="VK902" s="3"/>
      <c r="VL902" s="3"/>
      <c r="VM902" s="3"/>
      <c r="VN902" s="3"/>
      <c r="VO902" s="3"/>
      <c r="VP902" s="3"/>
      <c r="VQ902" s="3"/>
      <c r="VR902" s="3"/>
      <c r="VS902" s="3"/>
      <c r="VT902" s="3"/>
      <c r="VU902" s="3"/>
      <c r="VV902" s="3"/>
      <c r="VW902" s="3"/>
      <c r="VX902" s="3"/>
      <c r="VY902" s="3"/>
      <c r="VZ902" s="3"/>
      <c r="WA902" s="3"/>
      <c r="WB902" s="3"/>
      <c r="WC902" s="3"/>
    </row>
    <row r="903" spans="1:601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/>
      <c r="LP903" s="3"/>
      <c r="LQ903" s="3"/>
      <c r="LR903" s="3"/>
      <c r="LS903" s="3"/>
      <c r="LT903" s="3"/>
      <c r="LU903" s="3"/>
      <c r="LV903" s="3"/>
      <c r="LW903" s="3"/>
      <c r="LX903" s="3"/>
      <c r="LY903" s="3"/>
      <c r="LZ903" s="3"/>
      <c r="MA903" s="3"/>
      <c r="MB903" s="3"/>
      <c r="MC903" s="3"/>
      <c r="MD903" s="3"/>
      <c r="ME903" s="3"/>
      <c r="MF903" s="3"/>
      <c r="MG903" s="3"/>
      <c r="MH903" s="3"/>
      <c r="MI903" s="3"/>
      <c r="MJ903" s="3"/>
      <c r="MK903" s="3"/>
      <c r="ML903" s="3"/>
      <c r="MM903" s="3"/>
      <c r="MN903" s="3"/>
      <c r="MO903" s="3"/>
      <c r="MP903" s="3"/>
      <c r="MQ903" s="3"/>
      <c r="MR903" s="3"/>
      <c r="MS903" s="3"/>
      <c r="MT903" s="3"/>
      <c r="MU903" s="3"/>
      <c r="MV903" s="3"/>
      <c r="MW903" s="3"/>
      <c r="MX903" s="3"/>
      <c r="MY903" s="3"/>
      <c r="MZ903" s="3"/>
      <c r="NA903" s="3"/>
      <c r="NB903" s="3"/>
      <c r="NC903" s="3"/>
      <c r="ND903" s="3"/>
      <c r="NE903" s="3"/>
      <c r="NF903" s="3"/>
      <c r="NG903" s="3"/>
      <c r="NH903" s="3"/>
      <c r="NI903" s="3"/>
      <c r="NJ903" s="3"/>
      <c r="NK903" s="3"/>
      <c r="NL903" s="3"/>
      <c r="NM903" s="3"/>
      <c r="NN903" s="3"/>
      <c r="NO903" s="3"/>
      <c r="NP903" s="3"/>
      <c r="NQ903" s="3"/>
      <c r="NR903" s="3"/>
      <c r="NS903" s="3"/>
      <c r="NT903" s="3"/>
      <c r="NU903" s="3"/>
      <c r="NV903" s="3"/>
      <c r="NW903" s="3"/>
      <c r="NX903" s="3"/>
      <c r="NY903" s="3"/>
      <c r="NZ903" s="3"/>
      <c r="OA903" s="3"/>
      <c r="OB903" s="3"/>
      <c r="OC903" s="3"/>
      <c r="OD903" s="3"/>
      <c r="OE903" s="3"/>
      <c r="OF903" s="3"/>
      <c r="OG903" s="3"/>
      <c r="OH903" s="3"/>
      <c r="OI903" s="3"/>
      <c r="OJ903" s="3"/>
      <c r="OK903" s="3"/>
      <c r="OL903" s="3"/>
      <c r="OM903" s="3"/>
      <c r="ON903" s="3"/>
      <c r="OO903" s="3"/>
      <c r="OP903" s="3"/>
      <c r="OQ903" s="3"/>
      <c r="OR903" s="3"/>
      <c r="OS903" s="3"/>
      <c r="OT903" s="3"/>
      <c r="OU903" s="3"/>
      <c r="OV903" s="3"/>
      <c r="OW903" s="3"/>
      <c r="OX903" s="3"/>
      <c r="OY903" s="3"/>
      <c r="OZ903" s="3"/>
      <c r="PA903" s="3"/>
      <c r="PB903" s="3"/>
      <c r="PC903" s="3"/>
      <c r="PD903" s="3"/>
      <c r="PE903" s="3"/>
      <c r="PF903" s="3"/>
      <c r="PG903" s="3"/>
      <c r="PH903" s="3"/>
      <c r="PI903" s="3"/>
      <c r="PJ903" s="3"/>
      <c r="PK903" s="3"/>
      <c r="PL903" s="3"/>
      <c r="PM903" s="3"/>
      <c r="PN903" s="3"/>
      <c r="PO903" s="3"/>
      <c r="PP903" s="3"/>
      <c r="PQ903" s="3"/>
      <c r="PR903" s="3"/>
      <c r="PS903" s="3"/>
      <c r="PT903" s="3"/>
      <c r="PU903" s="3"/>
      <c r="PV903" s="3"/>
      <c r="PW903" s="3"/>
      <c r="PX903" s="3"/>
      <c r="PY903" s="3"/>
      <c r="PZ903" s="3"/>
      <c r="QA903" s="3"/>
      <c r="QB903" s="3"/>
      <c r="QC903" s="3"/>
      <c r="QD903" s="3"/>
      <c r="QE903" s="3"/>
      <c r="QF903" s="3"/>
      <c r="QG903" s="3"/>
      <c r="QH903" s="3"/>
      <c r="QI903" s="3"/>
      <c r="QJ903" s="3"/>
      <c r="QK903" s="3"/>
      <c r="QL903" s="3"/>
      <c r="QM903" s="3"/>
      <c r="QN903" s="3"/>
      <c r="QO903" s="3"/>
      <c r="QP903" s="3"/>
      <c r="QQ903" s="3"/>
      <c r="QR903" s="3"/>
      <c r="QS903" s="3"/>
      <c r="QT903" s="3"/>
      <c r="QU903" s="3"/>
      <c r="QV903" s="3"/>
      <c r="QW903" s="3"/>
      <c r="QX903" s="3"/>
      <c r="QY903" s="3"/>
      <c r="QZ903" s="3"/>
      <c r="RA903" s="3"/>
      <c r="RB903" s="3"/>
      <c r="RC903" s="3"/>
      <c r="RD903" s="3"/>
      <c r="RE903" s="3"/>
      <c r="RF903" s="3"/>
      <c r="RG903" s="3"/>
      <c r="RH903" s="3"/>
      <c r="RI903" s="3"/>
      <c r="RJ903" s="3"/>
      <c r="RK903" s="3"/>
      <c r="RL903" s="3"/>
      <c r="RM903" s="3"/>
      <c r="RN903" s="3"/>
      <c r="RO903" s="3"/>
      <c r="RP903" s="3"/>
      <c r="RQ903" s="3"/>
      <c r="RR903" s="3"/>
      <c r="RS903" s="3"/>
      <c r="RT903" s="3"/>
      <c r="RU903" s="3"/>
      <c r="RV903" s="3"/>
      <c r="RW903" s="3"/>
      <c r="RX903" s="3"/>
      <c r="RY903" s="3"/>
      <c r="RZ903" s="3"/>
      <c r="SA903" s="3"/>
      <c r="SB903" s="3"/>
      <c r="SC903" s="3"/>
      <c r="SD903" s="3"/>
      <c r="SE903" s="3"/>
      <c r="SF903" s="3"/>
      <c r="SG903" s="3"/>
      <c r="SH903" s="3"/>
      <c r="SI903" s="3"/>
      <c r="SJ903" s="3"/>
      <c r="SK903" s="3"/>
      <c r="SL903" s="3"/>
      <c r="SM903" s="3"/>
      <c r="SN903" s="3"/>
      <c r="SO903" s="3"/>
      <c r="SP903" s="3"/>
      <c r="SQ903" s="3"/>
      <c r="SR903" s="3"/>
      <c r="SS903" s="3"/>
      <c r="ST903" s="3"/>
      <c r="SU903" s="3"/>
      <c r="SV903" s="3"/>
      <c r="SW903" s="3"/>
      <c r="SX903" s="3"/>
      <c r="SY903" s="3"/>
      <c r="SZ903" s="3"/>
      <c r="TA903" s="3"/>
      <c r="TB903" s="3"/>
      <c r="TC903" s="3"/>
      <c r="TD903" s="3"/>
      <c r="TE903" s="3"/>
      <c r="TF903" s="3"/>
      <c r="TG903" s="3"/>
      <c r="TH903" s="3"/>
      <c r="TI903" s="3"/>
      <c r="TJ903" s="3"/>
      <c r="TK903" s="3"/>
      <c r="TL903" s="3"/>
      <c r="TM903" s="3"/>
      <c r="TN903" s="3"/>
      <c r="TO903" s="3"/>
      <c r="TP903" s="3"/>
      <c r="TQ903" s="3"/>
      <c r="TR903" s="3"/>
      <c r="TS903" s="3"/>
      <c r="TT903" s="3"/>
      <c r="TU903" s="3"/>
      <c r="TV903" s="3"/>
      <c r="TW903" s="3"/>
      <c r="TX903" s="3"/>
      <c r="TY903" s="3"/>
      <c r="TZ903" s="3"/>
      <c r="UA903" s="3"/>
      <c r="UB903" s="3"/>
      <c r="UC903" s="3"/>
      <c r="UD903" s="3"/>
      <c r="UE903" s="3"/>
      <c r="UF903" s="3"/>
      <c r="UG903" s="3"/>
      <c r="UH903" s="3"/>
      <c r="UI903" s="3"/>
      <c r="UJ903" s="3"/>
      <c r="UK903" s="3"/>
      <c r="UL903" s="3"/>
      <c r="UM903" s="3"/>
      <c r="UN903" s="3"/>
      <c r="UO903" s="3"/>
      <c r="UP903" s="3"/>
      <c r="UQ903" s="3"/>
      <c r="UR903" s="3"/>
      <c r="US903" s="3"/>
      <c r="UT903" s="3"/>
      <c r="UU903" s="3"/>
      <c r="UV903" s="3"/>
      <c r="UW903" s="3"/>
      <c r="UX903" s="3"/>
      <c r="UY903" s="3"/>
      <c r="UZ903" s="3"/>
      <c r="VA903" s="3"/>
      <c r="VB903" s="3"/>
      <c r="VC903" s="3"/>
      <c r="VD903" s="3"/>
      <c r="VE903" s="3"/>
      <c r="VF903" s="3"/>
      <c r="VG903" s="3"/>
      <c r="VH903" s="3"/>
      <c r="VI903" s="3"/>
      <c r="VJ903" s="3"/>
      <c r="VK903" s="3"/>
      <c r="VL903" s="3"/>
      <c r="VM903" s="3"/>
      <c r="VN903" s="3"/>
      <c r="VO903" s="3"/>
      <c r="VP903" s="3"/>
      <c r="VQ903" s="3"/>
      <c r="VR903" s="3"/>
      <c r="VS903" s="3"/>
      <c r="VT903" s="3"/>
      <c r="VU903" s="3"/>
      <c r="VV903" s="3"/>
      <c r="VW903" s="3"/>
      <c r="VX903" s="3"/>
      <c r="VY903" s="3"/>
      <c r="VZ903" s="3"/>
      <c r="WA903" s="3"/>
      <c r="WB903" s="3"/>
      <c r="WC903" s="3"/>
    </row>
    <row r="904" spans="1:601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/>
      <c r="LP904" s="3"/>
      <c r="LQ904" s="3"/>
      <c r="LR904" s="3"/>
      <c r="LS904" s="3"/>
      <c r="LT904" s="3"/>
      <c r="LU904" s="3"/>
      <c r="LV904" s="3"/>
      <c r="LW904" s="3"/>
      <c r="LX904" s="3"/>
      <c r="LY904" s="3"/>
      <c r="LZ904" s="3"/>
      <c r="MA904" s="3"/>
      <c r="MB904" s="3"/>
      <c r="MC904" s="3"/>
      <c r="MD904" s="3"/>
      <c r="ME904" s="3"/>
      <c r="MF904" s="3"/>
      <c r="MG904" s="3"/>
      <c r="MH904" s="3"/>
      <c r="MI904" s="3"/>
      <c r="MJ904" s="3"/>
      <c r="MK904" s="3"/>
      <c r="ML904" s="3"/>
      <c r="MM904" s="3"/>
      <c r="MN904" s="3"/>
      <c r="MO904" s="3"/>
      <c r="MP904" s="3"/>
      <c r="MQ904" s="3"/>
      <c r="MR904" s="3"/>
      <c r="MS904" s="3"/>
      <c r="MT904" s="3"/>
      <c r="MU904" s="3"/>
      <c r="MV904" s="3"/>
      <c r="MW904" s="3"/>
      <c r="MX904" s="3"/>
      <c r="MY904" s="3"/>
      <c r="MZ904" s="3"/>
      <c r="NA904" s="3"/>
      <c r="NB904" s="3"/>
      <c r="NC904" s="3"/>
      <c r="ND904" s="3"/>
      <c r="NE904" s="3"/>
      <c r="NF904" s="3"/>
      <c r="NG904" s="3"/>
      <c r="NH904" s="3"/>
      <c r="NI904" s="3"/>
      <c r="NJ904" s="3"/>
      <c r="NK904" s="3"/>
      <c r="NL904" s="3"/>
      <c r="NM904" s="3"/>
      <c r="NN904" s="3"/>
      <c r="NO904" s="3"/>
      <c r="NP904" s="3"/>
      <c r="NQ904" s="3"/>
      <c r="NR904" s="3"/>
      <c r="NS904" s="3"/>
      <c r="NT904" s="3"/>
      <c r="NU904" s="3"/>
      <c r="NV904" s="3"/>
      <c r="NW904" s="3"/>
      <c r="NX904" s="3"/>
      <c r="NY904" s="3"/>
      <c r="NZ904" s="3"/>
      <c r="OA904" s="3"/>
      <c r="OB904" s="3"/>
      <c r="OC904" s="3"/>
      <c r="OD904" s="3"/>
      <c r="OE904" s="3"/>
      <c r="OF904" s="3"/>
      <c r="OG904" s="3"/>
      <c r="OH904" s="3"/>
      <c r="OI904" s="3"/>
      <c r="OJ904" s="3"/>
      <c r="OK904" s="3"/>
      <c r="OL904" s="3"/>
      <c r="OM904" s="3"/>
      <c r="ON904" s="3"/>
      <c r="OO904" s="3"/>
      <c r="OP904" s="3"/>
      <c r="OQ904" s="3"/>
      <c r="OR904" s="3"/>
      <c r="OS904" s="3"/>
      <c r="OT904" s="3"/>
      <c r="OU904" s="3"/>
      <c r="OV904" s="3"/>
      <c r="OW904" s="3"/>
      <c r="OX904" s="3"/>
      <c r="OY904" s="3"/>
      <c r="OZ904" s="3"/>
      <c r="PA904" s="3"/>
      <c r="PB904" s="3"/>
      <c r="PC904" s="3"/>
      <c r="PD904" s="3"/>
      <c r="PE904" s="3"/>
      <c r="PF904" s="3"/>
      <c r="PG904" s="3"/>
      <c r="PH904" s="3"/>
      <c r="PI904" s="3"/>
      <c r="PJ904" s="3"/>
      <c r="PK904" s="3"/>
      <c r="PL904" s="3"/>
      <c r="PM904" s="3"/>
      <c r="PN904" s="3"/>
      <c r="PO904" s="3"/>
      <c r="PP904" s="3"/>
      <c r="PQ904" s="3"/>
      <c r="PR904" s="3"/>
      <c r="PS904" s="3"/>
      <c r="PT904" s="3"/>
      <c r="PU904" s="3"/>
      <c r="PV904" s="3"/>
      <c r="PW904" s="3"/>
      <c r="PX904" s="3"/>
      <c r="PY904" s="3"/>
      <c r="PZ904" s="3"/>
      <c r="QA904" s="3"/>
      <c r="QB904" s="3"/>
      <c r="QC904" s="3"/>
      <c r="QD904" s="3"/>
      <c r="QE904" s="3"/>
      <c r="QF904" s="3"/>
      <c r="QG904" s="3"/>
      <c r="QH904" s="3"/>
      <c r="QI904" s="3"/>
      <c r="QJ904" s="3"/>
      <c r="QK904" s="3"/>
      <c r="QL904" s="3"/>
      <c r="QM904" s="3"/>
      <c r="QN904" s="3"/>
      <c r="QO904" s="3"/>
      <c r="QP904" s="3"/>
      <c r="QQ904" s="3"/>
      <c r="QR904" s="3"/>
      <c r="QS904" s="3"/>
      <c r="QT904" s="3"/>
      <c r="QU904" s="3"/>
      <c r="QV904" s="3"/>
      <c r="QW904" s="3"/>
      <c r="QX904" s="3"/>
      <c r="QY904" s="3"/>
      <c r="QZ904" s="3"/>
      <c r="RA904" s="3"/>
      <c r="RB904" s="3"/>
      <c r="RC904" s="3"/>
      <c r="RD904" s="3"/>
      <c r="RE904" s="3"/>
      <c r="RF904" s="3"/>
      <c r="RG904" s="3"/>
      <c r="RH904" s="3"/>
      <c r="RI904" s="3"/>
      <c r="RJ904" s="3"/>
      <c r="RK904" s="3"/>
      <c r="RL904" s="3"/>
      <c r="RM904" s="3"/>
      <c r="RN904" s="3"/>
      <c r="RO904" s="3"/>
      <c r="RP904" s="3"/>
      <c r="RQ904" s="3"/>
      <c r="RR904" s="3"/>
      <c r="RS904" s="3"/>
      <c r="RT904" s="3"/>
      <c r="RU904" s="3"/>
      <c r="RV904" s="3"/>
      <c r="RW904" s="3"/>
      <c r="RX904" s="3"/>
      <c r="RY904" s="3"/>
      <c r="RZ904" s="3"/>
      <c r="SA904" s="3"/>
      <c r="SB904" s="3"/>
      <c r="SC904" s="3"/>
      <c r="SD904" s="3"/>
      <c r="SE904" s="3"/>
      <c r="SF904" s="3"/>
      <c r="SG904" s="3"/>
      <c r="SH904" s="3"/>
      <c r="SI904" s="3"/>
      <c r="SJ904" s="3"/>
      <c r="SK904" s="3"/>
      <c r="SL904" s="3"/>
      <c r="SM904" s="3"/>
      <c r="SN904" s="3"/>
      <c r="SO904" s="3"/>
      <c r="SP904" s="3"/>
      <c r="SQ904" s="3"/>
      <c r="SR904" s="3"/>
      <c r="SS904" s="3"/>
      <c r="ST904" s="3"/>
      <c r="SU904" s="3"/>
      <c r="SV904" s="3"/>
      <c r="SW904" s="3"/>
      <c r="SX904" s="3"/>
      <c r="SY904" s="3"/>
      <c r="SZ904" s="3"/>
      <c r="TA904" s="3"/>
      <c r="TB904" s="3"/>
      <c r="TC904" s="3"/>
      <c r="TD904" s="3"/>
      <c r="TE904" s="3"/>
      <c r="TF904" s="3"/>
      <c r="TG904" s="3"/>
      <c r="TH904" s="3"/>
      <c r="TI904" s="3"/>
      <c r="TJ904" s="3"/>
      <c r="TK904" s="3"/>
      <c r="TL904" s="3"/>
      <c r="TM904" s="3"/>
      <c r="TN904" s="3"/>
      <c r="TO904" s="3"/>
      <c r="TP904" s="3"/>
      <c r="TQ904" s="3"/>
      <c r="TR904" s="3"/>
      <c r="TS904" s="3"/>
      <c r="TT904" s="3"/>
      <c r="TU904" s="3"/>
      <c r="TV904" s="3"/>
      <c r="TW904" s="3"/>
      <c r="TX904" s="3"/>
      <c r="TY904" s="3"/>
      <c r="TZ904" s="3"/>
      <c r="UA904" s="3"/>
      <c r="UB904" s="3"/>
      <c r="UC904" s="3"/>
      <c r="UD904" s="3"/>
      <c r="UE904" s="3"/>
      <c r="UF904" s="3"/>
      <c r="UG904" s="3"/>
      <c r="UH904" s="3"/>
      <c r="UI904" s="3"/>
      <c r="UJ904" s="3"/>
      <c r="UK904" s="3"/>
      <c r="UL904" s="3"/>
      <c r="UM904" s="3"/>
      <c r="UN904" s="3"/>
      <c r="UO904" s="3"/>
      <c r="UP904" s="3"/>
      <c r="UQ904" s="3"/>
      <c r="UR904" s="3"/>
      <c r="US904" s="3"/>
      <c r="UT904" s="3"/>
      <c r="UU904" s="3"/>
      <c r="UV904" s="3"/>
      <c r="UW904" s="3"/>
      <c r="UX904" s="3"/>
      <c r="UY904" s="3"/>
      <c r="UZ904" s="3"/>
      <c r="VA904" s="3"/>
      <c r="VB904" s="3"/>
      <c r="VC904" s="3"/>
      <c r="VD904" s="3"/>
      <c r="VE904" s="3"/>
      <c r="VF904" s="3"/>
      <c r="VG904" s="3"/>
      <c r="VH904" s="3"/>
      <c r="VI904" s="3"/>
      <c r="VJ904" s="3"/>
      <c r="VK904" s="3"/>
      <c r="VL904" s="3"/>
      <c r="VM904" s="3"/>
      <c r="VN904" s="3"/>
      <c r="VO904" s="3"/>
      <c r="VP904" s="3"/>
      <c r="VQ904" s="3"/>
      <c r="VR904" s="3"/>
      <c r="VS904" s="3"/>
      <c r="VT904" s="3"/>
      <c r="VU904" s="3"/>
      <c r="VV904" s="3"/>
      <c r="VW904" s="3"/>
      <c r="VX904" s="3"/>
      <c r="VY904" s="3"/>
      <c r="VZ904" s="3"/>
      <c r="WA904" s="3"/>
      <c r="WB904" s="3"/>
      <c r="WC904" s="3"/>
    </row>
    <row r="905" spans="1:601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/>
      <c r="LP905" s="3"/>
      <c r="LQ905" s="3"/>
      <c r="LR905" s="3"/>
      <c r="LS905" s="3"/>
      <c r="LT905" s="3"/>
      <c r="LU905" s="3"/>
      <c r="LV905" s="3"/>
      <c r="LW905" s="3"/>
      <c r="LX905" s="3"/>
      <c r="LY905" s="3"/>
      <c r="LZ905" s="3"/>
      <c r="MA905" s="3"/>
      <c r="MB905" s="3"/>
      <c r="MC905" s="3"/>
      <c r="MD905" s="3"/>
      <c r="ME905" s="3"/>
      <c r="MF905" s="3"/>
      <c r="MG905" s="3"/>
      <c r="MH905" s="3"/>
      <c r="MI905" s="3"/>
      <c r="MJ905" s="3"/>
      <c r="MK905" s="3"/>
      <c r="ML905" s="3"/>
      <c r="MM905" s="3"/>
      <c r="MN905" s="3"/>
      <c r="MO905" s="3"/>
      <c r="MP905" s="3"/>
      <c r="MQ905" s="3"/>
      <c r="MR905" s="3"/>
      <c r="MS905" s="3"/>
      <c r="MT905" s="3"/>
      <c r="MU905" s="3"/>
      <c r="MV905" s="3"/>
      <c r="MW905" s="3"/>
      <c r="MX905" s="3"/>
      <c r="MY905" s="3"/>
      <c r="MZ905" s="3"/>
      <c r="NA905" s="3"/>
      <c r="NB905" s="3"/>
      <c r="NC905" s="3"/>
      <c r="ND905" s="3"/>
      <c r="NE905" s="3"/>
      <c r="NF905" s="3"/>
      <c r="NG905" s="3"/>
      <c r="NH905" s="3"/>
      <c r="NI905" s="3"/>
      <c r="NJ905" s="3"/>
      <c r="NK905" s="3"/>
      <c r="NL905" s="3"/>
      <c r="NM905" s="3"/>
      <c r="NN905" s="3"/>
      <c r="NO905" s="3"/>
      <c r="NP905" s="3"/>
      <c r="NQ905" s="3"/>
      <c r="NR905" s="3"/>
      <c r="NS905" s="3"/>
      <c r="NT905" s="3"/>
      <c r="NU905" s="3"/>
      <c r="NV905" s="3"/>
      <c r="NW905" s="3"/>
      <c r="NX905" s="3"/>
      <c r="NY905" s="3"/>
      <c r="NZ905" s="3"/>
      <c r="OA905" s="3"/>
      <c r="OB905" s="3"/>
      <c r="OC905" s="3"/>
      <c r="OD905" s="3"/>
      <c r="OE905" s="3"/>
      <c r="OF905" s="3"/>
      <c r="OG905" s="3"/>
      <c r="OH905" s="3"/>
      <c r="OI905" s="3"/>
      <c r="OJ905" s="3"/>
      <c r="OK905" s="3"/>
      <c r="OL905" s="3"/>
      <c r="OM905" s="3"/>
      <c r="ON905" s="3"/>
      <c r="OO905" s="3"/>
      <c r="OP905" s="3"/>
      <c r="OQ905" s="3"/>
      <c r="OR905" s="3"/>
      <c r="OS905" s="3"/>
      <c r="OT905" s="3"/>
      <c r="OU905" s="3"/>
      <c r="OV905" s="3"/>
      <c r="OW905" s="3"/>
      <c r="OX905" s="3"/>
      <c r="OY905" s="3"/>
      <c r="OZ905" s="3"/>
      <c r="PA905" s="3"/>
      <c r="PB905" s="3"/>
      <c r="PC905" s="3"/>
      <c r="PD905" s="3"/>
      <c r="PE905" s="3"/>
      <c r="PF905" s="3"/>
      <c r="PG905" s="3"/>
      <c r="PH905" s="3"/>
      <c r="PI905" s="3"/>
      <c r="PJ905" s="3"/>
      <c r="PK905" s="3"/>
      <c r="PL905" s="3"/>
      <c r="PM905" s="3"/>
      <c r="PN905" s="3"/>
      <c r="PO905" s="3"/>
      <c r="PP905" s="3"/>
      <c r="PQ905" s="3"/>
      <c r="PR905" s="3"/>
      <c r="PS905" s="3"/>
      <c r="PT905" s="3"/>
      <c r="PU905" s="3"/>
      <c r="PV905" s="3"/>
      <c r="PW905" s="3"/>
      <c r="PX905" s="3"/>
      <c r="PY905" s="3"/>
      <c r="PZ905" s="3"/>
      <c r="QA905" s="3"/>
      <c r="QB905" s="3"/>
      <c r="QC905" s="3"/>
      <c r="QD905" s="3"/>
      <c r="QE905" s="3"/>
      <c r="QF905" s="3"/>
      <c r="QG905" s="3"/>
      <c r="QH905" s="3"/>
      <c r="QI905" s="3"/>
      <c r="QJ905" s="3"/>
      <c r="QK905" s="3"/>
      <c r="QL905" s="3"/>
      <c r="QM905" s="3"/>
      <c r="QN905" s="3"/>
      <c r="QO905" s="3"/>
      <c r="QP905" s="3"/>
      <c r="QQ905" s="3"/>
      <c r="QR905" s="3"/>
      <c r="QS905" s="3"/>
      <c r="QT905" s="3"/>
      <c r="QU905" s="3"/>
      <c r="QV905" s="3"/>
      <c r="QW905" s="3"/>
      <c r="QX905" s="3"/>
      <c r="QY905" s="3"/>
      <c r="QZ905" s="3"/>
      <c r="RA905" s="3"/>
      <c r="RB905" s="3"/>
      <c r="RC905" s="3"/>
      <c r="RD905" s="3"/>
      <c r="RE905" s="3"/>
      <c r="RF905" s="3"/>
      <c r="RG905" s="3"/>
      <c r="RH905" s="3"/>
      <c r="RI905" s="3"/>
      <c r="RJ905" s="3"/>
      <c r="RK905" s="3"/>
      <c r="RL905" s="3"/>
      <c r="RM905" s="3"/>
      <c r="RN905" s="3"/>
      <c r="RO905" s="3"/>
      <c r="RP905" s="3"/>
      <c r="RQ905" s="3"/>
      <c r="RR905" s="3"/>
      <c r="RS905" s="3"/>
      <c r="RT905" s="3"/>
      <c r="RU905" s="3"/>
      <c r="RV905" s="3"/>
      <c r="RW905" s="3"/>
      <c r="RX905" s="3"/>
      <c r="RY905" s="3"/>
      <c r="RZ905" s="3"/>
      <c r="SA905" s="3"/>
      <c r="SB905" s="3"/>
      <c r="SC905" s="3"/>
      <c r="SD905" s="3"/>
      <c r="SE905" s="3"/>
      <c r="SF905" s="3"/>
      <c r="SG905" s="3"/>
      <c r="SH905" s="3"/>
      <c r="SI905" s="3"/>
      <c r="SJ905" s="3"/>
      <c r="SK905" s="3"/>
      <c r="SL905" s="3"/>
      <c r="SM905" s="3"/>
      <c r="SN905" s="3"/>
      <c r="SO905" s="3"/>
      <c r="SP905" s="3"/>
      <c r="SQ905" s="3"/>
      <c r="SR905" s="3"/>
      <c r="SS905" s="3"/>
      <c r="ST905" s="3"/>
      <c r="SU905" s="3"/>
      <c r="SV905" s="3"/>
      <c r="SW905" s="3"/>
      <c r="SX905" s="3"/>
      <c r="SY905" s="3"/>
      <c r="SZ905" s="3"/>
      <c r="TA905" s="3"/>
      <c r="TB905" s="3"/>
      <c r="TC905" s="3"/>
      <c r="TD905" s="3"/>
      <c r="TE905" s="3"/>
      <c r="TF905" s="3"/>
      <c r="TG905" s="3"/>
      <c r="TH905" s="3"/>
      <c r="TI905" s="3"/>
      <c r="TJ905" s="3"/>
      <c r="TK905" s="3"/>
      <c r="TL905" s="3"/>
      <c r="TM905" s="3"/>
      <c r="TN905" s="3"/>
      <c r="TO905" s="3"/>
      <c r="TP905" s="3"/>
      <c r="TQ905" s="3"/>
      <c r="TR905" s="3"/>
      <c r="TS905" s="3"/>
      <c r="TT905" s="3"/>
      <c r="TU905" s="3"/>
      <c r="TV905" s="3"/>
      <c r="TW905" s="3"/>
      <c r="TX905" s="3"/>
      <c r="TY905" s="3"/>
      <c r="TZ905" s="3"/>
      <c r="UA905" s="3"/>
      <c r="UB905" s="3"/>
      <c r="UC905" s="3"/>
      <c r="UD905" s="3"/>
      <c r="UE905" s="3"/>
      <c r="UF905" s="3"/>
      <c r="UG905" s="3"/>
      <c r="UH905" s="3"/>
      <c r="UI905" s="3"/>
      <c r="UJ905" s="3"/>
      <c r="UK905" s="3"/>
      <c r="UL905" s="3"/>
      <c r="UM905" s="3"/>
      <c r="UN905" s="3"/>
      <c r="UO905" s="3"/>
      <c r="UP905" s="3"/>
      <c r="UQ905" s="3"/>
      <c r="UR905" s="3"/>
      <c r="US905" s="3"/>
      <c r="UT905" s="3"/>
      <c r="UU905" s="3"/>
      <c r="UV905" s="3"/>
      <c r="UW905" s="3"/>
      <c r="UX905" s="3"/>
      <c r="UY905" s="3"/>
      <c r="UZ905" s="3"/>
      <c r="VA905" s="3"/>
      <c r="VB905" s="3"/>
      <c r="VC905" s="3"/>
      <c r="VD905" s="3"/>
      <c r="VE905" s="3"/>
      <c r="VF905" s="3"/>
      <c r="VG905" s="3"/>
      <c r="VH905" s="3"/>
      <c r="VI905" s="3"/>
      <c r="VJ905" s="3"/>
      <c r="VK905" s="3"/>
      <c r="VL905" s="3"/>
      <c r="VM905" s="3"/>
      <c r="VN905" s="3"/>
      <c r="VO905" s="3"/>
      <c r="VP905" s="3"/>
      <c r="VQ905" s="3"/>
      <c r="VR905" s="3"/>
      <c r="VS905" s="3"/>
      <c r="VT905" s="3"/>
      <c r="VU905" s="3"/>
      <c r="VV905" s="3"/>
      <c r="VW905" s="3"/>
      <c r="VX905" s="3"/>
      <c r="VY905" s="3"/>
      <c r="VZ905" s="3"/>
      <c r="WA905" s="3"/>
      <c r="WB905" s="3"/>
      <c r="WC905" s="3"/>
    </row>
    <row r="906" spans="1:601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/>
      <c r="LP906" s="3"/>
      <c r="LQ906" s="3"/>
      <c r="LR906" s="3"/>
      <c r="LS906" s="3"/>
      <c r="LT906" s="3"/>
      <c r="LU906" s="3"/>
      <c r="LV906" s="3"/>
      <c r="LW906" s="3"/>
      <c r="LX906" s="3"/>
      <c r="LY906" s="3"/>
      <c r="LZ906" s="3"/>
      <c r="MA906" s="3"/>
      <c r="MB906" s="3"/>
      <c r="MC906" s="3"/>
      <c r="MD906" s="3"/>
      <c r="ME906" s="3"/>
      <c r="MF906" s="3"/>
      <c r="MG906" s="3"/>
      <c r="MH906" s="3"/>
      <c r="MI906" s="3"/>
      <c r="MJ906" s="3"/>
      <c r="MK906" s="3"/>
      <c r="ML906" s="3"/>
      <c r="MM906" s="3"/>
      <c r="MN906" s="3"/>
      <c r="MO906" s="3"/>
      <c r="MP906" s="3"/>
      <c r="MQ906" s="3"/>
      <c r="MR906" s="3"/>
      <c r="MS906" s="3"/>
      <c r="MT906" s="3"/>
      <c r="MU906" s="3"/>
      <c r="MV906" s="3"/>
      <c r="MW906" s="3"/>
      <c r="MX906" s="3"/>
      <c r="MY906" s="3"/>
      <c r="MZ906" s="3"/>
      <c r="NA906" s="3"/>
      <c r="NB906" s="3"/>
      <c r="NC906" s="3"/>
      <c r="ND906" s="3"/>
      <c r="NE906" s="3"/>
      <c r="NF906" s="3"/>
      <c r="NG906" s="3"/>
      <c r="NH906" s="3"/>
      <c r="NI906" s="3"/>
      <c r="NJ906" s="3"/>
      <c r="NK906" s="3"/>
      <c r="NL906" s="3"/>
      <c r="NM906" s="3"/>
      <c r="NN906" s="3"/>
      <c r="NO906" s="3"/>
      <c r="NP906" s="3"/>
      <c r="NQ906" s="3"/>
      <c r="NR906" s="3"/>
      <c r="NS906" s="3"/>
      <c r="NT906" s="3"/>
      <c r="NU906" s="3"/>
      <c r="NV906" s="3"/>
      <c r="NW906" s="3"/>
      <c r="NX906" s="3"/>
      <c r="NY906" s="3"/>
      <c r="NZ906" s="3"/>
      <c r="OA906" s="3"/>
      <c r="OB906" s="3"/>
      <c r="OC906" s="3"/>
      <c r="OD906" s="3"/>
      <c r="OE906" s="3"/>
      <c r="OF906" s="3"/>
      <c r="OG906" s="3"/>
      <c r="OH906" s="3"/>
      <c r="OI906" s="3"/>
      <c r="OJ906" s="3"/>
      <c r="OK906" s="3"/>
      <c r="OL906" s="3"/>
      <c r="OM906" s="3"/>
      <c r="ON906" s="3"/>
      <c r="OO906" s="3"/>
      <c r="OP906" s="3"/>
      <c r="OQ906" s="3"/>
      <c r="OR906" s="3"/>
      <c r="OS906" s="3"/>
      <c r="OT906" s="3"/>
      <c r="OU906" s="3"/>
      <c r="OV906" s="3"/>
      <c r="OW906" s="3"/>
      <c r="OX906" s="3"/>
      <c r="OY906" s="3"/>
      <c r="OZ906" s="3"/>
      <c r="PA906" s="3"/>
      <c r="PB906" s="3"/>
      <c r="PC906" s="3"/>
      <c r="PD906" s="3"/>
      <c r="PE906" s="3"/>
      <c r="PF906" s="3"/>
      <c r="PG906" s="3"/>
      <c r="PH906" s="3"/>
      <c r="PI906" s="3"/>
      <c r="PJ906" s="3"/>
      <c r="PK906" s="3"/>
      <c r="PL906" s="3"/>
      <c r="PM906" s="3"/>
      <c r="PN906" s="3"/>
      <c r="PO906" s="3"/>
      <c r="PP906" s="3"/>
      <c r="PQ906" s="3"/>
      <c r="PR906" s="3"/>
      <c r="PS906" s="3"/>
      <c r="PT906" s="3"/>
      <c r="PU906" s="3"/>
      <c r="PV906" s="3"/>
      <c r="PW906" s="3"/>
      <c r="PX906" s="3"/>
      <c r="PY906" s="3"/>
      <c r="PZ906" s="3"/>
      <c r="QA906" s="3"/>
      <c r="QB906" s="3"/>
      <c r="QC906" s="3"/>
      <c r="QD906" s="3"/>
      <c r="QE906" s="3"/>
      <c r="QF906" s="3"/>
      <c r="QG906" s="3"/>
      <c r="QH906" s="3"/>
      <c r="QI906" s="3"/>
      <c r="QJ906" s="3"/>
      <c r="QK906" s="3"/>
      <c r="QL906" s="3"/>
      <c r="QM906" s="3"/>
      <c r="QN906" s="3"/>
      <c r="QO906" s="3"/>
      <c r="QP906" s="3"/>
      <c r="QQ906" s="3"/>
      <c r="QR906" s="3"/>
      <c r="QS906" s="3"/>
      <c r="QT906" s="3"/>
      <c r="QU906" s="3"/>
      <c r="QV906" s="3"/>
      <c r="QW906" s="3"/>
      <c r="QX906" s="3"/>
      <c r="QY906" s="3"/>
      <c r="QZ906" s="3"/>
      <c r="RA906" s="3"/>
      <c r="RB906" s="3"/>
      <c r="RC906" s="3"/>
      <c r="RD906" s="3"/>
      <c r="RE906" s="3"/>
      <c r="RF906" s="3"/>
      <c r="RG906" s="3"/>
      <c r="RH906" s="3"/>
      <c r="RI906" s="3"/>
      <c r="RJ906" s="3"/>
      <c r="RK906" s="3"/>
      <c r="RL906" s="3"/>
      <c r="RM906" s="3"/>
      <c r="RN906" s="3"/>
      <c r="RO906" s="3"/>
      <c r="RP906" s="3"/>
      <c r="RQ906" s="3"/>
      <c r="RR906" s="3"/>
      <c r="RS906" s="3"/>
      <c r="RT906" s="3"/>
      <c r="RU906" s="3"/>
      <c r="RV906" s="3"/>
      <c r="RW906" s="3"/>
      <c r="RX906" s="3"/>
      <c r="RY906" s="3"/>
      <c r="RZ906" s="3"/>
      <c r="SA906" s="3"/>
      <c r="SB906" s="3"/>
      <c r="SC906" s="3"/>
      <c r="SD906" s="3"/>
      <c r="SE906" s="3"/>
      <c r="SF906" s="3"/>
      <c r="SG906" s="3"/>
      <c r="SH906" s="3"/>
      <c r="SI906" s="3"/>
      <c r="SJ906" s="3"/>
      <c r="SK906" s="3"/>
      <c r="SL906" s="3"/>
      <c r="SM906" s="3"/>
      <c r="SN906" s="3"/>
      <c r="SO906" s="3"/>
      <c r="SP906" s="3"/>
      <c r="SQ906" s="3"/>
      <c r="SR906" s="3"/>
      <c r="SS906" s="3"/>
      <c r="ST906" s="3"/>
      <c r="SU906" s="3"/>
      <c r="SV906" s="3"/>
      <c r="SW906" s="3"/>
      <c r="SX906" s="3"/>
      <c r="SY906" s="3"/>
      <c r="SZ906" s="3"/>
      <c r="TA906" s="3"/>
      <c r="TB906" s="3"/>
      <c r="TC906" s="3"/>
      <c r="TD906" s="3"/>
      <c r="TE906" s="3"/>
      <c r="TF906" s="3"/>
      <c r="TG906" s="3"/>
      <c r="TH906" s="3"/>
      <c r="TI906" s="3"/>
      <c r="TJ906" s="3"/>
      <c r="TK906" s="3"/>
      <c r="TL906" s="3"/>
      <c r="TM906" s="3"/>
      <c r="TN906" s="3"/>
      <c r="TO906" s="3"/>
      <c r="TP906" s="3"/>
      <c r="TQ906" s="3"/>
      <c r="TR906" s="3"/>
      <c r="TS906" s="3"/>
      <c r="TT906" s="3"/>
      <c r="TU906" s="3"/>
      <c r="TV906" s="3"/>
      <c r="TW906" s="3"/>
      <c r="TX906" s="3"/>
      <c r="TY906" s="3"/>
      <c r="TZ906" s="3"/>
      <c r="UA906" s="3"/>
      <c r="UB906" s="3"/>
      <c r="UC906" s="3"/>
      <c r="UD906" s="3"/>
      <c r="UE906" s="3"/>
      <c r="UF906" s="3"/>
      <c r="UG906" s="3"/>
      <c r="UH906" s="3"/>
      <c r="UI906" s="3"/>
      <c r="UJ906" s="3"/>
      <c r="UK906" s="3"/>
      <c r="UL906" s="3"/>
      <c r="UM906" s="3"/>
      <c r="UN906" s="3"/>
      <c r="UO906" s="3"/>
      <c r="UP906" s="3"/>
      <c r="UQ906" s="3"/>
      <c r="UR906" s="3"/>
      <c r="US906" s="3"/>
      <c r="UT906" s="3"/>
      <c r="UU906" s="3"/>
      <c r="UV906" s="3"/>
      <c r="UW906" s="3"/>
      <c r="UX906" s="3"/>
      <c r="UY906" s="3"/>
      <c r="UZ906" s="3"/>
      <c r="VA906" s="3"/>
      <c r="VB906" s="3"/>
      <c r="VC906" s="3"/>
      <c r="VD906" s="3"/>
      <c r="VE906" s="3"/>
      <c r="VF906" s="3"/>
      <c r="VG906" s="3"/>
      <c r="VH906" s="3"/>
      <c r="VI906" s="3"/>
      <c r="VJ906" s="3"/>
      <c r="VK906" s="3"/>
      <c r="VL906" s="3"/>
      <c r="VM906" s="3"/>
      <c r="VN906" s="3"/>
      <c r="VO906" s="3"/>
      <c r="VP906" s="3"/>
      <c r="VQ906" s="3"/>
      <c r="VR906" s="3"/>
      <c r="VS906" s="3"/>
      <c r="VT906" s="3"/>
      <c r="VU906" s="3"/>
      <c r="VV906" s="3"/>
      <c r="VW906" s="3"/>
      <c r="VX906" s="3"/>
      <c r="VY906" s="3"/>
      <c r="VZ906" s="3"/>
      <c r="WA906" s="3"/>
      <c r="WB906" s="3"/>
      <c r="WC906" s="3"/>
    </row>
    <row r="907" spans="1:601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/>
      <c r="LP907" s="3"/>
      <c r="LQ907" s="3"/>
      <c r="LR907" s="3"/>
      <c r="LS907" s="3"/>
      <c r="LT907" s="3"/>
      <c r="LU907" s="3"/>
      <c r="LV907" s="3"/>
      <c r="LW907" s="3"/>
      <c r="LX907" s="3"/>
      <c r="LY907" s="3"/>
      <c r="LZ907" s="3"/>
      <c r="MA907" s="3"/>
      <c r="MB907" s="3"/>
      <c r="MC907" s="3"/>
      <c r="MD907" s="3"/>
      <c r="ME907" s="3"/>
      <c r="MF907" s="3"/>
      <c r="MG907" s="3"/>
      <c r="MH907" s="3"/>
      <c r="MI907" s="3"/>
      <c r="MJ907" s="3"/>
      <c r="MK907" s="3"/>
      <c r="ML907" s="3"/>
      <c r="MM907" s="3"/>
      <c r="MN907" s="3"/>
      <c r="MO907" s="3"/>
      <c r="MP907" s="3"/>
      <c r="MQ907" s="3"/>
      <c r="MR907" s="3"/>
      <c r="MS907" s="3"/>
      <c r="MT907" s="3"/>
      <c r="MU907" s="3"/>
      <c r="MV907" s="3"/>
      <c r="MW907" s="3"/>
      <c r="MX907" s="3"/>
      <c r="MY907" s="3"/>
      <c r="MZ907" s="3"/>
      <c r="NA907" s="3"/>
      <c r="NB907" s="3"/>
      <c r="NC907" s="3"/>
      <c r="ND907" s="3"/>
      <c r="NE907" s="3"/>
      <c r="NF907" s="3"/>
      <c r="NG907" s="3"/>
      <c r="NH907" s="3"/>
      <c r="NI907" s="3"/>
      <c r="NJ907" s="3"/>
      <c r="NK907" s="3"/>
      <c r="NL907" s="3"/>
      <c r="NM907" s="3"/>
      <c r="NN907" s="3"/>
      <c r="NO907" s="3"/>
      <c r="NP907" s="3"/>
      <c r="NQ907" s="3"/>
      <c r="NR907" s="3"/>
      <c r="NS907" s="3"/>
      <c r="NT907" s="3"/>
      <c r="NU907" s="3"/>
      <c r="NV907" s="3"/>
      <c r="NW907" s="3"/>
      <c r="NX907" s="3"/>
      <c r="NY907" s="3"/>
      <c r="NZ907" s="3"/>
      <c r="OA907" s="3"/>
      <c r="OB907" s="3"/>
      <c r="OC907" s="3"/>
      <c r="OD907" s="3"/>
      <c r="OE907" s="3"/>
      <c r="OF907" s="3"/>
      <c r="OG907" s="3"/>
      <c r="OH907" s="3"/>
      <c r="OI907" s="3"/>
      <c r="OJ907" s="3"/>
      <c r="OK907" s="3"/>
      <c r="OL907" s="3"/>
      <c r="OM907" s="3"/>
      <c r="ON907" s="3"/>
      <c r="OO907" s="3"/>
      <c r="OP907" s="3"/>
      <c r="OQ907" s="3"/>
      <c r="OR907" s="3"/>
      <c r="OS907" s="3"/>
      <c r="OT907" s="3"/>
      <c r="OU907" s="3"/>
      <c r="OV907" s="3"/>
      <c r="OW907" s="3"/>
      <c r="OX907" s="3"/>
      <c r="OY907" s="3"/>
      <c r="OZ907" s="3"/>
      <c r="PA907" s="3"/>
      <c r="PB907" s="3"/>
      <c r="PC907" s="3"/>
      <c r="PD907" s="3"/>
      <c r="PE907" s="3"/>
      <c r="PF907" s="3"/>
      <c r="PG907" s="3"/>
      <c r="PH907" s="3"/>
      <c r="PI907" s="3"/>
      <c r="PJ907" s="3"/>
      <c r="PK907" s="3"/>
      <c r="PL907" s="3"/>
      <c r="PM907" s="3"/>
      <c r="PN907" s="3"/>
      <c r="PO907" s="3"/>
      <c r="PP907" s="3"/>
      <c r="PQ907" s="3"/>
      <c r="PR907" s="3"/>
      <c r="PS907" s="3"/>
      <c r="PT907" s="3"/>
      <c r="PU907" s="3"/>
      <c r="PV907" s="3"/>
      <c r="PW907" s="3"/>
      <c r="PX907" s="3"/>
      <c r="PY907" s="3"/>
      <c r="PZ907" s="3"/>
      <c r="QA907" s="3"/>
      <c r="QB907" s="3"/>
      <c r="QC907" s="3"/>
      <c r="QD907" s="3"/>
      <c r="QE907" s="3"/>
      <c r="QF907" s="3"/>
      <c r="QG907" s="3"/>
      <c r="QH907" s="3"/>
      <c r="QI907" s="3"/>
      <c r="QJ907" s="3"/>
      <c r="QK907" s="3"/>
      <c r="QL907" s="3"/>
      <c r="QM907" s="3"/>
      <c r="QN907" s="3"/>
      <c r="QO907" s="3"/>
      <c r="QP907" s="3"/>
      <c r="QQ907" s="3"/>
      <c r="QR907" s="3"/>
      <c r="QS907" s="3"/>
      <c r="QT907" s="3"/>
      <c r="QU907" s="3"/>
      <c r="QV907" s="3"/>
      <c r="QW907" s="3"/>
      <c r="QX907" s="3"/>
      <c r="QY907" s="3"/>
      <c r="QZ907" s="3"/>
      <c r="RA907" s="3"/>
      <c r="RB907" s="3"/>
      <c r="RC907" s="3"/>
      <c r="RD907" s="3"/>
      <c r="RE907" s="3"/>
      <c r="RF907" s="3"/>
      <c r="RG907" s="3"/>
      <c r="RH907" s="3"/>
      <c r="RI907" s="3"/>
      <c r="RJ907" s="3"/>
      <c r="RK907" s="3"/>
      <c r="RL907" s="3"/>
      <c r="RM907" s="3"/>
      <c r="RN907" s="3"/>
      <c r="RO907" s="3"/>
      <c r="RP907" s="3"/>
      <c r="RQ907" s="3"/>
      <c r="RR907" s="3"/>
      <c r="RS907" s="3"/>
      <c r="RT907" s="3"/>
      <c r="RU907" s="3"/>
      <c r="RV907" s="3"/>
      <c r="RW907" s="3"/>
      <c r="RX907" s="3"/>
      <c r="RY907" s="3"/>
      <c r="RZ907" s="3"/>
      <c r="SA907" s="3"/>
      <c r="SB907" s="3"/>
      <c r="SC907" s="3"/>
      <c r="SD907" s="3"/>
      <c r="SE907" s="3"/>
      <c r="SF907" s="3"/>
      <c r="SG907" s="3"/>
      <c r="SH907" s="3"/>
      <c r="SI907" s="3"/>
      <c r="SJ907" s="3"/>
      <c r="SK907" s="3"/>
      <c r="SL907" s="3"/>
      <c r="SM907" s="3"/>
      <c r="SN907" s="3"/>
      <c r="SO907" s="3"/>
      <c r="SP907" s="3"/>
      <c r="SQ907" s="3"/>
      <c r="SR907" s="3"/>
      <c r="SS907" s="3"/>
      <c r="ST907" s="3"/>
      <c r="SU907" s="3"/>
      <c r="SV907" s="3"/>
      <c r="SW907" s="3"/>
      <c r="SX907" s="3"/>
      <c r="SY907" s="3"/>
      <c r="SZ907" s="3"/>
      <c r="TA907" s="3"/>
      <c r="TB907" s="3"/>
      <c r="TC907" s="3"/>
      <c r="TD907" s="3"/>
      <c r="TE907" s="3"/>
      <c r="TF907" s="3"/>
      <c r="TG907" s="3"/>
      <c r="TH907" s="3"/>
      <c r="TI907" s="3"/>
      <c r="TJ907" s="3"/>
      <c r="TK907" s="3"/>
      <c r="TL907" s="3"/>
      <c r="TM907" s="3"/>
      <c r="TN907" s="3"/>
      <c r="TO907" s="3"/>
      <c r="TP907" s="3"/>
      <c r="TQ907" s="3"/>
      <c r="TR907" s="3"/>
      <c r="TS907" s="3"/>
      <c r="TT907" s="3"/>
      <c r="TU907" s="3"/>
      <c r="TV907" s="3"/>
      <c r="TW907" s="3"/>
      <c r="TX907" s="3"/>
      <c r="TY907" s="3"/>
      <c r="TZ907" s="3"/>
      <c r="UA907" s="3"/>
      <c r="UB907" s="3"/>
      <c r="UC907" s="3"/>
      <c r="UD907" s="3"/>
      <c r="UE907" s="3"/>
      <c r="UF907" s="3"/>
      <c r="UG907" s="3"/>
      <c r="UH907" s="3"/>
      <c r="UI907" s="3"/>
      <c r="UJ907" s="3"/>
      <c r="UK907" s="3"/>
      <c r="UL907" s="3"/>
      <c r="UM907" s="3"/>
      <c r="UN907" s="3"/>
      <c r="UO907" s="3"/>
      <c r="UP907" s="3"/>
      <c r="UQ907" s="3"/>
      <c r="UR907" s="3"/>
      <c r="US907" s="3"/>
      <c r="UT907" s="3"/>
      <c r="UU907" s="3"/>
      <c r="UV907" s="3"/>
      <c r="UW907" s="3"/>
      <c r="UX907" s="3"/>
      <c r="UY907" s="3"/>
      <c r="UZ907" s="3"/>
      <c r="VA907" s="3"/>
      <c r="VB907" s="3"/>
      <c r="VC907" s="3"/>
      <c r="VD907" s="3"/>
      <c r="VE907" s="3"/>
      <c r="VF907" s="3"/>
      <c r="VG907" s="3"/>
      <c r="VH907" s="3"/>
      <c r="VI907" s="3"/>
      <c r="VJ907" s="3"/>
      <c r="VK907" s="3"/>
      <c r="VL907" s="3"/>
      <c r="VM907" s="3"/>
      <c r="VN907" s="3"/>
      <c r="VO907" s="3"/>
      <c r="VP907" s="3"/>
      <c r="VQ907" s="3"/>
      <c r="VR907" s="3"/>
      <c r="VS907" s="3"/>
      <c r="VT907" s="3"/>
      <c r="VU907" s="3"/>
      <c r="VV907" s="3"/>
      <c r="VW907" s="3"/>
      <c r="VX907" s="3"/>
      <c r="VY907" s="3"/>
      <c r="VZ907" s="3"/>
      <c r="WA907" s="3"/>
      <c r="WB907" s="3"/>
      <c r="WC907" s="3"/>
    </row>
    <row r="908" spans="1:601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/>
      <c r="LP908" s="3"/>
      <c r="LQ908" s="3"/>
      <c r="LR908" s="3"/>
      <c r="LS908" s="3"/>
      <c r="LT908" s="3"/>
      <c r="LU908" s="3"/>
      <c r="LV908" s="3"/>
      <c r="LW908" s="3"/>
      <c r="LX908" s="3"/>
      <c r="LY908" s="3"/>
      <c r="LZ908" s="3"/>
      <c r="MA908" s="3"/>
      <c r="MB908" s="3"/>
      <c r="MC908" s="3"/>
      <c r="MD908" s="3"/>
      <c r="ME908" s="3"/>
      <c r="MF908" s="3"/>
      <c r="MG908" s="3"/>
      <c r="MH908" s="3"/>
      <c r="MI908" s="3"/>
      <c r="MJ908" s="3"/>
      <c r="MK908" s="3"/>
      <c r="ML908" s="3"/>
      <c r="MM908" s="3"/>
      <c r="MN908" s="3"/>
      <c r="MO908" s="3"/>
      <c r="MP908" s="3"/>
      <c r="MQ908" s="3"/>
      <c r="MR908" s="3"/>
      <c r="MS908" s="3"/>
      <c r="MT908" s="3"/>
      <c r="MU908" s="3"/>
      <c r="MV908" s="3"/>
      <c r="MW908" s="3"/>
      <c r="MX908" s="3"/>
      <c r="MY908" s="3"/>
      <c r="MZ908" s="3"/>
      <c r="NA908" s="3"/>
      <c r="NB908" s="3"/>
      <c r="NC908" s="3"/>
      <c r="ND908" s="3"/>
      <c r="NE908" s="3"/>
      <c r="NF908" s="3"/>
      <c r="NG908" s="3"/>
      <c r="NH908" s="3"/>
      <c r="NI908" s="3"/>
      <c r="NJ908" s="3"/>
      <c r="NK908" s="3"/>
      <c r="NL908" s="3"/>
      <c r="NM908" s="3"/>
      <c r="NN908" s="3"/>
      <c r="NO908" s="3"/>
      <c r="NP908" s="3"/>
      <c r="NQ908" s="3"/>
      <c r="NR908" s="3"/>
      <c r="NS908" s="3"/>
      <c r="NT908" s="3"/>
      <c r="NU908" s="3"/>
      <c r="NV908" s="3"/>
      <c r="NW908" s="3"/>
      <c r="NX908" s="3"/>
      <c r="NY908" s="3"/>
      <c r="NZ908" s="3"/>
      <c r="OA908" s="3"/>
      <c r="OB908" s="3"/>
      <c r="OC908" s="3"/>
      <c r="OD908" s="3"/>
      <c r="OE908" s="3"/>
      <c r="OF908" s="3"/>
      <c r="OG908" s="3"/>
      <c r="OH908" s="3"/>
      <c r="OI908" s="3"/>
      <c r="OJ908" s="3"/>
      <c r="OK908" s="3"/>
      <c r="OL908" s="3"/>
      <c r="OM908" s="3"/>
      <c r="ON908" s="3"/>
      <c r="OO908" s="3"/>
      <c r="OP908" s="3"/>
      <c r="OQ908" s="3"/>
      <c r="OR908" s="3"/>
      <c r="OS908" s="3"/>
      <c r="OT908" s="3"/>
      <c r="OU908" s="3"/>
      <c r="OV908" s="3"/>
      <c r="OW908" s="3"/>
      <c r="OX908" s="3"/>
      <c r="OY908" s="3"/>
      <c r="OZ908" s="3"/>
      <c r="PA908" s="3"/>
      <c r="PB908" s="3"/>
      <c r="PC908" s="3"/>
      <c r="PD908" s="3"/>
      <c r="PE908" s="3"/>
      <c r="PF908" s="3"/>
      <c r="PG908" s="3"/>
      <c r="PH908" s="3"/>
      <c r="PI908" s="3"/>
      <c r="PJ908" s="3"/>
      <c r="PK908" s="3"/>
      <c r="PL908" s="3"/>
      <c r="PM908" s="3"/>
      <c r="PN908" s="3"/>
      <c r="PO908" s="3"/>
      <c r="PP908" s="3"/>
      <c r="PQ908" s="3"/>
      <c r="PR908" s="3"/>
      <c r="PS908" s="3"/>
      <c r="PT908" s="3"/>
      <c r="PU908" s="3"/>
      <c r="PV908" s="3"/>
      <c r="PW908" s="3"/>
      <c r="PX908" s="3"/>
      <c r="PY908" s="3"/>
      <c r="PZ908" s="3"/>
      <c r="QA908" s="3"/>
      <c r="QB908" s="3"/>
      <c r="QC908" s="3"/>
      <c r="QD908" s="3"/>
      <c r="QE908" s="3"/>
      <c r="QF908" s="3"/>
      <c r="QG908" s="3"/>
      <c r="QH908" s="3"/>
      <c r="QI908" s="3"/>
      <c r="QJ908" s="3"/>
      <c r="QK908" s="3"/>
      <c r="QL908" s="3"/>
      <c r="QM908" s="3"/>
      <c r="QN908" s="3"/>
      <c r="QO908" s="3"/>
      <c r="QP908" s="3"/>
      <c r="QQ908" s="3"/>
      <c r="QR908" s="3"/>
      <c r="QS908" s="3"/>
      <c r="QT908" s="3"/>
      <c r="QU908" s="3"/>
      <c r="QV908" s="3"/>
      <c r="QW908" s="3"/>
      <c r="QX908" s="3"/>
      <c r="QY908" s="3"/>
      <c r="QZ908" s="3"/>
      <c r="RA908" s="3"/>
      <c r="RB908" s="3"/>
      <c r="RC908" s="3"/>
      <c r="RD908" s="3"/>
      <c r="RE908" s="3"/>
      <c r="RF908" s="3"/>
      <c r="RG908" s="3"/>
      <c r="RH908" s="3"/>
      <c r="RI908" s="3"/>
      <c r="RJ908" s="3"/>
      <c r="RK908" s="3"/>
      <c r="RL908" s="3"/>
      <c r="RM908" s="3"/>
      <c r="RN908" s="3"/>
      <c r="RO908" s="3"/>
      <c r="RP908" s="3"/>
      <c r="RQ908" s="3"/>
      <c r="RR908" s="3"/>
      <c r="RS908" s="3"/>
      <c r="RT908" s="3"/>
      <c r="RU908" s="3"/>
      <c r="RV908" s="3"/>
      <c r="RW908" s="3"/>
      <c r="RX908" s="3"/>
      <c r="RY908" s="3"/>
      <c r="RZ908" s="3"/>
      <c r="SA908" s="3"/>
      <c r="SB908" s="3"/>
      <c r="SC908" s="3"/>
      <c r="SD908" s="3"/>
      <c r="SE908" s="3"/>
      <c r="SF908" s="3"/>
      <c r="SG908" s="3"/>
      <c r="SH908" s="3"/>
      <c r="SI908" s="3"/>
      <c r="SJ908" s="3"/>
      <c r="SK908" s="3"/>
      <c r="SL908" s="3"/>
      <c r="SM908" s="3"/>
      <c r="SN908" s="3"/>
      <c r="SO908" s="3"/>
      <c r="SP908" s="3"/>
      <c r="SQ908" s="3"/>
      <c r="SR908" s="3"/>
      <c r="SS908" s="3"/>
      <c r="ST908" s="3"/>
      <c r="SU908" s="3"/>
      <c r="SV908" s="3"/>
      <c r="SW908" s="3"/>
      <c r="SX908" s="3"/>
      <c r="SY908" s="3"/>
      <c r="SZ908" s="3"/>
      <c r="TA908" s="3"/>
      <c r="TB908" s="3"/>
      <c r="TC908" s="3"/>
      <c r="TD908" s="3"/>
      <c r="TE908" s="3"/>
      <c r="TF908" s="3"/>
      <c r="TG908" s="3"/>
      <c r="TH908" s="3"/>
      <c r="TI908" s="3"/>
      <c r="TJ908" s="3"/>
      <c r="TK908" s="3"/>
      <c r="TL908" s="3"/>
      <c r="TM908" s="3"/>
      <c r="TN908" s="3"/>
      <c r="TO908" s="3"/>
      <c r="TP908" s="3"/>
      <c r="TQ908" s="3"/>
      <c r="TR908" s="3"/>
      <c r="TS908" s="3"/>
      <c r="TT908" s="3"/>
      <c r="TU908" s="3"/>
      <c r="TV908" s="3"/>
      <c r="TW908" s="3"/>
      <c r="TX908" s="3"/>
      <c r="TY908" s="3"/>
      <c r="TZ908" s="3"/>
      <c r="UA908" s="3"/>
      <c r="UB908" s="3"/>
      <c r="UC908" s="3"/>
      <c r="UD908" s="3"/>
      <c r="UE908" s="3"/>
      <c r="UF908" s="3"/>
      <c r="UG908" s="3"/>
      <c r="UH908" s="3"/>
      <c r="UI908" s="3"/>
      <c r="UJ908" s="3"/>
      <c r="UK908" s="3"/>
      <c r="UL908" s="3"/>
      <c r="UM908" s="3"/>
      <c r="UN908" s="3"/>
      <c r="UO908" s="3"/>
      <c r="UP908" s="3"/>
      <c r="UQ908" s="3"/>
      <c r="UR908" s="3"/>
      <c r="US908" s="3"/>
      <c r="UT908" s="3"/>
      <c r="UU908" s="3"/>
      <c r="UV908" s="3"/>
      <c r="UW908" s="3"/>
      <c r="UX908" s="3"/>
      <c r="UY908" s="3"/>
      <c r="UZ908" s="3"/>
      <c r="VA908" s="3"/>
      <c r="VB908" s="3"/>
      <c r="VC908" s="3"/>
      <c r="VD908" s="3"/>
      <c r="VE908" s="3"/>
      <c r="VF908" s="3"/>
      <c r="VG908" s="3"/>
      <c r="VH908" s="3"/>
      <c r="VI908" s="3"/>
      <c r="VJ908" s="3"/>
      <c r="VK908" s="3"/>
      <c r="VL908" s="3"/>
      <c r="VM908" s="3"/>
      <c r="VN908" s="3"/>
      <c r="VO908" s="3"/>
      <c r="VP908" s="3"/>
      <c r="VQ908" s="3"/>
      <c r="VR908" s="3"/>
      <c r="VS908" s="3"/>
      <c r="VT908" s="3"/>
      <c r="VU908" s="3"/>
      <c r="VV908" s="3"/>
      <c r="VW908" s="3"/>
      <c r="VX908" s="3"/>
      <c r="VY908" s="3"/>
      <c r="VZ908" s="3"/>
      <c r="WA908" s="3"/>
      <c r="WB908" s="3"/>
      <c r="WC908" s="3"/>
    </row>
    <row r="909" spans="1:601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/>
      <c r="LP909" s="3"/>
      <c r="LQ909" s="3"/>
      <c r="LR909" s="3"/>
      <c r="LS909" s="3"/>
      <c r="LT909" s="3"/>
      <c r="LU909" s="3"/>
      <c r="LV909" s="3"/>
      <c r="LW909" s="3"/>
      <c r="LX909" s="3"/>
      <c r="LY909" s="3"/>
      <c r="LZ909" s="3"/>
      <c r="MA909" s="3"/>
      <c r="MB909" s="3"/>
      <c r="MC909" s="3"/>
      <c r="MD909" s="3"/>
      <c r="ME909" s="3"/>
      <c r="MF909" s="3"/>
      <c r="MG909" s="3"/>
      <c r="MH909" s="3"/>
      <c r="MI909" s="3"/>
      <c r="MJ909" s="3"/>
      <c r="MK909" s="3"/>
      <c r="ML909" s="3"/>
      <c r="MM909" s="3"/>
      <c r="MN909" s="3"/>
      <c r="MO909" s="3"/>
      <c r="MP909" s="3"/>
      <c r="MQ909" s="3"/>
      <c r="MR909" s="3"/>
      <c r="MS909" s="3"/>
      <c r="MT909" s="3"/>
      <c r="MU909" s="3"/>
      <c r="MV909" s="3"/>
      <c r="MW909" s="3"/>
      <c r="MX909" s="3"/>
      <c r="MY909" s="3"/>
      <c r="MZ909" s="3"/>
      <c r="NA909" s="3"/>
      <c r="NB909" s="3"/>
      <c r="NC909" s="3"/>
      <c r="ND909" s="3"/>
      <c r="NE909" s="3"/>
      <c r="NF909" s="3"/>
      <c r="NG909" s="3"/>
      <c r="NH909" s="3"/>
      <c r="NI909" s="3"/>
      <c r="NJ909" s="3"/>
      <c r="NK909" s="3"/>
      <c r="NL909" s="3"/>
      <c r="NM909" s="3"/>
      <c r="NN909" s="3"/>
      <c r="NO909" s="3"/>
      <c r="NP909" s="3"/>
      <c r="NQ909" s="3"/>
      <c r="NR909" s="3"/>
      <c r="NS909" s="3"/>
      <c r="NT909" s="3"/>
      <c r="NU909" s="3"/>
      <c r="NV909" s="3"/>
      <c r="NW909" s="3"/>
      <c r="NX909" s="3"/>
      <c r="NY909" s="3"/>
      <c r="NZ909" s="3"/>
      <c r="OA909" s="3"/>
      <c r="OB909" s="3"/>
      <c r="OC909" s="3"/>
      <c r="OD909" s="3"/>
      <c r="OE909" s="3"/>
      <c r="OF909" s="3"/>
      <c r="OG909" s="3"/>
      <c r="OH909" s="3"/>
      <c r="OI909" s="3"/>
      <c r="OJ909" s="3"/>
      <c r="OK909" s="3"/>
      <c r="OL909" s="3"/>
      <c r="OM909" s="3"/>
      <c r="ON909" s="3"/>
      <c r="OO909" s="3"/>
      <c r="OP909" s="3"/>
      <c r="OQ909" s="3"/>
      <c r="OR909" s="3"/>
      <c r="OS909" s="3"/>
      <c r="OT909" s="3"/>
      <c r="OU909" s="3"/>
      <c r="OV909" s="3"/>
      <c r="OW909" s="3"/>
      <c r="OX909" s="3"/>
      <c r="OY909" s="3"/>
      <c r="OZ909" s="3"/>
      <c r="PA909" s="3"/>
      <c r="PB909" s="3"/>
      <c r="PC909" s="3"/>
      <c r="PD909" s="3"/>
      <c r="PE909" s="3"/>
      <c r="PF909" s="3"/>
      <c r="PG909" s="3"/>
      <c r="PH909" s="3"/>
      <c r="PI909" s="3"/>
      <c r="PJ909" s="3"/>
      <c r="PK909" s="3"/>
      <c r="PL909" s="3"/>
      <c r="PM909" s="3"/>
      <c r="PN909" s="3"/>
      <c r="PO909" s="3"/>
      <c r="PP909" s="3"/>
      <c r="PQ909" s="3"/>
      <c r="PR909" s="3"/>
      <c r="PS909" s="3"/>
      <c r="PT909" s="3"/>
      <c r="PU909" s="3"/>
      <c r="PV909" s="3"/>
      <c r="PW909" s="3"/>
      <c r="PX909" s="3"/>
      <c r="PY909" s="3"/>
      <c r="PZ909" s="3"/>
      <c r="QA909" s="3"/>
      <c r="QB909" s="3"/>
      <c r="QC909" s="3"/>
      <c r="QD909" s="3"/>
      <c r="QE909" s="3"/>
      <c r="QF909" s="3"/>
      <c r="QG909" s="3"/>
      <c r="QH909" s="3"/>
      <c r="QI909" s="3"/>
      <c r="QJ909" s="3"/>
      <c r="QK909" s="3"/>
      <c r="QL909" s="3"/>
      <c r="QM909" s="3"/>
      <c r="QN909" s="3"/>
      <c r="QO909" s="3"/>
      <c r="QP909" s="3"/>
      <c r="QQ909" s="3"/>
      <c r="QR909" s="3"/>
      <c r="QS909" s="3"/>
      <c r="QT909" s="3"/>
      <c r="QU909" s="3"/>
      <c r="QV909" s="3"/>
      <c r="QW909" s="3"/>
      <c r="QX909" s="3"/>
      <c r="QY909" s="3"/>
      <c r="QZ909" s="3"/>
      <c r="RA909" s="3"/>
      <c r="RB909" s="3"/>
      <c r="RC909" s="3"/>
      <c r="RD909" s="3"/>
      <c r="RE909" s="3"/>
      <c r="RF909" s="3"/>
      <c r="RG909" s="3"/>
      <c r="RH909" s="3"/>
      <c r="RI909" s="3"/>
      <c r="RJ909" s="3"/>
      <c r="RK909" s="3"/>
      <c r="RL909" s="3"/>
      <c r="RM909" s="3"/>
      <c r="RN909" s="3"/>
      <c r="RO909" s="3"/>
      <c r="RP909" s="3"/>
      <c r="RQ909" s="3"/>
      <c r="RR909" s="3"/>
      <c r="RS909" s="3"/>
      <c r="RT909" s="3"/>
      <c r="RU909" s="3"/>
      <c r="RV909" s="3"/>
      <c r="RW909" s="3"/>
      <c r="RX909" s="3"/>
      <c r="RY909" s="3"/>
      <c r="RZ909" s="3"/>
      <c r="SA909" s="3"/>
      <c r="SB909" s="3"/>
      <c r="SC909" s="3"/>
      <c r="SD909" s="3"/>
      <c r="SE909" s="3"/>
      <c r="SF909" s="3"/>
      <c r="SG909" s="3"/>
      <c r="SH909" s="3"/>
      <c r="SI909" s="3"/>
      <c r="SJ909" s="3"/>
      <c r="SK909" s="3"/>
      <c r="SL909" s="3"/>
      <c r="SM909" s="3"/>
      <c r="SN909" s="3"/>
      <c r="SO909" s="3"/>
      <c r="SP909" s="3"/>
      <c r="SQ909" s="3"/>
      <c r="SR909" s="3"/>
      <c r="SS909" s="3"/>
      <c r="ST909" s="3"/>
      <c r="SU909" s="3"/>
      <c r="SV909" s="3"/>
      <c r="SW909" s="3"/>
      <c r="SX909" s="3"/>
      <c r="SY909" s="3"/>
      <c r="SZ909" s="3"/>
      <c r="TA909" s="3"/>
      <c r="TB909" s="3"/>
      <c r="TC909" s="3"/>
      <c r="TD909" s="3"/>
      <c r="TE909" s="3"/>
      <c r="TF909" s="3"/>
      <c r="TG909" s="3"/>
      <c r="TH909" s="3"/>
      <c r="TI909" s="3"/>
      <c r="TJ909" s="3"/>
      <c r="TK909" s="3"/>
      <c r="TL909" s="3"/>
      <c r="TM909" s="3"/>
      <c r="TN909" s="3"/>
      <c r="TO909" s="3"/>
      <c r="TP909" s="3"/>
      <c r="TQ909" s="3"/>
      <c r="TR909" s="3"/>
      <c r="TS909" s="3"/>
      <c r="TT909" s="3"/>
      <c r="TU909" s="3"/>
      <c r="TV909" s="3"/>
      <c r="TW909" s="3"/>
      <c r="TX909" s="3"/>
      <c r="TY909" s="3"/>
      <c r="TZ909" s="3"/>
      <c r="UA909" s="3"/>
      <c r="UB909" s="3"/>
      <c r="UC909" s="3"/>
      <c r="UD909" s="3"/>
      <c r="UE909" s="3"/>
      <c r="UF909" s="3"/>
      <c r="UG909" s="3"/>
      <c r="UH909" s="3"/>
      <c r="UI909" s="3"/>
      <c r="UJ909" s="3"/>
      <c r="UK909" s="3"/>
      <c r="UL909" s="3"/>
      <c r="UM909" s="3"/>
      <c r="UN909" s="3"/>
      <c r="UO909" s="3"/>
      <c r="UP909" s="3"/>
      <c r="UQ909" s="3"/>
      <c r="UR909" s="3"/>
      <c r="US909" s="3"/>
      <c r="UT909" s="3"/>
      <c r="UU909" s="3"/>
      <c r="UV909" s="3"/>
      <c r="UW909" s="3"/>
      <c r="UX909" s="3"/>
      <c r="UY909" s="3"/>
      <c r="UZ909" s="3"/>
      <c r="VA909" s="3"/>
      <c r="VB909" s="3"/>
      <c r="VC909" s="3"/>
      <c r="VD909" s="3"/>
      <c r="VE909" s="3"/>
      <c r="VF909" s="3"/>
      <c r="VG909" s="3"/>
      <c r="VH909" s="3"/>
      <c r="VI909" s="3"/>
      <c r="VJ909" s="3"/>
      <c r="VK909" s="3"/>
      <c r="VL909" s="3"/>
      <c r="VM909" s="3"/>
      <c r="VN909" s="3"/>
      <c r="VO909" s="3"/>
      <c r="VP909" s="3"/>
      <c r="VQ909" s="3"/>
      <c r="VR909" s="3"/>
      <c r="VS909" s="3"/>
      <c r="VT909" s="3"/>
      <c r="VU909" s="3"/>
      <c r="VV909" s="3"/>
      <c r="VW909" s="3"/>
      <c r="VX909" s="3"/>
      <c r="VY909" s="3"/>
      <c r="VZ909" s="3"/>
      <c r="WA909" s="3"/>
      <c r="WB909" s="3"/>
      <c r="WC909" s="3"/>
    </row>
    <row r="910" spans="1:601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/>
      <c r="LP910" s="3"/>
      <c r="LQ910" s="3"/>
      <c r="LR910" s="3"/>
      <c r="LS910" s="3"/>
      <c r="LT910" s="3"/>
      <c r="LU910" s="3"/>
      <c r="LV910" s="3"/>
      <c r="LW910" s="3"/>
      <c r="LX910" s="3"/>
      <c r="LY910" s="3"/>
      <c r="LZ910" s="3"/>
      <c r="MA910" s="3"/>
      <c r="MB910" s="3"/>
      <c r="MC910" s="3"/>
      <c r="MD910" s="3"/>
      <c r="ME910" s="3"/>
      <c r="MF910" s="3"/>
      <c r="MG910" s="3"/>
      <c r="MH910" s="3"/>
      <c r="MI910" s="3"/>
      <c r="MJ910" s="3"/>
      <c r="MK910" s="3"/>
      <c r="ML910" s="3"/>
      <c r="MM910" s="3"/>
      <c r="MN910" s="3"/>
      <c r="MO910" s="3"/>
      <c r="MP910" s="3"/>
      <c r="MQ910" s="3"/>
      <c r="MR910" s="3"/>
      <c r="MS910" s="3"/>
      <c r="MT910" s="3"/>
      <c r="MU910" s="3"/>
      <c r="MV910" s="3"/>
      <c r="MW910" s="3"/>
      <c r="MX910" s="3"/>
      <c r="MY910" s="3"/>
      <c r="MZ910" s="3"/>
      <c r="NA910" s="3"/>
      <c r="NB910" s="3"/>
      <c r="NC910" s="3"/>
      <c r="ND910" s="3"/>
      <c r="NE910" s="3"/>
      <c r="NF910" s="3"/>
      <c r="NG910" s="3"/>
      <c r="NH910" s="3"/>
      <c r="NI910" s="3"/>
      <c r="NJ910" s="3"/>
      <c r="NK910" s="3"/>
      <c r="NL910" s="3"/>
      <c r="NM910" s="3"/>
      <c r="NN910" s="3"/>
      <c r="NO910" s="3"/>
      <c r="NP910" s="3"/>
      <c r="NQ910" s="3"/>
      <c r="NR910" s="3"/>
      <c r="NS910" s="3"/>
      <c r="NT910" s="3"/>
      <c r="NU910" s="3"/>
      <c r="NV910" s="3"/>
      <c r="NW910" s="3"/>
      <c r="NX910" s="3"/>
      <c r="NY910" s="3"/>
      <c r="NZ910" s="3"/>
      <c r="OA910" s="3"/>
      <c r="OB910" s="3"/>
      <c r="OC910" s="3"/>
      <c r="OD910" s="3"/>
      <c r="OE910" s="3"/>
      <c r="OF910" s="3"/>
      <c r="OG910" s="3"/>
      <c r="OH910" s="3"/>
      <c r="OI910" s="3"/>
      <c r="OJ910" s="3"/>
      <c r="OK910" s="3"/>
      <c r="OL910" s="3"/>
      <c r="OM910" s="3"/>
      <c r="ON910" s="3"/>
      <c r="OO910" s="3"/>
      <c r="OP910" s="3"/>
      <c r="OQ910" s="3"/>
      <c r="OR910" s="3"/>
      <c r="OS910" s="3"/>
      <c r="OT910" s="3"/>
      <c r="OU910" s="3"/>
      <c r="OV910" s="3"/>
      <c r="OW910" s="3"/>
      <c r="OX910" s="3"/>
      <c r="OY910" s="3"/>
      <c r="OZ910" s="3"/>
      <c r="PA910" s="3"/>
      <c r="PB910" s="3"/>
      <c r="PC910" s="3"/>
      <c r="PD910" s="3"/>
      <c r="PE910" s="3"/>
      <c r="PF910" s="3"/>
      <c r="PG910" s="3"/>
      <c r="PH910" s="3"/>
      <c r="PI910" s="3"/>
      <c r="PJ910" s="3"/>
      <c r="PK910" s="3"/>
      <c r="PL910" s="3"/>
      <c r="PM910" s="3"/>
      <c r="PN910" s="3"/>
      <c r="PO910" s="3"/>
      <c r="PP910" s="3"/>
      <c r="PQ910" s="3"/>
      <c r="PR910" s="3"/>
      <c r="PS910" s="3"/>
      <c r="PT910" s="3"/>
      <c r="PU910" s="3"/>
      <c r="PV910" s="3"/>
      <c r="PW910" s="3"/>
      <c r="PX910" s="3"/>
      <c r="PY910" s="3"/>
      <c r="PZ910" s="3"/>
      <c r="QA910" s="3"/>
      <c r="QB910" s="3"/>
      <c r="QC910" s="3"/>
      <c r="QD910" s="3"/>
      <c r="QE910" s="3"/>
      <c r="QF910" s="3"/>
      <c r="QG910" s="3"/>
      <c r="QH910" s="3"/>
      <c r="QI910" s="3"/>
      <c r="QJ910" s="3"/>
      <c r="QK910" s="3"/>
      <c r="QL910" s="3"/>
      <c r="QM910" s="3"/>
      <c r="QN910" s="3"/>
      <c r="QO910" s="3"/>
      <c r="QP910" s="3"/>
      <c r="QQ910" s="3"/>
      <c r="QR910" s="3"/>
      <c r="QS910" s="3"/>
      <c r="QT910" s="3"/>
      <c r="QU910" s="3"/>
      <c r="QV910" s="3"/>
      <c r="QW910" s="3"/>
      <c r="QX910" s="3"/>
      <c r="QY910" s="3"/>
      <c r="QZ910" s="3"/>
      <c r="RA910" s="3"/>
      <c r="RB910" s="3"/>
      <c r="RC910" s="3"/>
      <c r="RD910" s="3"/>
      <c r="RE910" s="3"/>
      <c r="RF910" s="3"/>
      <c r="RG910" s="3"/>
      <c r="RH910" s="3"/>
      <c r="RI910" s="3"/>
      <c r="RJ910" s="3"/>
      <c r="RK910" s="3"/>
      <c r="RL910" s="3"/>
      <c r="RM910" s="3"/>
      <c r="RN910" s="3"/>
      <c r="RO910" s="3"/>
      <c r="RP910" s="3"/>
      <c r="RQ910" s="3"/>
      <c r="RR910" s="3"/>
      <c r="RS910" s="3"/>
      <c r="RT910" s="3"/>
      <c r="RU910" s="3"/>
      <c r="RV910" s="3"/>
      <c r="RW910" s="3"/>
      <c r="RX910" s="3"/>
      <c r="RY910" s="3"/>
      <c r="RZ910" s="3"/>
      <c r="SA910" s="3"/>
      <c r="SB910" s="3"/>
      <c r="SC910" s="3"/>
      <c r="SD910" s="3"/>
      <c r="SE910" s="3"/>
      <c r="SF910" s="3"/>
      <c r="SG910" s="3"/>
      <c r="SH910" s="3"/>
      <c r="SI910" s="3"/>
      <c r="SJ910" s="3"/>
      <c r="SK910" s="3"/>
      <c r="SL910" s="3"/>
      <c r="SM910" s="3"/>
      <c r="SN910" s="3"/>
      <c r="SO910" s="3"/>
      <c r="SP910" s="3"/>
      <c r="SQ910" s="3"/>
      <c r="SR910" s="3"/>
      <c r="SS910" s="3"/>
      <c r="ST910" s="3"/>
      <c r="SU910" s="3"/>
      <c r="SV910" s="3"/>
      <c r="SW910" s="3"/>
      <c r="SX910" s="3"/>
      <c r="SY910" s="3"/>
      <c r="SZ910" s="3"/>
      <c r="TA910" s="3"/>
      <c r="TB910" s="3"/>
      <c r="TC910" s="3"/>
      <c r="TD910" s="3"/>
      <c r="TE910" s="3"/>
      <c r="TF910" s="3"/>
      <c r="TG910" s="3"/>
      <c r="TH910" s="3"/>
      <c r="TI910" s="3"/>
      <c r="TJ910" s="3"/>
      <c r="TK910" s="3"/>
      <c r="TL910" s="3"/>
      <c r="TM910" s="3"/>
      <c r="TN910" s="3"/>
      <c r="TO910" s="3"/>
      <c r="TP910" s="3"/>
      <c r="TQ910" s="3"/>
      <c r="TR910" s="3"/>
      <c r="TS910" s="3"/>
      <c r="TT910" s="3"/>
      <c r="TU910" s="3"/>
      <c r="TV910" s="3"/>
      <c r="TW910" s="3"/>
      <c r="TX910" s="3"/>
      <c r="TY910" s="3"/>
      <c r="TZ910" s="3"/>
      <c r="UA910" s="3"/>
      <c r="UB910" s="3"/>
      <c r="UC910" s="3"/>
      <c r="UD910" s="3"/>
      <c r="UE910" s="3"/>
      <c r="UF910" s="3"/>
      <c r="UG910" s="3"/>
      <c r="UH910" s="3"/>
      <c r="UI910" s="3"/>
      <c r="UJ910" s="3"/>
      <c r="UK910" s="3"/>
      <c r="UL910" s="3"/>
      <c r="UM910" s="3"/>
      <c r="UN910" s="3"/>
      <c r="UO910" s="3"/>
      <c r="UP910" s="3"/>
      <c r="UQ910" s="3"/>
      <c r="UR910" s="3"/>
      <c r="US910" s="3"/>
      <c r="UT910" s="3"/>
      <c r="UU910" s="3"/>
      <c r="UV910" s="3"/>
      <c r="UW910" s="3"/>
      <c r="UX910" s="3"/>
      <c r="UY910" s="3"/>
      <c r="UZ910" s="3"/>
      <c r="VA910" s="3"/>
      <c r="VB910" s="3"/>
      <c r="VC910" s="3"/>
      <c r="VD910" s="3"/>
      <c r="VE910" s="3"/>
      <c r="VF910" s="3"/>
      <c r="VG910" s="3"/>
      <c r="VH910" s="3"/>
      <c r="VI910" s="3"/>
      <c r="VJ910" s="3"/>
      <c r="VK910" s="3"/>
      <c r="VL910" s="3"/>
      <c r="VM910" s="3"/>
      <c r="VN910" s="3"/>
      <c r="VO910" s="3"/>
      <c r="VP910" s="3"/>
      <c r="VQ910" s="3"/>
      <c r="VR910" s="3"/>
      <c r="VS910" s="3"/>
      <c r="VT910" s="3"/>
      <c r="VU910" s="3"/>
      <c r="VV910" s="3"/>
      <c r="VW910" s="3"/>
      <c r="VX910" s="3"/>
      <c r="VY910" s="3"/>
      <c r="VZ910" s="3"/>
      <c r="WA910" s="3"/>
      <c r="WB910" s="3"/>
      <c r="WC910" s="3"/>
    </row>
    <row r="911" spans="1:601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/>
      <c r="LP911" s="3"/>
      <c r="LQ911" s="3"/>
      <c r="LR911" s="3"/>
      <c r="LS911" s="3"/>
      <c r="LT911" s="3"/>
      <c r="LU911" s="3"/>
      <c r="LV911" s="3"/>
      <c r="LW911" s="3"/>
      <c r="LX911" s="3"/>
      <c r="LY911" s="3"/>
      <c r="LZ911" s="3"/>
      <c r="MA911" s="3"/>
      <c r="MB911" s="3"/>
      <c r="MC911" s="3"/>
      <c r="MD911" s="3"/>
      <c r="ME911" s="3"/>
      <c r="MF911" s="3"/>
      <c r="MG911" s="3"/>
      <c r="MH911" s="3"/>
      <c r="MI911" s="3"/>
      <c r="MJ911" s="3"/>
      <c r="MK911" s="3"/>
      <c r="ML911" s="3"/>
      <c r="MM911" s="3"/>
      <c r="MN911" s="3"/>
      <c r="MO911" s="3"/>
      <c r="MP911" s="3"/>
      <c r="MQ911" s="3"/>
      <c r="MR911" s="3"/>
      <c r="MS911" s="3"/>
      <c r="MT911" s="3"/>
      <c r="MU911" s="3"/>
      <c r="MV911" s="3"/>
      <c r="MW911" s="3"/>
      <c r="MX911" s="3"/>
      <c r="MY911" s="3"/>
      <c r="MZ911" s="3"/>
      <c r="NA911" s="3"/>
      <c r="NB911" s="3"/>
      <c r="NC911" s="3"/>
      <c r="ND911" s="3"/>
      <c r="NE911" s="3"/>
      <c r="NF911" s="3"/>
      <c r="NG911" s="3"/>
      <c r="NH911" s="3"/>
      <c r="NI911" s="3"/>
      <c r="NJ911" s="3"/>
      <c r="NK911" s="3"/>
      <c r="NL911" s="3"/>
      <c r="NM911" s="3"/>
      <c r="NN911" s="3"/>
      <c r="NO911" s="3"/>
      <c r="NP911" s="3"/>
      <c r="NQ911" s="3"/>
      <c r="NR911" s="3"/>
      <c r="NS911" s="3"/>
      <c r="NT911" s="3"/>
      <c r="NU911" s="3"/>
      <c r="NV911" s="3"/>
      <c r="NW911" s="3"/>
      <c r="NX911" s="3"/>
      <c r="NY911" s="3"/>
      <c r="NZ911" s="3"/>
      <c r="OA911" s="3"/>
      <c r="OB911" s="3"/>
      <c r="OC911" s="3"/>
      <c r="OD911" s="3"/>
      <c r="OE911" s="3"/>
      <c r="OF911" s="3"/>
      <c r="OG911" s="3"/>
      <c r="OH911" s="3"/>
      <c r="OI911" s="3"/>
      <c r="OJ911" s="3"/>
      <c r="OK911" s="3"/>
      <c r="OL911" s="3"/>
      <c r="OM911" s="3"/>
      <c r="ON911" s="3"/>
      <c r="OO911" s="3"/>
      <c r="OP911" s="3"/>
      <c r="OQ911" s="3"/>
      <c r="OR911" s="3"/>
      <c r="OS911" s="3"/>
      <c r="OT911" s="3"/>
      <c r="OU911" s="3"/>
      <c r="OV911" s="3"/>
      <c r="OW911" s="3"/>
      <c r="OX911" s="3"/>
      <c r="OY911" s="3"/>
      <c r="OZ911" s="3"/>
      <c r="PA911" s="3"/>
      <c r="PB911" s="3"/>
      <c r="PC911" s="3"/>
      <c r="PD911" s="3"/>
      <c r="PE911" s="3"/>
      <c r="PF911" s="3"/>
      <c r="PG911" s="3"/>
      <c r="PH911" s="3"/>
      <c r="PI911" s="3"/>
      <c r="PJ911" s="3"/>
      <c r="PK911" s="3"/>
      <c r="PL911" s="3"/>
      <c r="PM911" s="3"/>
      <c r="PN911" s="3"/>
      <c r="PO911" s="3"/>
      <c r="PP911" s="3"/>
      <c r="PQ911" s="3"/>
      <c r="PR911" s="3"/>
      <c r="PS911" s="3"/>
      <c r="PT911" s="3"/>
      <c r="PU911" s="3"/>
      <c r="PV911" s="3"/>
      <c r="PW911" s="3"/>
      <c r="PX911" s="3"/>
      <c r="PY911" s="3"/>
      <c r="PZ911" s="3"/>
      <c r="QA911" s="3"/>
      <c r="QB911" s="3"/>
      <c r="QC911" s="3"/>
      <c r="QD911" s="3"/>
      <c r="QE911" s="3"/>
      <c r="QF911" s="3"/>
      <c r="QG911" s="3"/>
      <c r="QH911" s="3"/>
      <c r="QI911" s="3"/>
      <c r="QJ911" s="3"/>
      <c r="QK911" s="3"/>
      <c r="QL911" s="3"/>
      <c r="QM911" s="3"/>
      <c r="QN911" s="3"/>
      <c r="QO911" s="3"/>
      <c r="QP911" s="3"/>
      <c r="QQ911" s="3"/>
      <c r="QR911" s="3"/>
      <c r="QS911" s="3"/>
      <c r="QT911" s="3"/>
      <c r="QU911" s="3"/>
      <c r="QV911" s="3"/>
      <c r="QW911" s="3"/>
      <c r="QX911" s="3"/>
      <c r="QY911" s="3"/>
      <c r="QZ911" s="3"/>
      <c r="RA911" s="3"/>
      <c r="RB911" s="3"/>
      <c r="RC911" s="3"/>
      <c r="RD911" s="3"/>
      <c r="RE911" s="3"/>
      <c r="RF911" s="3"/>
      <c r="RG911" s="3"/>
      <c r="RH911" s="3"/>
      <c r="RI911" s="3"/>
      <c r="RJ911" s="3"/>
      <c r="RK911" s="3"/>
      <c r="RL911" s="3"/>
      <c r="RM911" s="3"/>
      <c r="RN911" s="3"/>
      <c r="RO911" s="3"/>
      <c r="RP911" s="3"/>
      <c r="RQ911" s="3"/>
      <c r="RR911" s="3"/>
      <c r="RS911" s="3"/>
      <c r="RT911" s="3"/>
      <c r="RU911" s="3"/>
      <c r="RV911" s="3"/>
      <c r="RW911" s="3"/>
      <c r="RX911" s="3"/>
      <c r="RY911" s="3"/>
      <c r="RZ911" s="3"/>
      <c r="SA911" s="3"/>
      <c r="SB911" s="3"/>
      <c r="SC911" s="3"/>
      <c r="SD911" s="3"/>
      <c r="SE911" s="3"/>
      <c r="SF911" s="3"/>
      <c r="SG911" s="3"/>
      <c r="SH911" s="3"/>
      <c r="SI911" s="3"/>
      <c r="SJ911" s="3"/>
      <c r="SK911" s="3"/>
      <c r="SL911" s="3"/>
      <c r="SM911" s="3"/>
      <c r="SN911" s="3"/>
      <c r="SO911" s="3"/>
      <c r="SP911" s="3"/>
      <c r="SQ911" s="3"/>
      <c r="SR911" s="3"/>
      <c r="SS911" s="3"/>
      <c r="ST911" s="3"/>
      <c r="SU911" s="3"/>
      <c r="SV911" s="3"/>
      <c r="SW911" s="3"/>
      <c r="SX911" s="3"/>
      <c r="SY911" s="3"/>
      <c r="SZ911" s="3"/>
      <c r="TA911" s="3"/>
      <c r="TB911" s="3"/>
      <c r="TC911" s="3"/>
      <c r="TD911" s="3"/>
      <c r="TE911" s="3"/>
      <c r="TF911" s="3"/>
      <c r="TG911" s="3"/>
      <c r="TH911" s="3"/>
      <c r="TI911" s="3"/>
      <c r="TJ911" s="3"/>
      <c r="TK911" s="3"/>
      <c r="TL911" s="3"/>
      <c r="TM911" s="3"/>
      <c r="TN911" s="3"/>
      <c r="TO911" s="3"/>
      <c r="TP911" s="3"/>
      <c r="TQ911" s="3"/>
      <c r="TR911" s="3"/>
      <c r="TS911" s="3"/>
      <c r="TT911" s="3"/>
      <c r="TU911" s="3"/>
      <c r="TV911" s="3"/>
      <c r="TW911" s="3"/>
      <c r="TX911" s="3"/>
      <c r="TY911" s="3"/>
      <c r="TZ911" s="3"/>
      <c r="UA911" s="3"/>
      <c r="UB911" s="3"/>
      <c r="UC911" s="3"/>
      <c r="UD911" s="3"/>
      <c r="UE911" s="3"/>
      <c r="UF911" s="3"/>
      <c r="UG911" s="3"/>
      <c r="UH911" s="3"/>
      <c r="UI911" s="3"/>
      <c r="UJ911" s="3"/>
      <c r="UK911" s="3"/>
      <c r="UL911" s="3"/>
      <c r="UM911" s="3"/>
      <c r="UN911" s="3"/>
      <c r="UO911" s="3"/>
      <c r="UP911" s="3"/>
      <c r="UQ911" s="3"/>
      <c r="UR911" s="3"/>
      <c r="US911" s="3"/>
      <c r="UT911" s="3"/>
      <c r="UU911" s="3"/>
      <c r="UV911" s="3"/>
      <c r="UW911" s="3"/>
      <c r="UX911" s="3"/>
      <c r="UY911" s="3"/>
      <c r="UZ911" s="3"/>
      <c r="VA911" s="3"/>
      <c r="VB911" s="3"/>
      <c r="VC911" s="3"/>
      <c r="VD911" s="3"/>
      <c r="VE911" s="3"/>
      <c r="VF911" s="3"/>
      <c r="VG911" s="3"/>
      <c r="VH911" s="3"/>
      <c r="VI911" s="3"/>
      <c r="VJ911" s="3"/>
      <c r="VK911" s="3"/>
      <c r="VL911" s="3"/>
      <c r="VM911" s="3"/>
      <c r="VN911" s="3"/>
      <c r="VO911" s="3"/>
      <c r="VP911" s="3"/>
      <c r="VQ911" s="3"/>
      <c r="VR911" s="3"/>
      <c r="VS911" s="3"/>
      <c r="VT911" s="3"/>
      <c r="VU911" s="3"/>
      <c r="VV911" s="3"/>
      <c r="VW911" s="3"/>
      <c r="VX911" s="3"/>
      <c r="VY911" s="3"/>
      <c r="VZ911" s="3"/>
      <c r="WA911" s="3"/>
      <c r="WB911" s="3"/>
      <c r="WC911" s="3"/>
    </row>
    <row r="912" spans="1:601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/>
      <c r="LP912" s="3"/>
      <c r="LQ912" s="3"/>
      <c r="LR912" s="3"/>
      <c r="LS912" s="3"/>
      <c r="LT912" s="3"/>
      <c r="LU912" s="3"/>
      <c r="LV912" s="3"/>
      <c r="LW912" s="3"/>
      <c r="LX912" s="3"/>
      <c r="LY912" s="3"/>
      <c r="LZ912" s="3"/>
      <c r="MA912" s="3"/>
      <c r="MB912" s="3"/>
      <c r="MC912" s="3"/>
      <c r="MD912" s="3"/>
      <c r="ME912" s="3"/>
      <c r="MF912" s="3"/>
      <c r="MG912" s="3"/>
      <c r="MH912" s="3"/>
      <c r="MI912" s="3"/>
      <c r="MJ912" s="3"/>
      <c r="MK912" s="3"/>
      <c r="ML912" s="3"/>
      <c r="MM912" s="3"/>
      <c r="MN912" s="3"/>
      <c r="MO912" s="3"/>
      <c r="MP912" s="3"/>
      <c r="MQ912" s="3"/>
      <c r="MR912" s="3"/>
      <c r="MS912" s="3"/>
      <c r="MT912" s="3"/>
      <c r="MU912" s="3"/>
      <c r="MV912" s="3"/>
      <c r="MW912" s="3"/>
      <c r="MX912" s="3"/>
      <c r="MY912" s="3"/>
      <c r="MZ912" s="3"/>
      <c r="NA912" s="3"/>
      <c r="NB912" s="3"/>
      <c r="NC912" s="3"/>
      <c r="ND912" s="3"/>
      <c r="NE912" s="3"/>
      <c r="NF912" s="3"/>
      <c r="NG912" s="3"/>
      <c r="NH912" s="3"/>
      <c r="NI912" s="3"/>
      <c r="NJ912" s="3"/>
      <c r="NK912" s="3"/>
      <c r="NL912" s="3"/>
      <c r="NM912" s="3"/>
      <c r="NN912" s="3"/>
      <c r="NO912" s="3"/>
      <c r="NP912" s="3"/>
      <c r="NQ912" s="3"/>
      <c r="NR912" s="3"/>
      <c r="NS912" s="3"/>
      <c r="NT912" s="3"/>
      <c r="NU912" s="3"/>
      <c r="NV912" s="3"/>
      <c r="NW912" s="3"/>
      <c r="NX912" s="3"/>
      <c r="NY912" s="3"/>
      <c r="NZ912" s="3"/>
      <c r="OA912" s="3"/>
      <c r="OB912" s="3"/>
      <c r="OC912" s="3"/>
      <c r="OD912" s="3"/>
      <c r="OE912" s="3"/>
      <c r="OF912" s="3"/>
      <c r="OG912" s="3"/>
      <c r="OH912" s="3"/>
      <c r="OI912" s="3"/>
      <c r="OJ912" s="3"/>
      <c r="OK912" s="3"/>
      <c r="OL912" s="3"/>
      <c r="OM912" s="3"/>
      <c r="ON912" s="3"/>
      <c r="OO912" s="3"/>
      <c r="OP912" s="3"/>
      <c r="OQ912" s="3"/>
      <c r="OR912" s="3"/>
      <c r="OS912" s="3"/>
      <c r="OT912" s="3"/>
      <c r="OU912" s="3"/>
      <c r="OV912" s="3"/>
      <c r="OW912" s="3"/>
      <c r="OX912" s="3"/>
      <c r="OY912" s="3"/>
      <c r="OZ912" s="3"/>
      <c r="PA912" s="3"/>
      <c r="PB912" s="3"/>
      <c r="PC912" s="3"/>
      <c r="PD912" s="3"/>
      <c r="PE912" s="3"/>
      <c r="PF912" s="3"/>
      <c r="PG912" s="3"/>
      <c r="PH912" s="3"/>
      <c r="PI912" s="3"/>
      <c r="PJ912" s="3"/>
      <c r="PK912" s="3"/>
      <c r="PL912" s="3"/>
      <c r="PM912" s="3"/>
      <c r="PN912" s="3"/>
      <c r="PO912" s="3"/>
      <c r="PP912" s="3"/>
      <c r="PQ912" s="3"/>
      <c r="PR912" s="3"/>
      <c r="PS912" s="3"/>
      <c r="PT912" s="3"/>
      <c r="PU912" s="3"/>
      <c r="PV912" s="3"/>
      <c r="PW912" s="3"/>
      <c r="PX912" s="3"/>
      <c r="PY912" s="3"/>
      <c r="PZ912" s="3"/>
      <c r="QA912" s="3"/>
      <c r="QB912" s="3"/>
      <c r="QC912" s="3"/>
      <c r="QD912" s="3"/>
      <c r="QE912" s="3"/>
      <c r="QF912" s="3"/>
      <c r="QG912" s="3"/>
      <c r="QH912" s="3"/>
      <c r="QI912" s="3"/>
      <c r="QJ912" s="3"/>
      <c r="QK912" s="3"/>
      <c r="QL912" s="3"/>
      <c r="QM912" s="3"/>
      <c r="QN912" s="3"/>
      <c r="QO912" s="3"/>
      <c r="QP912" s="3"/>
      <c r="QQ912" s="3"/>
      <c r="QR912" s="3"/>
      <c r="QS912" s="3"/>
      <c r="QT912" s="3"/>
      <c r="QU912" s="3"/>
      <c r="QV912" s="3"/>
      <c r="QW912" s="3"/>
      <c r="QX912" s="3"/>
      <c r="QY912" s="3"/>
      <c r="QZ912" s="3"/>
      <c r="RA912" s="3"/>
      <c r="RB912" s="3"/>
      <c r="RC912" s="3"/>
      <c r="RD912" s="3"/>
      <c r="RE912" s="3"/>
      <c r="RF912" s="3"/>
      <c r="RG912" s="3"/>
      <c r="RH912" s="3"/>
      <c r="RI912" s="3"/>
      <c r="RJ912" s="3"/>
      <c r="RK912" s="3"/>
      <c r="RL912" s="3"/>
      <c r="RM912" s="3"/>
      <c r="RN912" s="3"/>
      <c r="RO912" s="3"/>
      <c r="RP912" s="3"/>
      <c r="RQ912" s="3"/>
      <c r="RR912" s="3"/>
      <c r="RS912" s="3"/>
      <c r="RT912" s="3"/>
      <c r="RU912" s="3"/>
      <c r="RV912" s="3"/>
      <c r="RW912" s="3"/>
      <c r="RX912" s="3"/>
      <c r="RY912" s="3"/>
      <c r="RZ912" s="3"/>
      <c r="SA912" s="3"/>
      <c r="SB912" s="3"/>
      <c r="SC912" s="3"/>
      <c r="SD912" s="3"/>
      <c r="SE912" s="3"/>
      <c r="SF912" s="3"/>
      <c r="SG912" s="3"/>
      <c r="SH912" s="3"/>
      <c r="SI912" s="3"/>
      <c r="SJ912" s="3"/>
      <c r="SK912" s="3"/>
      <c r="SL912" s="3"/>
      <c r="SM912" s="3"/>
      <c r="SN912" s="3"/>
      <c r="SO912" s="3"/>
      <c r="SP912" s="3"/>
      <c r="SQ912" s="3"/>
      <c r="SR912" s="3"/>
      <c r="SS912" s="3"/>
      <c r="ST912" s="3"/>
      <c r="SU912" s="3"/>
      <c r="SV912" s="3"/>
      <c r="SW912" s="3"/>
      <c r="SX912" s="3"/>
      <c r="SY912" s="3"/>
      <c r="SZ912" s="3"/>
      <c r="TA912" s="3"/>
      <c r="TB912" s="3"/>
      <c r="TC912" s="3"/>
      <c r="TD912" s="3"/>
      <c r="TE912" s="3"/>
      <c r="TF912" s="3"/>
      <c r="TG912" s="3"/>
      <c r="TH912" s="3"/>
      <c r="TI912" s="3"/>
      <c r="TJ912" s="3"/>
      <c r="TK912" s="3"/>
      <c r="TL912" s="3"/>
      <c r="TM912" s="3"/>
      <c r="TN912" s="3"/>
      <c r="TO912" s="3"/>
      <c r="TP912" s="3"/>
      <c r="TQ912" s="3"/>
      <c r="TR912" s="3"/>
      <c r="TS912" s="3"/>
      <c r="TT912" s="3"/>
      <c r="TU912" s="3"/>
      <c r="TV912" s="3"/>
      <c r="TW912" s="3"/>
      <c r="TX912" s="3"/>
      <c r="TY912" s="3"/>
      <c r="TZ912" s="3"/>
      <c r="UA912" s="3"/>
      <c r="UB912" s="3"/>
      <c r="UC912" s="3"/>
      <c r="UD912" s="3"/>
      <c r="UE912" s="3"/>
      <c r="UF912" s="3"/>
      <c r="UG912" s="3"/>
      <c r="UH912" s="3"/>
      <c r="UI912" s="3"/>
      <c r="UJ912" s="3"/>
      <c r="UK912" s="3"/>
      <c r="UL912" s="3"/>
      <c r="UM912" s="3"/>
      <c r="UN912" s="3"/>
      <c r="UO912" s="3"/>
      <c r="UP912" s="3"/>
      <c r="UQ912" s="3"/>
      <c r="UR912" s="3"/>
      <c r="US912" s="3"/>
      <c r="UT912" s="3"/>
      <c r="UU912" s="3"/>
      <c r="UV912" s="3"/>
      <c r="UW912" s="3"/>
      <c r="UX912" s="3"/>
      <c r="UY912" s="3"/>
      <c r="UZ912" s="3"/>
      <c r="VA912" s="3"/>
      <c r="VB912" s="3"/>
      <c r="VC912" s="3"/>
      <c r="VD912" s="3"/>
      <c r="VE912" s="3"/>
      <c r="VF912" s="3"/>
      <c r="VG912" s="3"/>
      <c r="VH912" s="3"/>
      <c r="VI912" s="3"/>
      <c r="VJ912" s="3"/>
      <c r="VK912" s="3"/>
      <c r="VL912" s="3"/>
      <c r="VM912" s="3"/>
      <c r="VN912" s="3"/>
      <c r="VO912" s="3"/>
      <c r="VP912" s="3"/>
      <c r="VQ912" s="3"/>
      <c r="VR912" s="3"/>
      <c r="VS912" s="3"/>
      <c r="VT912" s="3"/>
      <c r="VU912" s="3"/>
      <c r="VV912" s="3"/>
      <c r="VW912" s="3"/>
      <c r="VX912" s="3"/>
      <c r="VY912" s="3"/>
      <c r="VZ912" s="3"/>
      <c r="WA912" s="3"/>
      <c r="WB912" s="3"/>
      <c r="WC912" s="3"/>
    </row>
    <row r="913" spans="1:601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/>
      <c r="LP913" s="3"/>
      <c r="LQ913" s="3"/>
      <c r="LR913" s="3"/>
      <c r="LS913" s="3"/>
      <c r="LT913" s="3"/>
      <c r="LU913" s="3"/>
      <c r="LV913" s="3"/>
      <c r="LW913" s="3"/>
      <c r="LX913" s="3"/>
      <c r="LY913" s="3"/>
      <c r="LZ913" s="3"/>
      <c r="MA913" s="3"/>
      <c r="MB913" s="3"/>
      <c r="MC913" s="3"/>
      <c r="MD913" s="3"/>
      <c r="ME913" s="3"/>
      <c r="MF913" s="3"/>
      <c r="MG913" s="3"/>
      <c r="MH913" s="3"/>
      <c r="MI913" s="3"/>
      <c r="MJ913" s="3"/>
      <c r="MK913" s="3"/>
      <c r="ML913" s="3"/>
      <c r="MM913" s="3"/>
      <c r="MN913" s="3"/>
      <c r="MO913" s="3"/>
      <c r="MP913" s="3"/>
      <c r="MQ913" s="3"/>
      <c r="MR913" s="3"/>
      <c r="MS913" s="3"/>
      <c r="MT913" s="3"/>
      <c r="MU913" s="3"/>
      <c r="MV913" s="3"/>
      <c r="MW913" s="3"/>
      <c r="MX913" s="3"/>
      <c r="MY913" s="3"/>
      <c r="MZ913" s="3"/>
      <c r="NA913" s="3"/>
      <c r="NB913" s="3"/>
      <c r="NC913" s="3"/>
      <c r="ND913" s="3"/>
      <c r="NE913" s="3"/>
      <c r="NF913" s="3"/>
      <c r="NG913" s="3"/>
      <c r="NH913" s="3"/>
      <c r="NI913" s="3"/>
      <c r="NJ913" s="3"/>
      <c r="NK913" s="3"/>
      <c r="NL913" s="3"/>
      <c r="NM913" s="3"/>
      <c r="NN913" s="3"/>
      <c r="NO913" s="3"/>
      <c r="NP913" s="3"/>
      <c r="NQ913" s="3"/>
      <c r="NR913" s="3"/>
      <c r="NS913" s="3"/>
      <c r="NT913" s="3"/>
      <c r="NU913" s="3"/>
      <c r="NV913" s="3"/>
      <c r="NW913" s="3"/>
      <c r="NX913" s="3"/>
      <c r="NY913" s="3"/>
      <c r="NZ913" s="3"/>
      <c r="OA913" s="3"/>
      <c r="OB913" s="3"/>
      <c r="OC913" s="3"/>
      <c r="OD913" s="3"/>
      <c r="OE913" s="3"/>
      <c r="OF913" s="3"/>
      <c r="OG913" s="3"/>
      <c r="OH913" s="3"/>
      <c r="OI913" s="3"/>
      <c r="OJ913" s="3"/>
      <c r="OK913" s="3"/>
      <c r="OL913" s="3"/>
      <c r="OM913" s="3"/>
      <c r="ON913" s="3"/>
      <c r="OO913" s="3"/>
      <c r="OP913" s="3"/>
      <c r="OQ913" s="3"/>
      <c r="OR913" s="3"/>
      <c r="OS913" s="3"/>
      <c r="OT913" s="3"/>
      <c r="OU913" s="3"/>
      <c r="OV913" s="3"/>
      <c r="OW913" s="3"/>
      <c r="OX913" s="3"/>
      <c r="OY913" s="3"/>
      <c r="OZ913" s="3"/>
      <c r="PA913" s="3"/>
      <c r="PB913" s="3"/>
      <c r="PC913" s="3"/>
      <c r="PD913" s="3"/>
      <c r="PE913" s="3"/>
      <c r="PF913" s="3"/>
      <c r="PG913" s="3"/>
      <c r="PH913" s="3"/>
      <c r="PI913" s="3"/>
      <c r="PJ913" s="3"/>
      <c r="PK913" s="3"/>
      <c r="PL913" s="3"/>
      <c r="PM913" s="3"/>
      <c r="PN913" s="3"/>
      <c r="PO913" s="3"/>
      <c r="PP913" s="3"/>
      <c r="PQ913" s="3"/>
      <c r="PR913" s="3"/>
      <c r="PS913" s="3"/>
      <c r="PT913" s="3"/>
      <c r="PU913" s="3"/>
      <c r="PV913" s="3"/>
      <c r="PW913" s="3"/>
      <c r="PX913" s="3"/>
      <c r="PY913" s="3"/>
      <c r="PZ913" s="3"/>
      <c r="QA913" s="3"/>
      <c r="QB913" s="3"/>
      <c r="QC913" s="3"/>
      <c r="QD913" s="3"/>
      <c r="QE913" s="3"/>
      <c r="QF913" s="3"/>
      <c r="QG913" s="3"/>
      <c r="QH913" s="3"/>
      <c r="QI913" s="3"/>
      <c r="QJ913" s="3"/>
      <c r="QK913" s="3"/>
      <c r="QL913" s="3"/>
      <c r="QM913" s="3"/>
      <c r="QN913" s="3"/>
      <c r="QO913" s="3"/>
      <c r="QP913" s="3"/>
      <c r="QQ913" s="3"/>
      <c r="QR913" s="3"/>
      <c r="QS913" s="3"/>
      <c r="QT913" s="3"/>
      <c r="QU913" s="3"/>
      <c r="QV913" s="3"/>
      <c r="QW913" s="3"/>
      <c r="QX913" s="3"/>
      <c r="QY913" s="3"/>
      <c r="QZ913" s="3"/>
      <c r="RA913" s="3"/>
      <c r="RB913" s="3"/>
      <c r="RC913" s="3"/>
      <c r="RD913" s="3"/>
      <c r="RE913" s="3"/>
      <c r="RF913" s="3"/>
      <c r="RG913" s="3"/>
      <c r="RH913" s="3"/>
      <c r="RI913" s="3"/>
      <c r="RJ913" s="3"/>
      <c r="RK913" s="3"/>
      <c r="RL913" s="3"/>
      <c r="RM913" s="3"/>
      <c r="RN913" s="3"/>
      <c r="RO913" s="3"/>
      <c r="RP913" s="3"/>
      <c r="RQ913" s="3"/>
      <c r="RR913" s="3"/>
      <c r="RS913" s="3"/>
      <c r="RT913" s="3"/>
      <c r="RU913" s="3"/>
      <c r="RV913" s="3"/>
      <c r="RW913" s="3"/>
      <c r="RX913" s="3"/>
      <c r="RY913" s="3"/>
      <c r="RZ913" s="3"/>
      <c r="SA913" s="3"/>
      <c r="SB913" s="3"/>
      <c r="SC913" s="3"/>
      <c r="SD913" s="3"/>
      <c r="SE913" s="3"/>
      <c r="SF913" s="3"/>
      <c r="SG913" s="3"/>
      <c r="SH913" s="3"/>
      <c r="SI913" s="3"/>
      <c r="SJ913" s="3"/>
      <c r="SK913" s="3"/>
      <c r="SL913" s="3"/>
      <c r="SM913" s="3"/>
      <c r="SN913" s="3"/>
      <c r="SO913" s="3"/>
      <c r="SP913" s="3"/>
      <c r="SQ913" s="3"/>
      <c r="SR913" s="3"/>
      <c r="SS913" s="3"/>
      <c r="ST913" s="3"/>
      <c r="SU913" s="3"/>
      <c r="SV913" s="3"/>
      <c r="SW913" s="3"/>
      <c r="SX913" s="3"/>
      <c r="SY913" s="3"/>
      <c r="SZ913" s="3"/>
      <c r="TA913" s="3"/>
      <c r="TB913" s="3"/>
      <c r="TC913" s="3"/>
      <c r="TD913" s="3"/>
      <c r="TE913" s="3"/>
      <c r="TF913" s="3"/>
      <c r="TG913" s="3"/>
      <c r="TH913" s="3"/>
      <c r="TI913" s="3"/>
      <c r="TJ913" s="3"/>
      <c r="TK913" s="3"/>
      <c r="TL913" s="3"/>
      <c r="TM913" s="3"/>
      <c r="TN913" s="3"/>
      <c r="TO913" s="3"/>
      <c r="TP913" s="3"/>
      <c r="TQ913" s="3"/>
      <c r="TR913" s="3"/>
      <c r="TS913" s="3"/>
      <c r="TT913" s="3"/>
      <c r="TU913" s="3"/>
      <c r="TV913" s="3"/>
      <c r="TW913" s="3"/>
      <c r="TX913" s="3"/>
      <c r="TY913" s="3"/>
      <c r="TZ913" s="3"/>
      <c r="UA913" s="3"/>
      <c r="UB913" s="3"/>
      <c r="UC913" s="3"/>
      <c r="UD913" s="3"/>
      <c r="UE913" s="3"/>
      <c r="UF913" s="3"/>
      <c r="UG913" s="3"/>
      <c r="UH913" s="3"/>
      <c r="UI913" s="3"/>
      <c r="UJ913" s="3"/>
      <c r="UK913" s="3"/>
      <c r="UL913" s="3"/>
      <c r="UM913" s="3"/>
      <c r="UN913" s="3"/>
      <c r="UO913" s="3"/>
      <c r="UP913" s="3"/>
      <c r="UQ913" s="3"/>
      <c r="UR913" s="3"/>
      <c r="US913" s="3"/>
      <c r="UT913" s="3"/>
      <c r="UU913" s="3"/>
      <c r="UV913" s="3"/>
      <c r="UW913" s="3"/>
      <c r="UX913" s="3"/>
      <c r="UY913" s="3"/>
      <c r="UZ913" s="3"/>
      <c r="VA913" s="3"/>
      <c r="VB913" s="3"/>
      <c r="VC913" s="3"/>
      <c r="VD913" s="3"/>
      <c r="VE913" s="3"/>
      <c r="VF913" s="3"/>
      <c r="VG913" s="3"/>
      <c r="VH913" s="3"/>
      <c r="VI913" s="3"/>
      <c r="VJ913" s="3"/>
      <c r="VK913" s="3"/>
      <c r="VL913" s="3"/>
      <c r="VM913" s="3"/>
      <c r="VN913" s="3"/>
      <c r="VO913" s="3"/>
      <c r="VP913" s="3"/>
      <c r="VQ913" s="3"/>
      <c r="VR913" s="3"/>
      <c r="VS913" s="3"/>
      <c r="VT913" s="3"/>
      <c r="VU913" s="3"/>
      <c r="VV913" s="3"/>
      <c r="VW913" s="3"/>
      <c r="VX913" s="3"/>
      <c r="VY913" s="3"/>
      <c r="VZ913" s="3"/>
      <c r="WA913" s="3"/>
      <c r="WB913" s="3"/>
      <c r="WC913" s="3"/>
    </row>
    <row r="914" spans="1:601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/>
      <c r="LP914" s="3"/>
      <c r="LQ914" s="3"/>
      <c r="LR914" s="3"/>
      <c r="LS914" s="3"/>
      <c r="LT914" s="3"/>
      <c r="LU914" s="3"/>
      <c r="LV914" s="3"/>
      <c r="LW914" s="3"/>
      <c r="LX914" s="3"/>
      <c r="LY914" s="3"/>
      <c r="LZ914" s="3"/>
      <c r="MA914" s="3"/>
      <c r="MB914" s="3"/>
      <c r="MC914" s="3"/>
      <c r="MD914" s="3"/>
      <c r="ME914" s="3"/>
      <c r="MF914" s="3"/>
      <c r="MG914" s="3"/>
      <c r="MH914" s="3"/>
      <c r="MI914" s="3"/>
      <c r="MJ914" s="3"/>
      <c r="MK914" s="3"/>
      <c r="ML914" s="3"/>
      <c r="MM914" s="3"/>
      <c r="MN914" s="3"/>
      <c r="MO914" s="3"/>
      <c r="MP914" s="3"/>
      <c r="MQ914" s="3"/>
      <c r="MR914" s="3"/>
      <c r="MS914" s="3"/>
      <c r="MT914" s="3"/>
      <c r="MU914" s="3"/>
      <c r="MV914" s="3"/>
      <c r="MW914" s="3"/>
      <c r="MX914" s="3"/>
      <c r="MY914" s="3"/>
      <c r="MZ914" s="3"/>
      <c r="NA914" s="3"/>
      <c r="NB914" s="3"/>
      <c r="NC914" s="3"/>
      <c r="ND914" s="3"/>
      <c r="NE914" s="3"/>
      <c r="NF914" s="3"/>
      <c r="NG914" s="3"/>
      <c r="NH914" s="3"/>
      <c r="NI914" s="3"/>
      <c r="NJ914" s="3"/>
      <c r="NK914" s="3"/>
      <c r="NL914" s="3"/>
      <c r="NM914" s="3"/>
      <c r="NN914" s="3"/>
      <c r="NO914" s="3"/>
      <c r="NP914" s="3"/>
      <c r="NQ914" s="3"/>
      <c r="NR914" s="3"/>
      <c r="NS914" s="3"/>
      <c r="NT914" s="3"/>
      <c r="NU914" s="3"/>
      <c r="NV914" s="3"/>
      <c r="NW914" s="3"/>
      <c r="NX914" s="3"/>
      <c r="NY914" s="3"/>
      <c r="NZ914" s="3"/>
      <c r="OA914" s="3"/>
      <c r="OB914" s="3"/>
      <c r="OC914" s="3"/>
      <c r="OD914" s="3"/>
      <c r="OE914" s="3"/>
      <c r="OF914" s="3"/>
      <c r="OG914" s="3"/>
      <c r="OH914" s="3"/>
      <c r="OI914" s="3"/>
      <c r="OJ914" s="3"/>
      <c r="OK914" s="3"/>
      <c r="OL914" s="3"/>
      <c r="OM914" s="3"/>
      <c r="ON914" s="3"/>
      <c r="OO914" s="3"/>
      <c r="OP914" s="3"/>
      <c r="OQ914" s="3"/>
      <c r="OR914" s="3"/>
      <c r="OS914" s="3"/>
      <c r="OT914" s="3"/>
      <c r="OU914" s="3"/>
      <c r="OV914" s="3"/>
      <c r="OW914" s="3"/>
      <c r="OX914" s="3"/>
      <c r="OY914" s="3"/>
      <c r="OZ914" s="3"/>
      <c r="PA914" s="3"/>
      <c r="PB914" s="3"/>
      <c r="PC914" s="3"/>
      <c r="PD914" s="3"/>
      <c r="PE914" s="3"/>
      <c r="PF914" s="3"/>
      <c r="PG914" s="3"/>
      <c r="PH914" s="3"/>
      <c r="PI914" s="3"/>
      <c r="PJ914" s="3"/>
      <c r="PK914" s="3"/>
      <c r="PL914" s="3"/>
      <c r="PM914" s="3"/>
      <c r="PN914" s="3"/>
      <c r="PO914" s="3"/>
      <c r="PP914" s="3"/>
      <c r="PQ914" s="3"/>
      <c r="PR914" s="3"/>
      <c r="PS914" s="3"/>
      <c r="PT914" s="3"/>
      <c r="PU914" s="3"/>
      <c r="PV914" s="3"/>
      <c r="PW914" s="3"/>
      <c r="PX914" s="3"/>
      <c r="PY914" s="3"/>
      <c r="PZ914" s="3"/>
      <c r="QA914" s="3"/>
      <c r="QB914" s="3"/>
      <c r="QC914" s="3"/>
      <c r="QD914" s="3"/>
      <c r="QE914" s="3"/>
      <c r="QF914" s="3"/>
      <c r="QG914" s="3"/>
      <c r="QH914" s="3"/>
      <c r="QI914" s="3"/>
      <c r="QJ914" s="3"/>
      <c r="QK914" s="3"/>
      <c r="QL914" s="3"/>
      <c r="QM914" s="3"/>
      <c r="QN914" s="3"/>
      <c r="QO914" s="3"/>
      <c r="QP914" s="3"/>
      <c r="QQ914" s="3"/>
      <c r="QR914" s="3"/>
      <c r="QS914" s="3"/>
      <c r="QT914" s="3"/>
      <c r="QU914" s="3"/>
      <c r="QV914" s="3"/>
      <c r="QW914" s="3"/>
      <c r="QX914" s="3"/>
      <c r="QY914" s="3"/>
      <c r="QZ914" s="3"/>
      <c r="RA914" s="3"/>
      <c r="RB914" s="3"/>
      <c r="RC914" s="3"/>
      <c r="RD914" s="3"/>
      <c r="RE914" s="3"/>
      <c r="RF914" s="3"/>
      <c r="RG914" s="3"/>
      <c r="RH914" s="3"/>
      <c r="RI914" s="3"/>
      <c r="RJ914" s="3"/>
      <c r="RK914" s="3"/>
      <c r="RL914" s="3"/>
      <c r="RM914" s="3"/>
      <c r="RN914" s="3"/>
      <c r="RO914" s="3"/>
      <c r="RP914" s="3"/>
      <c r="RQ914" s="3"/>
      <c r="RR914" s="3"/>
      <c r="RS914" s="3"/>
      <c r="RT914" s="3"/>
      <c r="RU914" s="3"/>
      <c r="RV914" s="3"/>
      <c r="RW914" s="3"/>
      <c r="RX914" s="3"/>
      <c r="RY914" s="3"/>
      <c r="RZ914" s="3"/>
      <c r="SA914" s="3"/>
      <c r="SB914" s="3"/>
      <c r="SC914" s="3"/>
      <c r="SD914" s="3"/>
      <c r="SE914" s="3"/>
      <c r="SF914" s="3"/>
      <c r="SG914" s="3"/>
      <c r="SH914" s="3"/>
      <c r="SI914" s="3"/>
      <c r="SJ914" s="3"/>
      <c r="SK914" s="3"/>
      <c r="SL914" s="3"/>
      <c r="SM914" s="3"/>
      <c r="SN914" s="3"/>
      <c r="SO914" s="3"/>
      <c r="SP914" s="3"/>
      <c r="SQ914" s="3"/>
      <c r="SR914" s="3"/>
      <c r="SS914" s="3"/>
      <c r="ST914" s="3"/>
      <c r="SU914" s="3"/>
      <c r="SV914" s="3"/>
      <c r="SW914" s="3"/>
      <c r="SX914" s="3"/>
      <c r="SY914" s="3"/>
      <c r="SZ914" s="3"/>
      <c r="TA914" s="3"/>
      <c r="TB914" s="3"/>
      <c r="TC914" s="3"/>
      <c r="TD914" s="3"/>
      <c r="TE914" s="3"/>
      <c r="TF914" s="3"/>
      <c r="TG914" s="3"/>
      <c r="TH914" s="3"/>
      <c r="TI914" s="3"/>
      <c r="TJ914" s="3"/>
      <c r="TK914" s="3"/>
      <c r="TL914" s="3"/>
      <c r="TM914" s="3"/>
      <c r="TN914" s="3"/>
      <c r="TO914" s="3"/>
      <c r="TP914" s="3"/>
      <c r="TQ914" s="3"/>
      <c r="TR914" s="3"/>
      <c r="TS914" s="3"/>
      <c r="TT914" s="3"/>
      <c r="TU914" s="3"/>
      <c r="TV914" s="3"/>
      <c r="TW914" s="3"/>
      <c r="TX914" s="3"/>
      <c r="TY914" s="3"/>
      <c r="TZ914" s="3"/>
      <c r="UA914" s="3"/>
      <c r="UB914" s="3"/>
      <c r="UC914" s="3"/>
      <c r="UD914" s="3"/>
      <c r="UE914" s="3"/>
      <c r="UF914" s="3"/>
      <c r="UG914" s="3"/>
      <c r="UH914" s="3"/>
      <c r="UI914" s="3"/>
      <c r="UJ914" s="3"/>
      <c r="UK914" s="3"/>
      <c r="UL914" s="3"/>
      <c r="UM914" s="3"/>
      <c r="UN914" s="3"/>
      <c r="UO914" s="3"/>
      <c r="UP914" s="3"/>
      <c r="UQ914" s="3"/>
      <c r="UR914" s="3"/>
      <c r="US914" s="3"/>
      <c r="UT914" s="3"/>
      <c r="UU914" s="3"/>
      <c r="UV914" s="3"/>
      <c r="UW914" s="3"/>
      <c r="UX914" s="3"/>
      <c r="UY914" s="3"/>
      <c r="UZ914" s="3"/>
      <c r="VA914" s="3"/>
      <c r="VB914" s="3"/>
      <c r="VC914" s="3"/>
      <c r="VD914" s="3"/>
      <c r="VE914" s="3"/>
      <c r="VF914" s="3"/>
      <c r="VG914" s="3"/>
      <c r="VH914" s="3"/>
      <c r="VI914" s="3"/>
      <c r="VJ914" s="3"/>
      <c r="VK914" s="3"/>
      <c r="VL914" s="3"/>
      <c r="VM914" s="3"/>
      <c r="VN914" s="3"/>
      <c r="VO914" s="3"/>
      <c r="VP914" s="3"/>
      <c r="VQ914" s="3"/>
      <c r="VR914" s="3"/>
      <c r="VS914" s="3"/>
      <c r="VT914" s="3"/>
      <c r="VU914" s="3"/>
      <c r="VV914" s="3"/>
      <c r="VW914" s="3"/>
      <c r="VX914" s="3"/>
      <c r="VY914" s="3"/>
      <c r="VZ914" s="3"/>
      <c r="WA914" s="3"/>
      <c r="WB914" s="3"/>
      <c r="WC914" s="3"/>
    </row>
    <row r="915" spans="1:601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/>
      <c r="LP915" s="3"/>
      <c r="LQ915" s="3"/>
      <c r="LR915" s="3"/>
      <c r="LS915" s="3"/>
      <c r="LT915" s="3"/>
      <c r="LU915" s="3"/>
      <c r="LV915" s="3"/>
      <c r="LW915" s="3"/>
      <c r="LX915" s="3"/>
      <c r="LY915" s="3"/>
      <c r="LZ915" s="3"/>
      <c r="MA915" s="3"/>
      <c r="MB915" s="3"/>
      <c r="MC915" s="3"/>
      <c r="MD915" s="3"/>
      <c r="ME915" s="3"/>
      <c r="MF915" s="3"/>
      <c r="MG915" s="3"/>
      <c r="MH915" s="3"/>
      <c r="MI915" s="3"/>
      <c r="MJ915" s="3"/>
      <c r="MK915" s="3"/>
      <c r="ML915" s="3"/>
      <c r="MM915" s="3"/>
      <c r="MN915" s="3"/>
      <c r="MO915" s="3"/>
      <c r="MP915" s="3"/>
      <c r="MQ915" s="3"/>
      <c r="MR915" s="3"/>
      <c r="MS915" s="3"/>
      <c r="MT915" s="3"/>
      <c r="MU915" s="3"/>
      <c r="MV915" s="3"/>
      <c r="MW915" s="3"/>
      <c r="MX915" s="3"/>
      <c r="MY915" s="3"/>
      <c r="MZ915" s="3"/>
      <c r="NA915" s="3"/>
      <c r="NB915" s="3"/>
      <c r="NC915" s="3"/>
      <c r="ND915" s="3"/>
      <c r="NE915" s="3"/>
      <c r="NF915" s="3"/>
      <c r="NG915" s="3"/>
      <c r="NH915" s="3"/>
      <c r="NI915" s="3"/>
      <c r="NJ915" s="3"/>
      <c r="NK915" s="3"/>
      <c r="NL915" s="3"/>
      <c r="NM915" s="3"/>
      <c r="NN915" s="3"/>
      <c r="NO915" s="3"/>
      <c r="NP915" s="3"/>
      <c r="NQ915" s="3"/>
      <c r="NR915" s="3"/>
      <c r="NS915" s="3"/>
      <c r="NT915" s="3"/>
      <c r="NU915" s="3"/>
      <c r="NV915" s="3"/>
      <c r="NW915" s="3"/>
      <c r="NX915" s="3"/>
      <c r="NY915" s="3"/>
      <c r="NZ915" s="3"/>
      <c r="OA915" s="3"/>
      <c r="OB915" s="3"/>
      <c r="OC915" s="3"/>
      <c r="OD915" s="3"/>
      <c r="OE915" s="3"/>
      <c r="OF915" s="3"/>
      <c r="OG915" s="3"/>
      <c r="OH915" s="3"/>
      <c r="OI915" s="3"/>
      <c r="OJ915" s="3"/>
      <c r="OK915" s="3"/>
      <c r="OL915" s="3"/>
      <c r="OM915" s="3"/>
      <c r="ON915" s="3"/>
      <c r="OO915" s="3"/>
      <c r="OP915" s="3"/>
      <c r="OQ915" s="3"/>
      <c r="OR915" s="3"/>
      <c r="OS915" s="3"/>
      <c r="OT915" s="3"/>
      <c r="OU915" s="3"/>
      <c r="OV915" s="3"/>
      <c r="OW915" s="3"/>
      <c r="OX915" s="3"/>
      <c r="OY915" s="3"/>
      <c r="OZ915" s="3"/>
      <c r="PA915" s="3"/>
      <c r="PB915" s="3"/>
      <c r="PC915" s="3"/>
      <c r="PD915" s="3"/>
      <c r="PE915" s="3"/>
      <c r="PF915" s="3"/>
      <c r="PG915" s="3"/>
      <c r="PH915" s="3"/>
      <c r="PI915" s="3"/>
      <c r="PJ915" s="3"/>
      <c r="PK915" s="3"/>
      <c r="PL915" s="3"/>
      <c r="PM915" s="3"/>
      <c r="PN915" s="3"/>
      <c r="PO915" s="3"/>
      <c r="PP915" s="3"/>
      <c r="PQ915" s="3"/>
      <c r="PR915" s="3"/>
      <c r="PS915" s="3"/>
      <c r="PT915" s="3"/>
      <c r="PU915" s="3"/>
      <c r="PV915" s="3"/>
      <c r="PW915" s="3"/>
      <c r="PX915" s="3"/>
      <c r="PY915" s="3"/>
      <c r="PZ915" s="3"/>
      <c r="QA915" s="3"/>
      <c r="QB915" s="3"/>
      <c r="QC915" s="3"/>
      <c r="QD915" s="3"/>
      <c r="QE915" s="3"/>
      <c r="QF915" s="3"/>
      <c r="QG915" s="3"/>
      <c r="QH915" s="3"/>
      <c r="QI915" s="3"/>
      <c r="QJ915" s="3"/>
      <c r="QK915" s="3"/>
      <c r="QL915" s="3"/>
      <c r="QM915" s="3"/>
      <c r="QN915" s="3"/>
      <c r="QO915" s="3"/>
      <c r="QP915" s="3"/>
      <c r="QQ915" s="3"/>
      <c r="QR915" s="3"/>
      <c r="QS915" s="3"/>
      <c r="QT915" s="3"/>
      <c r="QU915" s="3"/>
      <c r="QV915" s="3"/>
      <c r="QW915" s="3"/>
      <c r="QX915" s="3"/>
      <c r="QY915" s="3"/>
      <c r="QZ915" s="3"/>
      <c r="RA915" s="3"/>
      <c r="RB915" s="3"/>
      <c r="RC915" s="3"/>
      <c r="RD915" s="3"/>
      <c r="RE915" s="3"/>
      <c r="RF915" s="3"/>
      <c r="RG915" s="3"/>
      <c r="RH915" s="3"/>
      <c r="RI915" s="3"/>
      <c r="RJ915" s="3"/>
      <c r="RK915" s="3"/>
      <c r="RL915" s="3"/>
      <c r="RM915" s="3"/>
      <c r="RN915" s="3"/>
      <c r="RO915" s="3"/>
      <c r="RP915" s="3"/>
      <c r="RQ915" s="3"/>
      <c r="RR915" s="3"/>
      <c r="RS915" s="3"/>
      <c r="RT915" s="3"/>
      <c r="RU915" s="3"/>
      <c r="RV915" s="3"/>
      <c r="RW915" s="3"/>
      <c r="RX915" s="3"/>
      <c r="RY915" s="3"/>
      <c r="RZ915" s="3"/>
      <c r="SA915" s="3"/>
      <c r="SB915" s="3"/>
      <c r="SC915" s="3"/>
      <c r="SD915" s="3"/>
      <c r="SE915" s="3"/>
      <c r="SF915" s="3"/>
      <c r="SG915" s="3"/>
      <c r="SH915" s="3"/>
      <c r="SI915" s="3"/>
      <c r="SJ915" s="3"/>
      <c r="SK915" s="3"/>
      <c r="SL915" s="3"/>
      <c r="SM915" s="3"/>
      <c r="SN915" s="3"/>
      <c r="SO915" s="3"/>
      <c r="SP915" s="3"/>
      <c r="SQ915" s="3"/>
      <c r="SR915" s="3"/>
      <c r="SS915" s="3"/>
      <c r="ST915" s="3"/>
      <c r="SU915" s="3"/>
      <c r="SV915" s="3"/>
      <c r="SW915" s="3"/>
      <c r="SX915" s="3"/>
      <c r="SY915" s="3"/>
      <c r="SZ915" s="3"/>
      <c r="TA915" s="3"/>
      <c r="TB915" s="3"/>
      <c r="TC915" s="3"/>
      <c r="TD915" s="3"/>
      <c r="TE915" s="3"/>
      <c r="TF915" s="3"/>
      <c r="TG915" s="3"/>
      <c r="TH915" s="3"/>
      <c r="TI915" s="3"/>
      <c r="TJ915" s="3"/>
      <c r="TK915" s="3"/>
      <c r="TL915" s="3"/>
      <c r="TM915" s="3"/>
      <c r="TN915" s="3"/>
      <c r="TO915" s="3"/>
      <c r="TP915" s="3"/>
      <c r="TQ915" s="3"/>
      <c r="TR915" s="3"/>
      <c r="TS915" s="3"/>
      <c r="TT915" s="3"/>
      <c r="TU915" s="3"/>
      <c r="TV915" s="3"/>
      <c r="TW915" s="3"/>
      <c r="TX915" s="3"/>
      <c r="TY915" s="3"/>
      <c r="TZ915" s="3"/>
      <c r="UA915" s="3"/>
      <c r="UB915" s="3"/>
      <c r="UC915" s="3"/>
      <c r="UD915" s="3"/>
      <c r="UE915" s="3"/>
      <c r="UF915" s="3"/>
      <c r="UG915" s="3"/>
      <c r="UH915" s="3"/>
      <c r="UI915" s="3"/>
      <c r="UJ915" s="3"/>
      <c r="UK915" s="3"/>
      <c r="UL915" s="3"/>
      <c r="UM915" s="3"/>
      <c r="UN915" s="3"/>
      <c r="UO915" s="3"/>
      <c r="UP915" s="3"/>
      <c r="UQ915" s="3"/>
      <c r="UR915" s="3"/>
      <c r="US915" s="3"/>
      <c r="UT915" s="3"/>
      <c r="UU915" s="3"/>
      <c r="UV915" s="3"/>
      <c r="UW915" s="3"/>
      <c r="UX915" s="3"/>
      <c r="UY915" s="3"/>
      <c r="UZ915" s="3"/>
      <c r="VA915" s="3"/>
      <c r="VB915" s="3"/>
      <c r="VC915" s="3"/>
      <c r="VD915" s="3"/>
      <c r="VE915" s="3"/>
      <c r="VF915" s="3"/>
      <c r="VG915" s="3"/>
      <c r="VH915" s="3"/>
      <c r="VI915" s="3"/>
      <c r="VJ915" s="3"/>
      <c r="VK915" s="3"/>
      <c r="VL915" s="3"/>
      <c r="VM915" s="3"/>
      <c r="VN915" s="3"/>
      <c r="VO915" s="3"/>
      <c r="VP915" s="3"/>
      <c r="VQ915" s="3"/>
      <c r="VR915" s="3"/>
      <c r="VS915" s="3"/>
      <c r="VT915" s="3"/>
      <c r="VU915" s="3"/>
      <c r="VV915" s="3"/>
      <c r="VW915" s="3"/>
      <c r="VX915" s="3"/>
      <c r="VY915" s="3"/>
      <c r="VZ915" s="3"/>
      <c r="WA915" s="3"/>
      <c r="WB915" s="3"/>
      <c r="WC915" s="3"/>
    </row>
    <row r="916" spans="1:601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/>
      <c r="LP916" s="3"/>
      <c r="LQ916" s="3"/>
      <c r="LR916" s="3"/>
      <c r="LS916" s="3"/>
      <c r="LT916" s="3"/>
      <c r="LU916" s="3"/>
      <c r="LV916" s="3"/>
      <c r="LW916" s="3"/>
      <c r="LX916" s="3"/>
      <c r="LY916" s="3"/>
      <c r="LZ916" s="3"/>
      <c r="MA916" s="3"/>
      <c r="MB916" s="3"/>
      <c r="MC916" s="3"/>
      <c r="MD916" s="3"/>
      <c r="ME916" s="3"/>
      <c r="MF916" s="3"/>
      <c r="MG916" s="3"/>
      <c r="MH916" s="3"/>
      <c r="MI916" s="3"/>
      <c r="MJ916" s="3"/>
      <c r="MK916" s="3"/>
      <c r="ML916" s="3"/>
      <c r="MM916" s="3"/>
      <c r="MN916" s="3"/>
      <c r="MO916" s="3"/>
      <c r="MP916" s="3"/>
      <c r="MQ916" s="3"/>
      <c r="MR916" s="3"/>
      <c r="MS916" s="3"/>
      <c r="MT916" s="3"/>
      <c r="MU916" s="3"/>
      <c r="MV916" s="3"/>
      <c r="MW916" s="3"/>
      <c r="MX916" s="3"/>
      <c r="MY916" s="3"/>
      <c r="MZ916" s="3"/>
      <c r="NA916" s="3"/>
      <c r="NB916" s="3"/>
      <c r="NC916" s="3"/>
      <c r="ND916" s="3"/>
      <c r="NE916" s="3"/>
      <c r="NF916" s="3"/>
      <c r="NG916" s="3"/>
      <c r="NH916" s="3"/>
      <c r="NI916" s="3"/>
      <c r="NJ916" s="3"/>
      <c r="NK916" s="3"/>
      <c r="NL916" s="3"/>
      <c r="NM916" s="3"/>
      <c r="NN916" s="3"/>
      <c r="NO916" s="3"/>
      <c r="NP916" s="3"/>
      <c r="NQ916" s="3"/>
      <c r="NR916" s="3"/>
      <c r="NS916" s="3"/>
      <c r="NT916" s="3"/>
      <c r="NU916" s="3"/>
      <c r="NV916" s="3"/>
      <c r="NW916" s="3"/>
      <c r="NX916" s="3"/>
      <c r="NY916" s="3"/>
      <c r="NZ916" s="3"/>
      <c r="OA916" s="3"/>
      <c r="OB916" s="3"/>
      <c r="OC916" s="3"/>
      <c r="OD916" s="3"/>
      <c r="OE916" s="3"/>
      <c r="OF916" s="3"/>
      <c r="OG916" s="3"/>
      <c r="OH916" s="3"/>
      <c r="OI916" s="3"/>
      <c r="OJ916" s="3"/>
      <c r="OK916" s="3"/>
      <c r="OL916" s="3"/>
      <c r="OM916" s="3"/>
      <c r="ON916" s="3"/>
      <c r="OO916" s="3"/>
      <c r="OP916" s="3"/>
      <c r="OQ916" s="3"/>
      <c r="OR916" s="3"/>
      <c r="OS916" s="3"/>
      <c r="OT916" s="3"/>
      <c r="OU916" s="3"/>
      <c r="OV916" s="3"/>
      <c r="OW916" s="3"/>
      <c r="OX916" s="3"/>
      <c r="OY916" s="3"/>
      <c r="OZ916" s="3"/>
      <c r="PA916" s="3"/>
      <c r="PB916" s="3"/>
      <c r="PC916" s="3"/>
      <c r="PD916" s="3"/>
      <c r="PE916" s="3"/>
      <c r="PF916" s="3"/>
      <c r="PG916" s="3"/>
      <c r="PH916" s="3"/>
      <c r="PI916" s="3"/>
      <c r="PJ916" s="3"/>
      <c r="PK916" s="3"/>
      <c r="PL916" s="3"/>
      <c r="PM916" s="3"/>
      <c r="PN916" s="3"/>
      <c r="PO916" s="3"/>
      <c r="PP916" s="3"/>
      <c r="PQ916" s="3"/>
      <c r="PR916" s="3"/>
      <c r="PS916" s="3"/>
      <c r="PT916" s="3"/>
      <c r="PU916" s="3"/>
      <c r="PV916" s="3"/>
      <c r="PW916" s="3"/>
      <c r="PX916" s="3"/>
      <c r="PY916" s="3"/>
      <c r="PZ916" s="3"/>
      <c r="QA916" s="3"/>
      <c r="QB916" s="3"/>
      <c r="QC916" s="3"/>
      <c r="QD916" s="3"/>
      <c r="QE916" s="3"/>
      <c r="QF916" s="3"/>
      <c r="QG916" s="3"/>
      <c r="QH916" s="3"/>
      <c r="QI916" s="3"/>
      <c r="QJ916" s="3"/>
      <c r="QK916" s="3"/>
      <c r="QL916" s="3"/>
      <c r="QM916" s="3"/>
      <c r="QN916" s="3"/>
      <c r="QO916" s="3"/>
      <c r="QP916" s="3"/>
      <c r="QQ916" s="3"/>
      <c r="QR916" s="3"/>
      <c r="QS916" s="3"/>
      <c r="QT916" s="3"/>
      <c r="QU916" s="3"/>
      <c r="QV916" s="3"/>
      <c r="QW916" s="3"/>
      <c r="QX916" s="3"/>
      <c r="QY916" s="3"/>
      <c r="QZ916" s="3"/>
      <c r="RA916" s="3"/>
      <c r="RB916" s="3"/>
      <c r="RC916" s="3"/>
      <c r="RD916" s="3"/>
      <c r="RE916" s="3"/>
      <c r="RF916" s="3"/>
      <c r="RG916" s="3"/>
      <c r="RH916" s="3"/>
      <c r="RI916" s="3"/>
      <c r="RJ916" s="3"/>
      <c r="RK916" s="3"/>
      <c r="RL916" s="3"/>
      <c r="RM916" s="3"/>
      <c r="RN916" s="3"/>
      <c r="RO916" s="3"/>
      <c r="RP916" s="3"/>
      <c r="RQ916" s="3"/>
      <c r="RR916" s="3"/>
      <c r="RS916" s="3"/>
      <c r="RT916" s="3"/>
      <c r="RU916" s="3"/>
      <c r="RV916" s="3"/>
      <c r="RW916" s="3"/>
      <c r="RX916" s="3"/>
      <c r="RY916" s="3"/>
      <c r="RZ916" s="3"/>
      <c r="SA916" s="3"/>
      <c r="SB916" s="3"/>
      <c r="SC916" s="3"/>
      <c r="SD916" s="3"/>
      <c r="SE916" s="3"/>
      <c r="SF916" s="3"/>
      <c r="SG916" s="3"/>
      <c r="SH916" s="3"/>
      <c r="SI916" s="3"/>
      <c r="SJ916" s="3"/>
      <c r="SK916" s="3"/>
      <c r="SL916" s="3"/>
      <c r="SM916" s="3"/>
      <c r="SN916" s="3"/>
      <c r="SO916" s="3"/>
      <c r="SP916" s="3"/>
      <c r="SQ916" s="3"/>
      <c r="SR916" s="3"/>
      <c r="SS916" s="3"/>
      <c r="ST916" s="3"/>
      <c r="SU916" s="3"/>
      <c r="SV916" s="3"/>
      <c r="SW916" s="3"/>
      <c r="SX916" s="3"/>
      <c r="SY916" s="3"/>
      <c r="SZ916" s="3"/>
      <c r="TA916" s="3"/>
      <c r="TB916" s="3"/>
      <c r="TC916" s="3"/>
      <c r="TD916" s="3"/>
      <c r="TE916" s="3"/>
      <c r="TF916" s="3"/>
      <c r="TG916" s="3"/>
      <c r="TH916" s="3"/>
      <c r="TI916" s="3"/>
      <c r="TJ916" s="3"/>
      <c r="TK916" s="3"/>
      <c r="TL916" s="3"/>
      <c r="TM916" s="3"/>
      <c r="TN916" s="3"/>
      <c r="TO916" s="3"/>
      <c r="TP916" s="3"/>
      <c r="TQ916" s="3"/>
      <c r="TR916" s="3"/>
      <c r="TS916" s="3"/>
      <c r="TT916" s="3"/>
      <c r="TU916" s="3"/>
      <c r="TV916" s="3"/>
      <c r="TW916" s="3"/>
      <c r="TX916" s="3"/>
      <c r="TY916" s="3"/>
      <c r="TZ916" s="3"/>
      <c r="UA916" s="3"/>
      <c r="UB916" s="3"/>
      <c r="UC916" s="3"/>
      <c r="UD916" s="3"/>
      <c r="UE916" s="3"/>
      <c r="UF916" s="3"/>
      <c r="UG916" s="3"/>
      <c r="UH916" s="3"/>
      <c r="UI916" s="3"/>
      <c r="UJ916" s="3"/>
      <c r="UK916" s="3"/>
      <c r="UL916" s="3"/>
      <c r="UM916" s="3"/>
      <c r="UN916" s="3"/>
      <c r="UO916" s="3"/>
      <c r="UP916" s="3"/>
      <c r="UQ916" s="3"/>
      <c r="UR916" s="3"/>
      <c r="US916" s="3"/>
      <c r="UT916" s="3"/>
      <c r="UU916" s="3"/>
      <c r="UV916" s="3"/>
      <c r="UW916" s="3"/>
      <c r="UX916" s="3"/>
      <c r="UY916" s="3"/>
      <c r="UZ916" s="3"/>
      <c r="VA916" s="3"/>
      <c r="VB916" s="3"/>
      <c r="VC916" s="3"/>
      <c r="VD916" s="3"/>
      <c r="VE916" s="3"/>
      <c r="VF916" s="3"/>
      <c r="VG916" s="3"/>
      <c r="VH916" s="3"/>
      <c r="VI916" s="3"/>
      <c r="VJ916" s="3"/>
      <c r="VK916" s="3"/>
      <c r="VL916" s="3"/>
      <c r="VM916" s="3"/>
      <c r="VN916" s="3"/>
      <c r="VO916" s="3"/>
      <c r="VP916" s="3"/>
      <c r="VQ916" s="3"/>
      <c r="VR916" s="3"/>
      <c r="VS916" s="3"/>
      <c r="VT916" s="3"/>
      <c r="VU916" s="3"/>
      <c r="VV916" s="3"/>
      <c r="VW916" s="3"/>
      <c r="VX916" s="3"/>
      <c r="VY916" s="3"/>
      <c r="VZ916" s="3"/>
      <c r="WA916" s="3"/>
      <c r="WB916" s="3"/>
      <c r="WC916" s="3"/>
    </row>
    <row r="917" spans="1:601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/>
      <c r="LP917" s="3"/>
      <c r="LQ917" s="3"/>
      <c r="LR917" s="3"/>
      <c r="LS917" s="3"/>
      <c r="LT917" s="3"/>
      <c r="LU917" s="3"/>
      <c r="LV917" s="3"/>
      <c r="LW917" s="3"/>
      <c r="LX917" s="3"/>
      <c r="LY917" s="3"/>
      <c r="LZ917" s="3"/>
      <c r="MA917" s="3"/>
      <c r="MB917" s="3"/>
      <c r="MC917" s="3"/>
      <c r="MD917" s="3"/>
      <c r="ME917" s="3"/>
      <c r="MF917" s="3"/>
      <c r="MG917" s="3"/>
      <c r="MH917" s="3"/>
      <c r="MI917" s="3"/>
      <c r="MJ917" s="3"/>
      <c r="MK917" s="3"/>
      <c r="ML917" s="3"/>
      <c r="MM917" s="3"/>
      <c r="MN917" s="3"/>
      <c r="MO917" s="3"/>
      <c r="MP917" s="3"/>
      <c r="MQ917" s="3"/>
      <c r="MR917" s="3"/>
      <c r="MS917" s="3"/>
      <c r="MT917" s="3"/>
      <c r="MU917" s="3"/>
      <c r="MV917" s="3"/>
      <c r="MW917" s="3"/>
      <c r="MX917" s="3"/>
      <c r="MY917" s="3"/>
      <c r="MZ917" s="3"/>
      <c r="NA917" s="3"/>
      <c r="NB917" s="3"/>
      <c r="NC917" s="3"/>
      <c r="ND917" s="3"/>
      <c r="NE917" s="3"/>
      <c r="NF917" s="3"/>
      <c r="NG917" s="3"/>
      <c r="NH917" s="3"/>
      <c r="NI917" s="3"/>
      <c r="NJ917" s="3"/>
      <c r="NK917" s="3"/>
      <c r="NL917" s="3"/>
      <c r="NM917" s="3"/>
      <c r="NN917" s="3"/>
      <c r="NO917" s="3"/>
      <c r="NP917" s="3"/>
      <c r="NQ917" s="3"/>
      <c r="NR917" s="3"/>
      <c r="NS917" s="3"/>
      <c r="NT917" s="3"/>
      <c r="NU917" s="3"/>
      <c r="NV917" s="3"/>
      <c r="NW917" s="3"/>
      <c r="NX917" s="3"/>
      <c r="NY917" s="3"/>
      <c r="NZ917" s="3"/>
      <c r="OA917" s="3"/>
      <c r="OB917" s="3"/>
      <c r="OC917" s="3"/>
      <c r="OD917" s="3"/>
      <c r="OE917" s="3"/>
      <c r="OF917" s="3"/>
      <c r="OG917" s="3"/>
      <c r="OH917" s="3"/>
      <c r="OI917" s="3"/>
      <c r="OJ917" s="3"/>
      <c r="OK917" s="3"/>
      <c r="OL917" s="3"/>
      <c r="OM917" s="3"/>
      <c r="ON917" s="3"/>
      <c r="OO917" s="3"/>
      <c r="OP917" s="3"/>
      <c r="OQ917" s="3"/>
      <c r="OR917" s="3"/>
      <c r="OS917" s="3"/>
      <c r="OT917" s="3"/>
      <c r="OU917" s="3"/>
      <c r="OV917" s="3"/>
      <c r="OW917" s="3"/>
      <c r="OX917" s="3"/>
      <c r="OY917" s="3"/>
      <c r="OZ917" s="3"/>
      <c r="PA917" s="3"/>
      <c r="PB917" s="3"/>
      <c r="PC917" s="3"/>
      <c r="PD917" s="3"/>
      <c r="PE917" s="3"/>
      <c r="PF917" s="3"/>
      <c r="PG917" s="3"/>
      <c r="PH917" s="3"/>
      <c r="PI917" s="3"/>
      <c r="PJ917" s="3"/>
      <c r="PK917" s="3"/>
      <c r="PL917" s="3"/>
      <c r="PM917" s="3"/>
      <c r="PN917" s="3"/>
      <c r="PO917" s="3"/>
      <c r="PP917" s="3"/>
      <c r="PQ917" s="3"/>
      <c r="PR917" s="3"/>
      <c r="PS917" s="3"/>
      <c r="PT917" s="3"/>
      <c r="PU917" s="3"/>
      <c r="PV917" s="3"/>
      <c r="PW917" s="3"/>
      <c r="PX917" s="3"/>
      <c r="PY917" s="3"/>
      <c r="PZ917" s="3"/>
      <c r="QA917" s="3"/>
      <c r="QB917" s="3"/>
      <c r="QC917" s="3"/>
      <c r="QD917" s="3"/>
      <c r="QE917" s="3"/>
      <c r="QF917" s="3"/>
      <c r="QG917" s="3"/>
      <c r="QH917" s="3"/>
      <c r="QI917" s="3"/>
      <c r="QJ917" s="3"/>
      <c r="QK917" s="3"/>
      <c r="QL917" s="3"/>
      <c r="QM917" s="3"/>
      <c r="QN917" s="3"/>
      <c r="QO917" s="3"/>
      <c r="QP917" s="3"/>
      <c r="QQ917" s="3"/>
      <c r="QR917" s="3"/>
      <c r="QS917" s="3"/>
      <c r="QT917" s="3"/>
      <c r="QU917" s="3"/>
      <c r="QV917" s="3"/>
      <c r="QW917" s="3"/>
      <c r="QX917" s="3"/>
      <c r="QY917" s="3"/>
      <c r="QZ917" s="3"/>
      <c r="RA917" s="3"/>
      <c r="RB917" s="3"/>
      <c r="RC917" s="3"/>
      <c r="RD917" s="3"/>
      <c r="RE917" s="3"/>
      <c r="RF917" s="3"/>
      <c r="RG917" s="3"/>
      <c r="RH917" s="3"/>
      <c r="RI917" s="3"/>
      <c r="RJ917" s="3"/>
      <c r="RK917" s="3"/>
      <c r="RL917" s="3"/>
      <c r="RM917" s="3"/>
      <c r="RN917" s="3"/>
      <c r="RO917" s="3"/>
      <c r="RP917" s="3"/>
      <c r="RQ917" s="3"/>
      <c r="RR917" s="3"/>
      <c r="RS917" s="3"/>
      <c r="RT917" s="3"/>
      <c r="RU917" s="3"/>
      <c r="RV917" s="3"/>
      <c r="RW917" s="3"/>
      <c r="RX917" s="3"/>
      <c r="RY917" s="3"/>
      <c r="RZ917" s="3"/>
      <c r="SA917" s="3"/>
      <c r="SB917" s="3"/>
      <c r="SC917" s="3"/>
      <c r="SD917" s="3"/>
      <c r="SE917" s="3"/>
      <c r="SF917" s="3"/>
      <c r="SG917" s="3"/>
      <c r="SH917" s="3"/>
      <c r="SI917" s="3"/>
      <c r="SJ917" s="3"/>
      <c r="SK917" s="3"/>
      <c r="SL917" s="3"/>
      <c r="SM917" s="3"/>
      <c r="SN917" s="3"/>
      <c r="SO917" s="3"/>
      <c r="SP917" s="3"/>
      <c r="SQ917" s="3"/>
      <c r="SR917" s="3"/>
      <c r="SS917" s="3"/>
      <c r="ST917" s="3"/>
      <c r="SU917" s="3"/>
      <c r="SV917" s="3"/>
      <c r="SW917" s="3"/>
      <c r="SX917" s="3"/>
      <c r="SY917" s="3"/>
      <c r="SZ917" s="3"/>
      <c r="TA917" s="3"/>
      <c r="TB917" s="3"/>
      <c r="TC917" s="3"/>
      <c r="TD917" s="3"/>
      <c r="TE917" s="3"/>
      <c r="TF917" s="3"/>
      <c r="TG917" s="3"/>
      <c r="TH917" s="3"/>
      <c r="TI917" s="3"/>
      <c r="TJ917" s="3"/>
      <c r="TK917" s="3"/>
      <c r="TL917" s="3"/>
      <c r="TM917" s="3"/>
      <c r="TN917" s="3"/>
      <c r="TO917" s="3"/>
      <c r="TP917" s="3"/>
      <c r="TQ917" s="3"/>
      <c r="TR917" s="3"/>
      <c r="TS917" s="3"/>
      <c r="TT917" s="3"/>
      <c r="TU917" s="3"/>
      <c r="TV917" s="3"/>
      <c r="TW917" s="3"/>
      <c r="TX917" s="3"/>
      <c r="TY917" s="3"/>
      <c r="TZ917" s="3"/>
      <c r="UA917" s="3"/>
      <c r="UB917" s="3"/>
      <c r="UC917" s="3"/>
      <c r="UD917" s="3"/>
      <c r="UE917" s="3"/>
      <c r="UF917" s="3"/>
      <c r="UG917" s="3"/>
      <c r="UH917" s="3"/>
      <c r="UI917" s="3"/>
      <c r="UJ917" s="3"/>
      <c r="UK917" s="3"/>
      <c r="UL917" s="3"/>
      <c r="UM917" s="3"/>
      <c r="UN917" s="3"/>
      <c r="UO917" s="3"/>
      <c r="UP917" s="3"/>
      <c r="UQ917" s="3"/>
      <c r="UR917" s="3"/>
      <c r="US917" s="3"/>
      <c r="UT917" s="3"/>
      <c r="UU917" s="3"/>
      <c r="UV917" s="3"/>
      <c r="UW917" s="3"/>
      <c r="UX917" s="3"/>
      <c r="UY917" s="3"/>
      <c r="UZ917" s="3"/>
      <c r="VA917" s="3"/>
      <c r="VB917" s="3"/>
      <c r="VC917" s="3"/>
      <c r="VD917" s="3"/>
      <c r="VE917" s="3"/>
      <c r="VF917" s="3"/>
      <c r="VG917" s="3"/>
      <c r="VH917" s="3"/>
      <c r="VI917" s="3"/>
      <c r="VJ917" s="3"/>
      <c r="VK917" s="3"/>
      <c r="VL917" s="3"/>
      <c r="VM917" s="3"/>
      <c r="VN917" s="3"/>
      <c r="VO917" s="3"/>
      <c r="VP917" s="3"/>
      <c r="VQ917" s="3"/>
      <c r="VR917" s="3"/>
      <c r="VS917" s="3"/>
      <c r="VT917" s="3"/>
      <c r="VU917" s="3"/>
      <c r="VV917" s="3"/>
      <c r="VW917" s="3"/>
      <c r="VX917" s="3"/>
      <c r="VY917" s="3"/>
      <c r="VZ917" s="3"/>
      <c r="WA917" s="3"/>
      <c r="WB917" s="3"/>
      <c r="WC917" s="3"/>
    </row>
    <row r="918" spans="1:601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/>
      <c r="LP918" s="3"/>
      <c r="LQ918" s="3"/>
      <c r="LR918" s="3"/>
      <c r="LS918" s="3"/>
      <c r="LT918" s="3"/>
      <c r="LU918" s="3"/>
      <c r="LV918" s="3"/>
      <c r="LW918" s="3"/>
      <c r="LX918" s="3"/>
      <c r="LY918" s="3"/>
      <c r="LZ918" s="3"/>
      <c r="MA918" s="3"/>
      <c r="MB918" s="3"/>
      <c r="MC918" s="3"/>
      <c r="MD918" s="3"/>
      <c r="ME918" s="3"/>
      <c r="MF918" s="3"/>
      <c r="MG918" s="3"/>
      <c r="MH918" s="3"/>
      <c r="MI918" s="3"/>
      <c r="MJ918" s="3"/>
      <c r="MK918" s="3"/>
      <c r="ML918" s="3"/>
      <c r="MM918" s="3"/>
      <c r="MN918" s="3"/>
      <c r="MO918" s="3"/>
      <c r="MP918" s="3"/>
      <c r="MQ918" s="3"/>
      <c r="MR918" s="3"/>
      <c r="MS918" s="3"/>
      <c r="MT918" s="3"/>
      <c r="MU918" s="3"/>
      <c r="MV918" s="3"/>
      <c r="MW918" s="3"/>
      <c r="MX918" s="3"/>
      <c r="MY918" s="3"/>
      <c r="MZ918" s="3"/>
      <c r="NA918" s="3"/>
      <c r="NB918" s="3"/>
      <c r="NC918" s="3"/>
      <c r="ND918" s="3"/>
      <c r="NE918" s="3"/>
      <c r="NF918" s="3"/>
      <c r="NG918" s="3"/>
      <c r="NH918" s="3"/>
      <c r="NI918" s="3"/>
      <c r="NJ918" s="3"/>
      <c r="NK918" s="3"/>
      <c r="NL918" s="3"/>
      <c r="NM918" s="3"/>
      <c r="NN918" s="3"/>
      <c r="NO918" s="3"/>
      <c r="NP918" s="3"/>
      <c r="NQ918" s="3"/>
      <c r="NR918" s="3"/>
      <c r="NS918" s="3"/>
      <c r="NT918" s="3"/>
      <c r="NU918" s="3"/>
      <c r="NV918" s="3"/>
      <c r="NW918" s="3"/>
      <c r="NX918" s="3"/>
      <c r="NY918" s="3"/>
      <c r="NZ918" s="3"/>
      <c r="OA918" s="3"/>
      <c r="OB918" s="3"/>
      <c r="OC918" s="3"/>
      <c r="OD918" s="3"/>
      <c r="OE918" s="3"/>
      <c r="OF918" s="3"/>
      <c r="OG918" s="3"/>
      <c r="OH918" s="3"/>
      <c r="OI918" s="3"/>
      <c r="OJ918" s="3"/>
      <c r="OK918" s="3"/>
      <c r="OL918" s="3"/>
      <c r="OM918" s="3"/>
      <c r="ON918" s="3"/>
      <c r="OO918" s="3"/>
      <c r="OP918" s="3"/>
      <c r="OQ918" s="3"/>
      <c r="OR918" s="3"/>
      <c r="OS918" s="3"/>
      <c r="OT918" s="3"/>
      <c r="OU918" s="3"/>
      <c r="OV918" s="3"/>
      <c r="OW918" s="3"/>
      <c r="OX918" s="3"/>
      <c r="OY918" s="3"/>
      <c r="OZ918" s="3"/>
      <c r="PA918" s="3"/>
      <c r="PB918" s="3"/>
      <c r="PC918" s="3"/>
      <c r="PD918" s="3"/>
      <c r="PE918" s="3"/>
      <c r="PF918" s="3"/>
      <c r="PG918" s="3"/>
      <c r="PH918" s="3"/>
      <c r="PI918" s="3"/>
      <c r="PJ918" s="3"/>
      <c r="PK918" s="3"/>
      <c r="PL918" s="3"/>
      <c r="PM918" s="3"/>
      <c r="PN918" s="3"/>
      <c r="PO918" s="3"/>
      <c r="PP918" s="3"/>
      <c r="PQ918" s="3"/>
      <c r="PR918" s="3"/>
      <c r="PS918" s="3"/>
      <c r="PT918" s="3"/>
      <c r="PU918" s="3"/>
      <c r="PV918" s="3"/>
      <c r="PW918" s="3"/>
      <c r="PX918" s="3"/>
      <c r="PY918" s="3"/>
      <c r="PZ918" s="3"/>
      <c r="QA918" s="3"/>
      <c r="QB918" s="3"/>
      <c r="QC918" s="3"/>
      <c r="QD918" s="3"/>
      <c r="QE918" s="3"/>
      <c r="QF918" s="3"/>
      <c r="QG918" s="3"/>
      <c r="QH918" s="3"/>
      <c r="QI918" s="3"/>
      <c r="QJ918" s="3"/>
      <c r="QK918" s="3"/>
      <c r="QL918" s="3"/>
      <c r="QM918" s="3"/>
      <c r="QN918" s="3"/>
      <c r="QO918" s="3"/>
      <c r="QP918" s="3"/>
      <c r="QQ918" s="3"/>
      <c r="QR918" s="3"/>
      <c r="QS918" s="3"/>
      <c r="QT918" s="3"/>
      <c r="QU918" s="3"/>
      <c r="QV918" s="3"/>
      <c r="QW918" s="3"/>
      <c r="QX918" s="3"/>
      <c r="QY918" s="3"/>
      <c r="QZ918" s="3"/>
      <c r="RA918" s="3"/>
      <c r="RB918" s="3"/>
      <c r="RC918" s="3"/>
      <c r="RD918" s="3"/>
      <c r="RE918" s="3"/>
      <c r="RF918" s="3"/>
      <c r="RG918" s="3"/>
      <c r="RH918" s="3"/>
      <c r="RI918" s="3"/>
      <c r="RJ918" s="3"/>
      <c r="RK918" s="3"/>
      <c r="RL918" s="3"/>
      <c r="RM918" s="3"/>
      <c r="RN918" s="3"/>
      <c r="RO918" s="3"/>
      <c r="RP918" s="3"/>
      <c r="RQ918" s="3"/>
      <c r="RR918" s="3"/>
      <c r="RS918" s="3"/>
      <c r="RT918" s="3"/>
      <c r="RU918" s="3"/>
      <c r="RV918" s="3"/>
      <c r="RW918" s="3"/>
      <c r="RX918" s="3"/>
      <c r="RY918" s="3"/>
      <c r="RZ918" s="3"/>
      <c r="SA918" s="3"/>
      <c r="SB918" s="3"/>
      <c r="SC918" s="3"/>
      <c r="SD918" s="3"/>
      <c r="SE918" s="3"/>
      <c r="SF918" s="3"/>
      <c r="SG918" s="3"/>
      <c r="SH918" s="3"/>
      <c r="SI918" s="3"/>
      <c r="SJ918" s="3"/>
      <c r="SK918" s="3"/>
      <c r="SL918" s="3"/>
      <c r="SM918" s="3"/>
      <c r="SN918" s="3"/>
      <c r="SO918" s="3"/>
      <c r="SP918" s="3"/>
      <c r="SQ918" s="3"/>
      <c r="SR918" s="3"/>
      <c r="SS918" s="3"/>
      <c r="ST918" s="3"/>
      <c r="SU918" s="3"/>
      <c r="SV918" s="3"/>
      <c r="SW918" s="3"/>
      <c r="SX918" s="3"/>
      <c r="SY918" s="3"/>
      <c r="SZ918" s="3"/>
      <c r="TA918" s="3"/>
      <c r="TB918" s="3"/>
      <c r="TC918" s="3"/>
      <c r="TD918" s="3"/>
      <c r="TE918" s="3"/>
      <c r="TF918" s="3"/>
      <c r="TG918" s="3"/>
      <c r="TH918" s="3"/>
      <c r="TI918" s="3"/>
      <c r="TJ918" s="3"/>
      <c r="TK918" s="3"/>
      <c r="TL918" s="3"/>
      <c r="TM918" s="3"/>
      <c r="TN918" s="3"/>
      <c r="TO918" s="3"/>
      <c r="TP918" s="3"/>
      <c r="TQ918" s="3"/>
      <c r="TR918" s="3"/>
      <c r="TS918" s="3"/>
      <c r="TT918" s="3"/>
      <c r="TU918" s="3"/>
      <c r="TV918" s="3"/>
      <c r="TW918" s="3"/>
      <c r="TX918" s="3"/>
      <c r="TY918" s="3"/>
      <c r="TZ918" s="3"/>
      <c r="UA918" s="3"/>
      <c r="UB918" s="3"/>
      <c r="UC918" s="3"/>
      <c r="UD918" s="3"/>
      <c r="UE918" s="3"/>
      <c r="UF918" s="3"/>
      <c r="UG918" s="3"/>
      <c r="UH918" s="3"/>
      <c r="UI918" s="3"/>
      <c r="UJ918" s="3"/>
      <c r="UK918" s="3"/>
      <c r="UL918" s="3"/>
      <c r="UM918" s="3"/>
      <c r="UN918" s="3"/>
      <c r="UO918" s="3"/>
      <c r="UP918" s="3"/>
      <c r="UQ918" s="3"/>
      <c r="UR918" s="3"/>
      <c r="US918" s="3"/>
      <c r="UT918" s="3"/>
      <c r="UU918" s="3"/>
      <c r="UV918" s="3"/>
      <c r="UW918" s="3"/>
      <c r="UX918" s="3"/>
      <c r="UY918" s="3"/>
      <c r="UZ918" s="3"/>
      <c r="VA918" s="3"/>
      <c r="VB918" s="3"/>
      <c r="VC918" s="3"/>
      <c r="VD918" s="3"/>
      <c r="VE918" s="3"/>
      <c r="VF918" s="3"/>
      <c r="VG918" s="3"/>
      <c r="VH918" s="3"/>
      <c r="VI918" s="3"/>
      <c r="VJ918" s="3"/>
      <c r="VK918" s="3"/>
      <c r="VL918" s="3"/>
      <c r="VM918" s="3"/>
      <c r="VN918" s="3"/>
      <c r="VO918" s="3"/>
      <c r="VP918" s="3"/>
      <c r="VQ918" s="3"/>
      <c r="VR918" s="3"/>
      <c r="VS918" s="3"/>
      <c r="VT918" s="3"/>
      <c r="VU918" s="3"/>
      <c r="VV918" s="3"/>
      <c r="VW918" s="3"/>
      <c r="VX918" s="3"/>
      <c r="VY918" s="3"/>
      <c r="VZ918" s="3"/>
      <c r="WA918" s="3"/>
      <c r="WB918" s="3"/>
      <c r="WC918" s="3"/>
    </row>
    <row r="919" spans="1:601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/>
      <c r="LP919" s="3"/>
      <c r="LQ919" s="3"/>
      <c r="LR919" s="3"/>
      <c r="LS919" s="3"/>
      <c r="LT919" s="3"/>
      <c r="LU919" s="3"/>
      <c r="LV919" s="3"/>
      <c r="LW919" s="3"/>
      <c r="LX919" s="3"/>
      <c r="LY919" s="3"/>
      <c r="LZ919" s="3"/>
      <c r="MA919" s="3"/>
      <c r="MB919" s="3"/>
      <c r="MC919" s="3"/>
      <c r="MD919" s="3"/>
      <c r="ME919" s="3"/>
      <c r="MF919" s="3"/>
      <c r="MG919" s="3"/>
      <c r="MH919" s="3"/>
      <c r="MI919" s="3"/>
      <c r="MJ919" s="3"/>
      <c r="MK919" s="3"/>
      <c r="ML919" s="3"/>
      <c r="MM919" s="3"/>
      <c r="MN919" s="3"/>
      <c r="MO919" s="3"/>
      <c r="MP919" s="3"/>
      <c r="MQ919" s="3"/>
      <c r="MR919" s="3"/>
      <c r="MS919" s="3"/>
      <c r="MT919" s="3"/>
      <c r="MU919" s="3"/>
      <c r="MV919" s="3"/>
      <c r="MW919" s="3"/>
      <c r="MX919" s="3"/>
      <c r="MY919" s="3"/>
      <c r="MZ919" s="3"/>
      <c r="NA919" s="3"/>
      <c r="NB919" s="3"/>
      <c r="NC919" s="3"/>
      <c r="ND919" s="3"/>
      <c r="NE919" s="3"/>
      <c r="NF919" s="3"/>
      <c r="NG919" s="3"/>
      <c r="NH919" s="3"/>
      <c r="NI919" s="3"/>
      <c r="NJ919" s="3"/>
      <c r="NK919" s="3"/>
      <c r="NL919" s="3"/>
      <c r="NM919" s="3"/>
      <c r="NN919" s="3"/>
      <c r="NO919" s="3"/>
      <c r="NP919" s="3"/>
      <c r="NQ919" s="3"/>
      <c r="NR919" s="3"/>
      <c r="NS919" s="3"/>
      <c r="NT919" s="3"/>
      <c r="NU919" s="3"/>
      <c r="NV919" s="3"/>
      <c r="NW919" s="3"/>
      <c r="NX919" s="3"/>
      <c r="NY919" s="3"/>
      <c r="NZ919" s="3"/>
      <c r="OA919" s="3"/>
      <c r="OB919" s="3"/>
      <c r="OC919" s="3"/>
      <c r="OD919" s="3"/>
      <c r="OE919" s="3"/>
      <c r="OF919" s="3"/>
      <c r="OG919" s="3"/>
      <c r="OH919" s="3"/>
      <c r="OI919" s="3"/>
      <c r="OJ919" s="3"/>
      <c r="OK919" s="3"/>
      <c r="OL919" s="3"/>
      <c r="OM919" s="3"/>
      <c r="ON919" s="3"/>
      <c r="OO919" s="3"/>
      <c r="OP919" s="3"/>
      <c r="OQ919" s="3"/>
      <c r="OR919" s="3"/>
      <c r="OS919" s="3"/>
      <c r="OT919" s="3"/>
      <c r="OU919" s="3"/>
      <c r="OV919" s="3"/>
      <c r="OW919" s="3"/>
      <c r="OX919" s="3"/>
      <c r="OY919" s="3"/>
      <c r="OZ919" s="3"/>
      <c r="PA919" s="3"/>
      <c r="PB919" s="3"/>
      <c r="PC919" s="3"/>
      <c r="PD919" s="3"/>
      <c r="PE919" s="3"/>
      <c r="PF919" s="3"/>
      <c r="PG919" s="3"/>
      <c r="PH919" s="3"/>
      <c r="PI919" s="3"/>
      <c r="PJ919" s="3"/>
      <c r="PK919" s="3"/>
      <c r="PL919" s="3"/>
      <c r="PM919" s="3"/>
      <c r="PN919" s="3"/>
      <c r="PO919" s="3"/>
      <c r="PP919" s="3"/>
      <c r="PQ919" s="3"/>
      <c r="PR919" s="3"/>
      <c r="PS919" s="3"/>
      <c r="PT919" s="3"/>
      <c r="PU919" s="3"/>
      <c r="PV919" s="3"/>
      <c r="PW919" s="3"/>
      <c r="PX919" s="3"/>
      <c r="PY919" s="3"/>
      <c r="PZ919" s="3"/>
      <c r="QA919" s="3"/>
      <c r="QB919" s="3"/>
      <c r="QC919" s="3"/>
      <c r="QD919" s="3"/>
      <c r="QE919" s="3"/>
      <c r="QF919" s="3"/>
      <c r="QG919" s="3"/>
      <c r="QH919" s="3"/>
      <c r="QI919" s="3"/>
      <c r="QJ919" s="3"/>
      <c r="QK919" s="3"/>
      <c r="QL919" s="3"/>
      <c r="QM919" s="3"/>
      <c r="QN919" s="3"/>
      <c r="QO919" s="3"/>
      <c r="QP919" s="3"/>
      <c r="QQ919" s="3"/>
      <c r="QR919" s="3"/>
      <c r="QS919" s="3"/>
      <c r="QT919" s="3"/>
      <c r="QU919" s="3"/>
      <c r="QV919" s="3"/>
      <c r="QW919" s="3"/>
      <c r="QX919" s="3"/>
      <c r="QY919" s="3"/>
      <c r="QZ919" s="3"/>
      <c r="RA919" s="3"/>
      <c r="RB919" s="3"/>
      <c r="RC919" s="3"/>
      <c r="RD919" s="3"/>
      <c r="RE919" s="3"/>
      <c r="RF919" s="3"/>
      <c r="RG919" s="3"/>
      <c r="RH919" s="3"/>
      <c r="RI919" s="3"/>
      <c r="RJ919" s="3"/>
      <c r="RK919" s="3"/>
      <c r="RL919" s="3"/>
      <c r="RM919" s="3"/>
      <c r="RN919" s="3"/>
      <c r="RO919" s="3"/>
      <c r="RP919" s="3"/>
      <c r="RQ919" s="3"/>
      <c r="RR919" s="3"/>
      <c r="RS919" s="3"/>
      <c r="RT919" s="3"/>
      <c r="RU919" s="3"/>
      <c r="RV919" s="3"/>
      <c r="RW919" s="3"/>
      <c r="RX919" s="3"/>
      <c r="RY919" s="3"/>
      <c r="RZ919" s="3"/>
      <c r="SA919" s="3"/>
      <c r="SB919" s="3"/>
      <c r="SC919" s="3"/>
      <c r="SD919" s="3"/>
      <c r="SE919" s="3"/>
      <c r="SF919" s="3"/>
      <c r="SG919" s="3"/>
      <c r="SH919" s="3"/>
      <c r="SI919" s="3"/>
      <c r="SJ919" s="3"/>
      <c r="SK919" s="3"/>
      <c r="SL919" s="3"/>
      <c r="SM919" s="3"/>
      <c r="SN919" s="3"/>
      <c r="SO919" s="3"/>
      <c r="SP919" s="3"/>
      <c r="SQ919" s="3"/>
      <c r="SR919" s="3"/>
      <c r="SS919" s="3"/>
      <c r="ST919" s="3"/>
      <c r="SU919" s="3"/>
      <c r="SV919" s="3"/>
      <c r="SW919" s="3"/>
      <c r="SX919" s="3"/>
      <c r="SY919" s="3"/>
      <c r="SZ919" s="3"/>
      <c r="TA919" s="3"/>
      <c r="TB919" s="3"/>
      <c r="TC919" s="3"/>
      <c r="TD919" s="3"/>
      <c r="TE919" s="3"/>
      <c r="TF919" s="3"/>
      <c r="TG919" s="3"/>
      <c r="TH919" s="3"/>
      <c r="TI919" s="3"/>
      <c r="TJ919" s="3"/>
      <c r="TK919" s="3"/>
      <c r="TL919" s="3"/>
      <c r="TM919" s="3"/>
      <c r="TN919" s="3"/>
      <c r="TO919" s="3"/>
      <c r="TP919" s="3"/>
      <c r="TQ919" s="3"/>
      <c r="TR919" s="3"/>
      <c r="TS919" s="3"/>
      <c r="TT919" s="3"/>
      <c r="TU919" s="3"/>
      <c r="TV919" s="3"/>
      <c r="TW919" s="3"/>
      <c r="TX919" s="3"/>
      <c r="TY919" s="3"/>
      <c r="TZ919" s="3"/>
      <c r="UA919" s="3"/>
      <c r="UB919" s="3"/>
      <c r="UC919" s="3"/>
      <c r="UD919" s="3"/>
      <c r="UE919" s="3"/>
      <c r="UF919" s="3"/>
      <c r="UG919" s="3"/>
      <c r="UH919" s="3"/>
      <c r="UI919" s="3"/>
      <c r="UJ919" s="3"/>
      <c r="UK919" s="3"/>
      <c r="UL919" s="3"/>
      <c r="UM919" s="3"/>
      <c r="UN919" s="3"/>
      <c r="UO919" s="3"/>
      <c r="UP919" s="3"/>
      <c r="UQ919" s="3"/>
      <c r="UR919" s="3"/>
      <c r="US919" s="3"/>
      <c r="UT919" s="3"/>
      <c r="UU919" s="3"/>
      <c r="UV919" s="3"/>
      <c r="UW919" s="3"/>
      <c r="UX919" s="3"/>
      <c r="UY919" s="3"/>
      <c r="UZ919" s="3"/>
      <c r="VA919" s="3"/>
      <c r="VB919" s="3"/>
      <c r="VC919" s="3"/>
      <c r="VD919" s="3"/>
      <c r="VE919" s="3"/>
      <c r="VF919" s="3"/>
      <c r="VG919" s="3"/>
      <c r="VH919" s="3"/>
      <c r="VI919" s="3"/>
      <c r="VJ919" s="3"/>
      <c r="VK919" s="3"/>
      <c r="VL919" s="3"/>
      <c r="VM919" s="3"/>
      <c r="VN919" s="3"/>
      <c r="VO919" s="3"/>
      <c r="VP919" s="3"/>
      <c r="VQ919" s="3"/>
      <c r="VR919" s="3"/>
      <c r="VS919" s="3"/>
      <c r="VT919" s="3"/>
      <c r="VU919" s="3"/>
      <c r="VV919" s="3"/>
      <c r="VW919" s="3"/>
      <c r="VX919" s="3"/>
      <c r="VY919" s="3"/>
      <c r="VZ919" s="3"/>
      <c r="WA919" s="3"/>
      <c r="WB919" s="3"/>
      <c r="WC919" s="3"/>
    </row>
    <row r="920" spans="1:601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/>
      <c r="LF920" s="3"/>
      <c r="LG920" s="3"/>
      <c r="LH920" s="3"/>
      <c r="LI920" s="3"/>
      <c r="LJ920" s="3"/>
      <c r="LK920" s="3"/>
      <c r="LL920" s="3"/>
      <c r="LM920" s="3"/>
      <c r="LN920" s="3"/>
      <c r="LO920" s="3"/>
      <c r="LP920" s="3"/>
      <c r="LQ920" s="3"/>
      <c r="LR920" s="3"/>
      <c r="LS920" s="3"/>
      <c r="LT920" s="3"/>
      <c r="LU920" s="3"/>
      <c r="LV920" s="3"/>
      <c r="LW920" s="3"/>
      <c r="LX920" s="3"/>
      <c r="LY920" s="3"/>
      <c r="LZ920" s="3"/>
      <c r="MA920" s="3"/>
      <c r="MB920" s="3"/>
      <c r="MC920" s="3"/>
      <c r="MD920" s="3"/>
      <c r="ME920" s="3"/>
      <c r="MF920" s="3"/>
      <c r="MG920" s="3"/>
      <c r="MH920" s="3"/>
      <c r="MI920" s="3"/>
      <c r="MJ920" s="3"/>
      <c r="MK920" s="3"/>
      <c r="ML920" s="3"/>
      <c r="MM920" s="3"/>
      <c r="MN920" s="3"/>
      <c r="MO920" s="3"/>
      <c r="MP920" s="3"/>
      <c r="MQ920" s="3"/>
      <c r="MR920" s="3"/>
      <c r="MS920" s="3"/>
      <c r="MT920" s="3"/>
      <c r="MU920" s="3"/>
      <c r="MV920" s="3"/>
      <c r="MW920" s="3"/>
      <c r="MX920" s="3"/>
      <c r="MY920" s="3"/>
      <c r="MZ920" s="3"/>
      <c r="NA920" s="3"/>
      <c r="NB920" s="3"/>
      <c r="NC920" s="3"/>
      <c r="ND920" s="3"/>
      <c r="NE920" s="3"/>
      <c r="NF920" s="3"/>
      <c r="NG920" s="3"/>
      <c r="NH920" s="3"/>
      <c r="NI920" s="3"/>
      <c r="NJ920" s="3"/>
      <c r="NK920" s="3"/>
      <c r="NL920" s="3"/>
      <c r="NM920" s="3"/>
      <c r="NN920" s="3"/>
      <c r="NO920" s="3"/>
      <c r="NP920" s="3"/>
      <c r="NQ920" s="3"/>
      <c r="NR920" s="3"/>
      <c r="NS920" s="3"/>
      <c r="NT920" s="3"/>
      <c r="NU920" s="3"/>
      <c r="NV920" s="3"/>
      <c r="NW920" s="3"/>
      <c r="NX920" s="3"/>
      <c r="NY920" s="3"/>
      <c r="NZ920" s="3"/>
      <c r="OA920" s="3"/>
      <c r="OB920" s="3"/>
      <c r="OC920" s="3"/>
      <c r="OD920" s="3"/>
      <c r="OE920" s="3"/>
      <c r="OF920" s="3"/>
      <c r="OG920" s="3"/>
      <c r="OH920" s="3"/>
      <c r="OI920" s="3"/>
      <c r="OJ920" s="3"/>
      <c r="OK920" s="3"/>
      <c r="OL920" s="3"/>
      <c r="OM920" s="3"/>
      <c r="ON920" s="3"/>
      <c r="OO920" s="3"/>
      <c r="OP920" s="3"/>
      <c r="OQ920" s="3"/>
      <c r="OR920" s="3"/>
      <c r="OS920" s="3"/>
      <c r="OT920" s="3"/>
      <c r="OU920" s="3"/>
      <c r="OV920" s="3"/>
      <c r="OW920" s="3"/>
      <c r="OX920" s="3"/>
      <c r="OY920" s="3"/>
      <c r="OZ920" s="3"/>
      <c r="PA920" s="3"/>
      <c r="PB920" s="3"/>
      <c r="PC920" s="3"/>
      <c r="PD920" s="3"/>
      <c r="PE920" s="3"/>
      <c r="PF920" s="3"/>
      <c r="PG920" s="3"/>
      <c r="PH920" s="3"/>
      <c r="PI920" s="3"/>
      <c r="PJ920" s="3"/>
      <c r="PK920" s="3"/>
      <c r="PL920" s="3"/>
      <c r="PM920" s="3"/>
      <c r="PN920" s="3"/>
      <c r="PO920" s="3"/>
      <c r="PP920" s="3"/>
      <c r="PQ920" s="3"/>
      <c r="PR920" s="3"/>
      <c r="PS920" s="3"/>
      <c r="PT920" s="3"/>
      <c r="PU920" s="3"/>
      <c r="PV920" s="3"/>
      <c r="PW920" s="3"/>
      <c r="PX920" s="3"/>
      <c r="PY920" s="3"/>
      <c r="PZ920" s="3"/>
      <c r="QA920" s="3"/>
      <c r="QB920" s="3"/>
      <c r="QC920" s="3"/>
      <c r="QD920" s="3"/>
      <c r="QE920" s="3"/>
      <c r="QF920" s="3"/>
      <c r="QG920" s="3"/>
      <c r="QH920" s="3"/>
      <c r="QI920" s="3"/>
      <c r="QJ920" s="3"/>
      <c r="QK920" s="3"/>
      <c r="QL920" s="3"/>
      <c r="QM920" s="3"/>
      <c r="QN920" s="3"/>
      <c r="QO920" s="3"/>
      <c r="QP920" s="3"/>
      <c r="QQ920" s="3"/>
      <c r="QR920" s="3"/>
      <c r="QS920" s="3"/>
      <c r="QT920" s="3"/>
      <c r="QU920" s="3"/>
      <c r="QV920" s="3"/>
      <c r="QW920" s="3"/>
      <c r="QX920" s="3"/>
      <c r="QY920" s="3"/>
      <c r="QZ920" s="3"/>
      <c r="RA920" s="3"/>
      <c r="RB920" s="3"/>
      <c r="RC920" s="3"/>
      <c r="RD920" s="3"/>
      <c r="RE920" s="3"/>
      <c r="RF920" s="3"/>
      <c r="RG920" s="3"/>
      <c r="RH920" s="3"/>
      <c r="RI920" s="3"/>
      <c r="RJ920" s="3"/>
      <c r="RK920" s="3"/>
      <c r="RL920" s="3"/>
      <c r="RM920" s="3"/>
      <c r="RN920" s="3"/>
      <c r="RO920" s="3"/>
      <c r="RP920" s="3"/>
      <c r="RQ920" s="3"/>
      <c r="RR920" s="3"/>
      <c r="RS920" s="3"/>
      <c r="RT920" s="3"/>
      <c r="RU920" s="3"/>
      <c r="RV920" s="3"/>
      <c r="RW920" s="3"/>
      <c r="RX920" s="3"/>
      <c r="RY920" s="3"/>
      <c r="RZ920" s="3"/>
      <c r="SA920" s="3"/>
      <c r="SB920" s="3"/>
      <c r="SC920" s="3"/>
      <c r="SD920" s="3"/>
      <c r="SE920" s="3"/>
      <c r="SF920" s="3"/>
      <c r="SG920" s="3"/>
      <c r="SH920" s="3"/>
      <c r="SI920" s="3"/>
      <c r="SJ920" s="3"/>
      <c r="SK920" s="3"/>
      <c r="SL920" s="3"/>
      <c r="SM920" s="3"/>
      <c r="SN920" s="3"/>
      <c r="SO920" s="3"/>
      <c r="SP920" s="3"/>
      <c r="SQ920" s="3"/>
      <c r="SR920" s="3"/>
      <c r="SS920" s="3"/>
      <c r="ST920" s="3"/>
      <c r="SU920" s="3"/>
      <c r="SV920" s="3"/>
      <c r="SW920" s="3"/>
      <c r="SX920" s="3"/>
      <c r="SY920" s="3"/>
      <c r="SZ920" s="3"/>
      <c r="TA920" s="3"/>
      <c r="TB920" s="3"/>
      <c r="TC920" s="3"/>
      <c r="TD920" s="3"/>
      <c r="TE920" s="3"/>
      <c r="TF920" s="3"/>
      <c r="TG920" s="3"/>
      <c r="TH920" s="3"/>
      <c r="TI920" s="3"/>
      <c r="TJ920" s="3"/>
      <c r="TK920" s="3"/>
      <c r="TL920" s="3"/>
      <c r="TM920" s="3"/>
      <c r="TN920" s="3"/>
      <c r="TO920" s="3"/>
      <c r="TP920" s="3"/>
      <c r="TQ920" s="3"/>
      <c r="TR920" s="3"/>
      <c r="TS920" s="3"/>
      <c r="TT920" s="3"/>
      <c r="TU920" s="3"/>
      <c r="TV920" s="3"/>
      <c r="TW920" s="3"/>
      <c r="TX920" s="3"/>
      <c r="TY920" s="3"/>
      <c r="TZ920" s="3"/>
      <c r="UA920" s="3"/>
      <c r="UB920" s="3"/>
      <c r="UC920" s="3"/>
      <c r="UD920" s="3"/>
      <c r="UE920" s="3"/>
      <c r="UF920" s="3"/>
      <c r="UG920" s="3"/>
      <c r="UH920" s="3"/>
      <c r="UI920" s="3"/>
      <c r="UJ920" s="3"/>
      <c r="UK920" s="3"/>
      <c r="UL920" s="3"/>
      <c r="UM920" s="3"/>
      <c r="UN920" s="3"/>
      <c r="UO920" s="3"/>
      <c r="UP920" s="3"/>
      <c r="UQ920" s="3"/>
      <c r="UR920" s="3"/>
      <c r="US920" s="3"/>
      <c r="UT920" s="3"/>
      <c r="UU920" s="3"/>
      <c r="UV920" s="3"/>
      <c r="UW920" s="3"/>
      <c r="UX920" s="3"/>
      <c r="UY920" s="3"/>
      <c r="UZ920" s="3"/>
      <c r="VA920" s="3"/>
      <c r="VB920" s="3"/>
      <c r="VC920" s="3"/>
      <c r="VD920" s="3"/>
      <c r="VE920" s="3"/>
      <c r="VF920" s="3"/>
      <c r="VG920" s="3"/>
      <c r="VH920" s="3"/>
      <c r="VI920" s="3"/>
      <c r="VJ920" s="3"/>
      <c r="VK920" s="3"/>
      <c r="VL920" s="3"/>
      <c r="VM920" s="3"/>
      <c r="VN920" s="3"/>
      <c r="VO920" s="3"/>
      <c r="VP920" s="3"/>
      <c r="VQ920" s="3"/>
      <c r="VR920" s="3"/>
      <c r="VS920" s="3"/>
      <c r="VT920" s="3"/>
      <c r="VU920" s="3"/>
      <c r="VV920" s="3"/>
      <c r="VW920" s="3"/>
      <c r="VX920" s="3"/>
      <c r="VY920" s="3"/>
      <c r="VZ920" s="3"/>
      <c r="WA920" s="3"/>
      <c r="WB920" s="3"/>
      <c r="WC920" s="3"/>
    </row>
    <row r="921" spans="1:601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/>
      <c r="LP921" s="3"/>
      <c r="LQ921" s="3"/>
      <c r="LR921" s="3"/>
      <c r="LS921" s="3"/>
      <c r="LT921" s="3"/>
      <c r="LU921" s="3"/>
      <c r="LV921" s="3"/>
      <c r="LW921" s="3"/>
      <c r="LX921" s="3"/>
      <c r="LY921" s="3"/>
      <c r="LZ921" s="3"/>
      <c r="MA921" s="3"/>
      <c r="MB921" s="3"/>
      <c r="MC921" s="3"/>
      <c r="MD921" s="3"/>
      <c r="ME921" s="3"/>
      <c r="MF921" s="3"/>
      <c r="MG921" s="3"/>
      <c r="MH921" s="3"/>
      <c r="MI921" s="3"/>
      <c r="MJ921" s="3"/>
      <c r="MK921" s="3"/>
      <c r="ML921" s="3"/>
      <c r="MM921" s="3"/>
      <c r="MN921" s="3"/>
      <c r="MO921" s="3"/>
      <c r="MP921" s="3"/>
      <c r="MQ921" s="3"/>
      <c r="MR921" s="3"/>
      <c r="MS921" s="3"/>
      <c r="MT921" s="3"/>
      <c r="MU921" s="3"/>
      <c r="MV921" s="3"/>
      <c r="MW921" s="3"/>
      <c r="MX921" s="3"/>
      <c r="MY921" s="3"/>
      <c r="MZ921" s="3"/>
      <c r="NA921" s="3"/>
      <c r="NB921" s="3"/>
      <c r="NC921" s="3"/>
      <c r="ND921" s="3"/>
      <c r="NE921" s="3"/>
      <c r="NF921" s="3"/>
      <c r="NG921" s="3"/>
      <c r="NH921" s="3"/>
      <c r="NI921" s="3"/>
      <c r="NJ921" s="3"/>
      <c r="NK921" s="3"/>
      <c r="NL921" s="3"/>
      <c r="NM921" s="3"/>
      <c r="NN921" s="3"/>
      <c r="NO921" s="3"/>
      <c r="NP921" s="3"/>
      <c r="NQ921" s="3"/>
      <c r="NR921" s="3"/>
      <c r="NS921" s="3"/>
      <c r="NT921" s="3"/>
      <c r="NU921" s="3"/>
      <c r="NV921" s="3"/>
      <c r="NW921" s="3"/>
      <c r="NX921" s="3"/>
      <c r="NY921" s="3"/>
      <c r="NZ921" s="3"/>
      <c r="OA921" s="3"/>
      <c r="OB921" s="3"/>
      <c r="OC921" s="3"/>
      <c r="OD921" s="3"/>
      <c r="OE921" s="3"/>
      <c r="OF921" s="3"/>
      <c r="OG921" s="3"/>
      <c r="OH921" s="3"/>
      <c r="OI921" s="3"/>
      <c r="OJ921" s="3"/>
      <c r="OK921" s="3"/>
      <c r="OL921" s="3"/>
      <c r="OM921" s="3"/>
      <c r="ON921" s="3"/>
      <c r="OO921" s="3"/>
      <c r="OP921" s="3"/>
      <c r="OQ921" s="3"/>
      <c r="OR921" s="3"/>
      <c r="OS921" s="3"/>
      <c r="OT921" s="3"/>
      <c r="OU921" s="3"/>
      <c r="OV921" s="3"/>
      <c r="OW921" s="3"/>
      <c r="OX921" s="3"/>
      <c r="OY921" s="3"/>
      <c r="OZ921" s="3"/>
      <c r="PA921" s="3"/>
      <c r="PB921" s="3"/>
      <c r="PC921" s="3"/>
      <c r="PD921" s="3"/>
      <c r="PE921" s="3"/>
      <c r="PF921" s="3"/>
      <c r="PG921" s="3"/>
      <c r="PH921" s="3"/>
      <c r="PI921" s="3"/>
      <c r="PJ921" s="3"/>
      <c r="PK921" s="3"/>
      <c r="PL921" s="3"/>
      <c r="PM921" s="3"/>
      <c r="PN921" s="3"/>
      <c r="PO921" s="3"/>
      <c r="PP921" s="3"/>
      <c r="PQ921" s="3"/>
      <c r="PR921" s="3"/>
      <c r="PS921" s="3"/>
      <c r="PT921" s="3"/>
      <c r="PU921" s="3"/>
      <c r="PV921" s="3"/>
      <c r="PW921" s="3"/>
      <c r="PX921" s="3"/>
      <c r="PY921" s="3"/>
      <c r="PZ921" s="3"/>
      <c r="QA921" s="3"/>
      <c r="QB921" s="3"/>
      <c r="QC921" s="3"/>
      <c r="QD921" s="3"/>
      <c r="QE921" s="3"/>
      <c r="QF921" s="3"/>
      <c r="QG921" s="3"/>
      <c r="QH921" s="3"/>
      <c r="QI921" s="3"/>
      <c r="QJ921" s="3"/>
      <c r="QK921" s="3"/>
      <c r="QL921" s="3"/>
      <c r="QM921" s="3"/>
      <c r="QN921" s="3"/>
      <c r="QO921" s="3"/>
      <c r="QP921" s="3"/>
      <c r="QQ921" s="3"/>
      <c r="QR921" s="3"/>
      <c r="QS921" s="3"/>
      <c r="QT921" s="3"/>
      <c r="QU921" s="3"/>
      <c r="QV921" s="3"/>
      <c r="QW921" s="3"/>
      <c r="QX921" s="3"/>
      <c r="QY921" s="3"/>
      <c r="QZ921" s="3"/>
      <c r="RA921" s="3"/>
      <c r="RB921" s="3"/>
      <c r="RC921" s="3"/>
      <c r="RD921" s="3"/>
      <c r="RE921" s="3"/>
      <c r="RF921" s="3"/>
      <c r="RG921" s="3"/>
      <c r="RH921" s="3"/>
      <c r="RI921" s="3"/>
      <c r="RJ921" s="3"/>
      <c r="RK921" s="3"/>
      <c r="RL921" s="3"/>
      <c r="RM921" s="3"/>
      <c r="RN921" s="3"/>
      <c r="RO921" s="3"/>
      <c r="RP921" s="3"/>
      <c r="RQ921" s="3"/>
      <c r="RR921" s="3"/>
      <c r="RS921" s="3"/>
      <c r="RT921" s="3"/>
      <c r="RU921" s="3"/>
      <c r="RV921" s="3"/>
      <c r="RW921" s="3"/>
      <c r="RX921" s="3"/>
      <c r="RY921" s="3"/>
      <c r="RZ921" s="3"/>
      <c r="SA921" s="3"/>
      <c r="SB921" s="3"/>
      <c r="SC921" s="3"/>
      <c r="SD921" s="3"/>
      <c r="SE921" s="3"/>
      <c r="SF921" s="3"/>
      <c r="SG921" s="3"/>
      <c r="SH921" s="3"/>
      <c r="SI921" s="3"/>
      <c r="SJ921" s="3"/>
      <c r="SK921" s="3"/>
      <c r="SL921" s="3"/>
      <c r="SM921" s="3"/>
      <c r="SN921" s="3"/>
      <c r="SO921" s="3"/>
      <c r="SP921" s="3"/>
      <c r="SQ921" s="3"/>
      <c r="SR921" s="3"/>
      <c r="SS921" s="3"/>
      <c r="ST921" s="3"/>
      <c r="SU921" s="3"/>
      <c r="SV921" s="3"/>
      <c r="SW921" s="3"/>
      <c r="SX921" s="3"/>
      <c r="SY921" s="3"/>
      <c r="SZ921" s="3"/>
      <c r="TA921" s="3"/>
      <c r="TB921" s="3"/>
      <c r="TC921" s="3"/>
      <c r="TD921" s="3"/>
      <c r="TE921" s="3"/>
      <c r="TF921" s="3"/>
      <c r="TG921" s="3"/>
      <c r="TH921" s="3"/>
      <c r="TI921" s="3"/>
      <c r="TJ921" s="3"/>
      <c r="TK921" s="3"/>
      <c r="TL921" s="3"/>
      <c r="TM921" s="3"/>
      <c r="TN921" s="3"/>
      <c r="TO921" s="3"/>
      <c r="TP921" s="3"/>
      <c r="TQ921" s="3"/>
      <c r="TR921" s="3"/>
      <c r="TS921" s="3"/>
      <c r="TT921" s="3"/>
      <c r="TU921" s="3"/>
      <c r="TV921" s="3"/>
      <c r="TW921" s="3"/>
      <c r="TX921" s="3"/>
      <c r="TY921" s="3"/>
      <c r="TZ921" s="3"/>
      <c r="UA921" s="3"/>
      <c r="UB921" s="3"/>
      <c r="UC921" s="3"/>
      <c r="UD921" s="3"/>
      <c r="UE921" s="3"/>
      <c r="UF921" s="3"/>
      <c r="UG921" s="3"/>
      <c r="UH921" s="3"/>
      <c r="UI921" s="3"/>
      <c r="UJ921" s="3"/>
      <c r="UK921" s="3"/>
      <c r="UL921" s="3"/>
      <c r="UM921" s="3"/>
      <c r="UN921" s="3"/>
      <c r="UO921" s="3"/>
      <c r="UP921" s="3"/>
      <c r="UQ921" s="3"/>
      <c r="UR921" s="3"/>
      <c r="US921" s="3"/>
      <c r="UT921" s="3"/>
      <c r="UU921" s="3"/>
      <c r="UV921" s="3"/>
      <c r="UW921" s="3"/>
      <c r="UX921" s="3"/>
      <c r="UY921" s="3"/>
      <c r="UZ921" s="3"/>
      <c r="VA921" s="3"/>
      <c r="VB921" s="3"/>
      <c r="VC921" s="3"/>
      <c r="VD921" s="3"/>
      <c r="VE921" s="3"/>
      <c r="VF921" s="3"/>
      <c r="VG921" s="3"/>
      <c r="VH921" s="3"/>
      <c r="VI921" s="3"/>
      <c r="VJ921" s="3"/>
      <c r="VK921" s="3"/>
      <c r="VL921" s="3"/>
      <c r="VM921" s="3"/>
      <c r="VN921" s="3"/>
      <c r="VO921" s="3"/>
      <c r="VP921" s="3"/>
      <c r="VQ921" s="3"/>
      <c r="VR921" s="3"/>
      <c r="VS921" s="3"/>
      <c r="VT921" s="3"/>
      <c r="VU921" s="3"/>
      <c r="VV921" s="3"/>
      <c r="VW921" s="3"/>
      <c r="VX921" s="3"/>
      <c r="VY921" s="3"/>
      <c r="VZ921" s="3"/>
      <c r="WA921" s="3"/>
      <c r="WB921" s="3"/>
      <c r="WC921" s="3"/>
    </row>
    <row r="922" spans="1:601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/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/>
      <c r="LP922" s="3"/>
      <c r="LQ922" s="3"/>
      <c r="LR922" s="3"/>
      <c r="LS922" s="3"/>
      <c r="LT922" s="3"/>
      <c r="LU922" s="3"/>
      <c r="LV922" s="3"/>
      <c r="LW922" s="3"/>
      <c r="LX922" s="3"/>
      <c r="LY922" s="3"/>
      <c r="LZ922" s="3"/>
      <c r="MA922" s="3"/>
      <c r="MB922" s="3"/>
      <c r="MC922" s="3"/>
      <c r="MD922" s="3"/>
      <c r="ME922" s="3"/>
      <c r="MF922" s="3"/>
      <c r="MG922" s="3"/>
      <c r="MH922" s="3"/>
      <c r="MI922" s="3"/>
      <c r="MJ922" s="3"/>
      <c r="MK922" s="3"/>
      <c r="ML922" s="3"/>
      <c r="MM922" s="3"/>
      <c r="MN922" s="3"/>
      <c r="MO922" s="3"/>
      <c r="MP922" s="3"/>
      <c r="MQ922" s="3"/>
      <c r="MR922" s="3"/>
      <c r="MS922" s="3"/>
      <c r="MT922" s="3"/>
      <c r="MU922" s="3"/>
      <c r="MV922" s="3"/>
      <c r="MW922" s="3"/>
      <c r="MX922" s="3"/>
      <c r="MY922" s="3"/>
      <c r="MZ922" s="3"/>
      <c r="NA922" s="3"/>
      <c r="NB922" s="3"/>
      <c r="NC922" s="3"/>
      <c r="ND922" s="3"/>
      <c r="NE922" s="3"/>
      <c r="NF922" s="3"/>
      <c r="NG922" s="3"/>
      <c r="NH922" s="3"/>
      <c r="NI922" s="3"/>
      <c r="NJ922" s="3"/>
      <c r="NK922" s="3"/>
      <c r="NL922" s="3"/>
      <c r="NM922" s="3"/>
      <c r="NN922" s="3"/>
      <c r="NO922" s="3"/>
      <c r="NP922" s="3"/>
      <c r="NQ922" s="3"/>
      <c r="NR922" s="3"/>
      <c r="NS922" s="3"/>
      <c r="NT922" s="3"/>
      <c r="NU922" s="3"/>
      <c r="NV922" s="3"/>
      <c r="NW922" s="3"/>
      <c r="NX922" s="3"/>
      <c r="NY922" s="3"/>
      <c r="NZ922" s="3"/>
      <c r="OA922" s="3"/>
      <c r="OB922" s="3"/>
      <c r="OC922" s="3"/>
      <c r="OD922" s="3"/>
      <c r="OE922" s="3"/>
      <c r="OF922" s="3"/>
      <c r="OG922" s="3"/>
      <c r="OH922" s="3"/>
      <c r="OI922" s="3"/>
      <c r="OJ922" s="3"/>
      <c r="OK922" s="3"/>
      <c r="OL922" s="3"/>
      <c r="OM922" s="3"/>
      <c r="ON922" s="3"/>
      <c r="OO922" s="3"/>
      <c r="OP922" s="3"/>
      <c r="OQ922" s="3"/>
      <c r="OR922" s="3"/>
      <c r="OS922" s="3"/>
      <c r="OT922" s="3"/>
      <c r="OU922" s="3"/>
      <c r="OV922" s="3"/>
      <c r="OW922" s="3"/>
      <c r="OX922" s="3"/>
      <c r="OY922" s="3"/>
      <c r="OZ922" s="3"/>
      <c r="PA922" s="3"/>
      <c r="PB922" s="3"/>
      <c r="PC922" s="3"/>
      <c r="PD922" s="3"/>
      <c r="PE922" s="3"/>
      <c r="PF922" s="3"/>
      <c r="PG922" s="3"/>
      <c r="PH922" s="3"/>
      <c r="PI922" s="3"/>
      <c r="PJ922" s="3"/>
      <c r="PK922" s="3"/>
      <c r="PL922" s="3"/>
      <c r="PM922" s="3"/>
      <c r="PN922" s="3"/>
      <c r="PO922" s="3"/>
      <c r="PP922" s="3"/>
      <c r="PQ922" s="3"/>
      <c r="PR922" s="3"/>
      <c r="PS922" s="3"/>
      <c r="PT922" s="3"/>
      <c r="PU922" s="3"/>
      <c r="PV922" s="3"/>
      <c r="PW922" s="3"/>
      <c r="PX922" s="3"/>
      <c r="PY922" s="3"/>
      <c r="PZ922" s="3"/>
      <c r="QA922" s="3"/>
      <c r="QB922" s="3"/>
      <c r="QC922" s="3"/>
      <c r="QD922" s="3"/>
      <c r="QE922" s="3"/>
      <c r="QF922" s="3"/>
      <c r="QG922" s="3"/>
      <c r="QH922" s="3"/>
      <c r="QI922" s="3"/>
      <c r="QJ922" s="3"/>
      <c r="QK922" s="3"/>
      <c r="QL922" s="3"/>
      <c r="QM922" s="3"/>
      <c r="QN922" s="3"/>
      <c r="QO922" s="3"/>
      <c r="QP922" s="3"/>
      <c r="QQ922" s="3"/>
      <c r="QR922" s="3"/>
      <c r="QS922" s="3"/>
      <c r="QT922" s="3"/>
      <c r="QU922" s="3"/>
      <c r="QV922" s="3"/>
      <c r="QW922" s="3"/>
      <c r="QX922" s="3"/>
      <c r="QY922" s="3"/>
      <c r="QZ922" s="3"/>
      <c r="RA922" s="3"/>
      <c r="RB922" s="3"/>
      <c r="RC922" s="3"/>
      <c r="RD922" s="3"/>
      <c r="RE922" s="3"/>
      <c r="RF922" s="3"/>
      <c r="RG922" s="3"/>
      <c r="RH922" s="3"/>
      <c r="RI922" s="3"/>
      <c r="RJ922" s="3"/>
      <c r="RK922" s="3"/>
      <c r="RL922" s="3"/>
      <c r="RM922" s="3"/>
      <c r="RN922" s="3"/>
      <c r="RO922" s="3"/>
      <c r="RP922" s="3"/>
      <c r="RQ922" s="3"/>
      <c r="RR922" s="3"/>
      <c r="RS922" s="3"/>
      <c r="RT922" s="3"/>
      <c r="RU922" s="3"/>
      <c r="RV922" s="3"/>
      <c r="RW922" s="3"/>
      <c r="RX922" s="3"/>
      <c r="RY922" s="3"/>
      <c r="RZ922" s="3"/>
      <c r="SA922" s="3"/>
      <c r="SB922" s="3"/>
      <c r="SC922" s="3"/>
      <c r="SD922" s="3"/>
      <c r="SE922" s="3"/>
      <c r="SF922" s="3"/>
      <c r="SG922" s="3"/>
      <c r="SH922" s="3"/>
      <c r="SI922" s="3"/>
      <c r="SJ922" s="3"/>
      <c r="SK922" s="3"/>
      <c r="SL922" s="3"/>
      <c r="SM922" s="3"/>
      <c r="SN922" s="3"/>
      <c r="SO922" s="3"/>
      <c r="SP922" s="3"/>
      <c r="SQ922" s="3"/>
      <c r="SR922" s="3"/>
      <c r="SS922" s="3"/>
      <c r="ST922" s="3"/>
      <c r="SU922" s="3"/>
      <c r="SV922" s="3"/>
      <c r="SW922" s="3"/>
      <c r="SX922" s="3"/>
      <c r="SY922" s="3"/>
      <c r="SZ922" s="3"/>
      <c r="TA922" s="3"/>
      <c r="TB922" s="3"/>
      <c r="TC922" s="3"/>
      <c r="TD922" s="3"/>
      <c r="TE922" s="3"/>
      <c r="TF922" s="3"/>
      <c r="TG922" s="3"/>
      <c r="TH922" s="3"/>
      <c r="TI922" s="3"/>
      <c r="TJ922" s="3"/>
      <c r="TK922" s="3"/>
      <c r="TL922" s="3"/>
      <c r="TM922" s="3"/>
      <c r="TN922" s="3"/>
      <c r="TO922" s="3"/>
      <c r="TP922" s="3"/>
      <c r="TQ922" s="3"/>
      <c r="TR922" s="3"/>
      <c r="TS922" s="3"/>
      <c r="TT922" s="3"/>
      <c r="TU922" s="3"/>
      <c r="TV922" s="3"/>
      <c r="TW922" s="3"/>
      <c r="TX922" s="3"/>
      <c r="TY922" s="3"/>
      <c r="TZ922" s="3"/>
      <c r="UA922" s="3"/>
      <c r="UB922" s="3"/>
      <c r="UC922" s="3"/>
      <c r="UD922" s="3"/>
      <c r="UE922" s="3"/>
      <c r="UF922" s="3"/>
      <c r="UG922" s="3"/>
      <c r="UH922" s="3"/>
      <c r="UI922" s="3"/>
      <c r="UJ922" s="3"/>
      <c r="UK922" s="3"/>
      <c r="UL922" s="3"/>
      <c r="UM922" s="3"/>
      <c r="UN922" s="3"/>
      <c r="UO922" s="3"/>
      <c r="UP922" s="3"/>
      <c r="UQ922" s="3"/>
      <c r="UR922" s="3"/>
      <c r="US922" s="3"/>
      <c r="UT922" s="3"/>
      <c r="UU922" s="3"/>
      <c r="UV922" s="3"/>
      <c r="UW922" s="3"/>
      <c r="UX922" s="3"/>
      <c r="UY922" s="3"/>
      <c r="UZ922" s="3"/>
      <c r="VA922" s="3"/>
      <c r="VB922" s="3"/>
      <c r="VC922" s="3"/>
      <c r="VD922" s="3"/>
      <c r="VE922" s="3"/>
      <c r="VF922" s="3"/>
      <c r="VG922" s="3"/>
      <c r="VH922" s="3"/>
      <c r="VI922" s="3"/>
      <c r="VJ922" s="3"/>
      <c r="VK922" s="3"/>
      <c r="VL922" s="3"/>
      <c r="VM922" s="3"/>
      <c r="VN922" s="3"/>
      <c r="VO922" s="3"/>
      <c r="VP922" s="3"/>
      <c r="VQ922" s="3"/>
      <c r="VR922" s="3"/>
      <c r="VS922" s="3"/>
      <c r="VT922" s="3"/>
      <c r="VU922" s="3"/>
      <c r="VV922" s="3"/>
      <c r="VW922" s="3"/>
      <c r="VX922" s="3"/>
      <c r="VY922" s="3"/>
      <c r="VZ922" s="3"/>
      <c r="WA922" s="3"/>
      <c r="WB922" s="3"/>
      <c r="WC922" s="3"/>
    </row>
    <row r="923" spans="1:601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/>
      <c r="LP923" s="3"/>
      <c r="LQ923" s="3"/>
      <c r="LR923" s="3"/>
      <c r="LS923" s="3"/>
      <c r="LT923" s="3"/>
      <c r="LU923" s="3"/>
      <c r="LV923" s="3"/>
      <c r="LW923" s="3"/>
      <c r="LX923" s="3"/>
      <c r="LY923" s="3"/>
      <c r="LZ923" s="3"/>
      <c r="MA923" s="3"/>
      <c r="MB923" s="3"/>
      <c r="MC923" s="3"/>
      <c r="MD923" s="3"/>
      <c r="ME923" s="3"/>
      <c r="MF923" s="3"/>
      <c r="MG923" s="3"/>
      <c r="MH923" s="3"/>
      <c r="MI923" s="3"/>
      <c r="MJ923" s="3"/>
      <c r="MK923" s="3"/>
      <c r="ML923" s="3"/>
      <c r="MM923" s="3"/>
      <c r="MN923" s="3"/>
      <c r="MO923" s="3"/>
      <c r="MP923" s="3"/>
      <c r="MQ923" s="3"/>
      <c r="MR923" s="3"/>
      <c r="MS923" s="3"/>
      <c r="MT923" s="3"/>
      <c r="MU923" s="3"/>
      <c r="MV923" s="3"/>
      <c r="MW923" s="3"/>
      <c r="MX923" s="3"/>
      <c r="MY923" s="3"/>
      <c r="MZ923" s="3"/>
      <c r="NA923" s="3"/>
      <c r="NB923" s="3"/>
      <c r="NC923" s="3"/>
      <c r="ND923" s="3"/>
      <c r="NE923" s="3"/>
      <c r="NF923" s="3"/>
      <c r="NG923" s="3"/>
      <c r="NH923" s="3"/>
      <c r="NI923" s="3"/>
      <c r="NJ923" s="3"/>
      <c r="NK923" s="3"/>
      <c r="NL923" s="3"/>
      <c r="NM923" s="3"/>
      <c r="NN923" s="3"/>
      <c r="NO923" s="3"/>
      <c r="NP923" s="3"/>
      <c r="NQ923" s="3"/>
      <c r="NR923" s="3"/>
      <c r="NS923" s="3"/>
      <c r="NT923" s="3"/>
      <c r="NU923" s="3"/>
      <c r="NV923" s="3"/>
      <c r="NW923" s="3"/>
      <c r="NX923" s="3"/>
      <c r="NY923" s="3"/>
      <c r="NZ923" s="3"/>
      <c r="OA923" s="3"/>
      <c r="OB923" s="3"/>
      <c r="OC923" s="3"/>
      <c r="OD923" s="3"/>
      <c r="OE923" s="3"/>
      <c r="OF923" s="3"/>
      <c r="OG923" s="3"/>
      <c r="OH923" s="3"/>
      <c r="OI923" s="3"/>
      <c r="OJ923" s="3"/>
      <c r="OK923" s="3"/>
      <c r="OL923" s="3"/>
      <c r="OM923" s="3"/>
      <c r="ON923" s="3"/>
      <c r="OO923" s="3"/>
      <c r="OP923" s="3"/>
      <c r="OQ923" s="3"/>
      <c r="OR923" s="3"/>
      <c r="OS923" s="3"/>
      <c r="OT923" s="3"/>
      <c r="OU923" s="3"/>
      <c r="OV923" s="3"/>
      <c r="OW923" s="3"/>
      <c r="OX923" s="3"/>
      <c r="OY923" s="3"/>
      <c r="OZ923" s="3"/>
      <c r="PA923" s="3"/>
      <c r="PB923" s="3"/>
      <c r="PC923" s="3"/>
      <c r="PD923" s="3"/>
      <c r="PE923" s="3"/>
      <c r="PF923" s="3"/>
      <c r="PG923" s="3"/>
      <c r="PH923" s="3"/>
      <c r="PI923" s="3"/>
      <c r="PJ923" s="3"/>
      <c r="PK923" s="3"/>
      <c r="PL923" s="3"/>
      <c r="PM923" s="3"/>
      <c r="PN923" s="3"/>
      <c r="PO923" s="3"/>
      <c r="PP923" s="3"/>
      <c r="PQ923" s="3"/>
      <c r="PR923" s="3"/>
      <c r="PS923" s="3"/>
      <c r="PT923" s="3"/>
      <c r="PU923" s="3"/>
      <c r="PV923" s="3"/>
      <c r="PW923" s="3"/>
      <c r="PX923" s="3"/>
      <c r="PY923" s="3"/>
      <c r="PZ923" s="3"/>
      <c r="QA923" s="3"/>
      <c r="QB923" s="3"/>
      <c r="QC923" s="3"/>
      <c r="QD923" s="3"/>
      <c r="QE923" s="3"/>
      <c r="QF923" s="3"/>
      <c r="QG923" s="3"/>
      <c r="QH923" s="3"/>
      <c r="QI923" s="3"/>
      <c r="QJ923" s="3"/>
      <c r="QK923" s="3"/>
      <c r="QL923" s="3"/>
      <c r="QM923" s="3"/>
      <c r="QN923" s="3"/>
      <c r="QO923" s="3"/>
      <c r="QP923" s="3"/>
      <c r="QQ923" s="3"/>
      <c r="QR923" s="3"/>
      <c r="QS923" s="3"/>
      <c r="QT923" s="3"/>
      <c r="QU923" s="3"/>
      <c r="QV923" s="3"/>
      <c r="QW923" s="3"/>
      <c r="QX923" s="3"/>
      <c r="QY923" s="3"/>
      <c r="QZ923" s="3"/>
      <c r="RA923" s="3"/>
      <c r="RB923" s="3"/>
      <c r="RC923" s="3"/>
      <c r="RD923" s="3"/>
      <c r="RE923" s="3"/>
      <c r="RF923" s="3"/>
      <c r="RG923" s="3"/>
      <c r="RH923" s="3"/>
      <c r="RI923" s="3"/>
      <c r="RJ923" s="3"/>
      <c r="RK923" s="3"/>
      <c r="RL923" s="3"/>
      <c r="RM923" s="3"/>
      <c r="RN923" s="3"/>
      <c r="RO923" s="3"/>
      <c r="RP923" s="3"/>
      <c r="RQ923" s="3"/>
      <c r="RR923" s="3"/>
      <c r="RS923" s="3"/>
      <c r="RT923" s="3"/>
      <c r="RU923" s="3"/>
      <c r="RV923" s="3"/>
      <c r="RW923" s="3"/>
      <c r="RX923" s="3"/>
      <c r="RY923" s="3"/>
      <c r="RZ923" s="3"/>
      <c r="SA923" s="3"/>
      <c r="SB923" s="3"/>
      <c r="SC923" s="3"/>
      <c r="SD923" s="3"/>
      <c r="SE923" s="3"/>
      <c r="SF923" s="3"/>
      <c r="SG923" s="3"/>
      <c r="SH923" s="3"/>
      <c r="SI923" s="3"/>
      <c r="SJ923" s="3"/>
      <c r="SK923" s="3"/>
      <c r="SL923" s="3"/>
      <c r="SM923" s="3"/>
      <c r="SN923" s="3"/>
      <c r="SO923" s="3"/>
      <c r="SP923" s="3"/>
      <c r="SQ923" s="3"/>
      <c r="SR923" s="3"/>
      <c r="SS923" s="3"/>
      <c r="ST923" s="3"/>
      <c r="SU923" s="3"/>
      <c r="SV923" s="3"/>
      <c r="SW923" s="3"/>
      <c r="SX923" s="3"/>
      <c r="SY923" s="3"/>
      <c r="SZ923" s="3"/>
      <c r="TA923" s="3"/>
      <c r="TB923" s="3"/>
      <c r="TC923" s="3"/>
      <c r="TD923" s="3"/>
      <c r="TE923" s="3"/>
      <c r="TF923" s="3"/>
      <c r="TG923" s="3"/>
      <c r="TH923" s="3"/>
      <c r="TI923" s="3"/>
      <c r="TJ923" s="3"/>
      <c r="TK923" s="3"/>
      <c r="TL923" s="3"/>
      <c r="TM923" s="3"/>
      <c r="TN923" s="3"/>
      <c r="TO923" s="3"/>
      <c r="TP923" s="3"/>
      <c r="TQ923" s="3"/>
      <c r="TR923" s="3"/>
      <c r="TS923" s="3"/>
      <c r="TT923" s="3"/>
      <c r="TU923" s="3"/>
      <c r="TV923" s="3"/>
      <c r="TW923" s="3"/>
      <c r="TX923" s="3"/>
      <c r="TY923" s="3"/>
      <c r="TZ923" s="3"/>
      <c r="UA923" s="3"/>
      <c r="UB923" s="3"/>
      <c r="UC923" s="3"/>
      <c r="UD923" s="3"/>
      <c r="UE923" s="3"/>
      <c r="UF923" s="3"/>
      <c r="UG923" s="3"/>
      <c r="UH923" s="3"/>
      <c r="UI923" s="3"/>
      <c r="UJ923" s="3"/>
      <c r="UK923" s="3"/>
      <c r="UL923" s="3"/>
      <c r="UM923" s="3"/>
      <c r="UN923" s="3"/>
      <c r="UO923" s="3"/>
      <c r="UP923" s="3"/>
      <c r="UQ923" s="3"/>
      <c r="UR923" s="3"/>
      <c r="US923" s="3"/>
      <c r="UT923" s="3"/>
      <c r="UU923" s="3"/>
      <c r="UV923" s="3"/>
      <c r="UW923" s="3"/>
      <c r="UX923" s="3"/>
      <c r="UY923" s="3"/>
      <c r="UZ923" s="3"/>
      <c r="VA923" s="3"/>
      <c r="VB923" s="3"/>
      <c r="VC923" s="3"/>
      <c r="VD923" s="3"/>
      <c r="VE923" s="3"/>
      <c r="VF923" s="3"/>
      <c r="VG923" s="3"/>
      <c r="VH923" s="3"/>
      <c r="VI923" s="3"/>
      <c r="VJ923" s="3"/>
      <c r="VK923" s="3"/>
      <c r="VL923" s="3"/>
      <c r="VM923" s="3"/>
      <c r="VN923" s="3"/>
      <c r="VO923" s="3"/>
      <c r="VP923" s="3"/>
      <c r="VQ923" s="3"/>
      <c r="VR923" s="3"/>
      <c r="VS923" s="3"/>
      <c r="VT923" s="3"/>
      <c r="VU923" s="3"/>
      <c r="VV923" s="3"/>
      <c r="VW923" s="3"/>
      <c r="VX923" s="3"/>
      <c r="VY923" s="3"/>
      <c r="VZ923" s="3"/>
      <c r="WA923" s="3"/>
      <c r="WB923" s="3"/>
      <c r="WC923" s="3"/>
    </row>
    <row r="924" spans="1:601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/>
      <c r="LP924" s="3"/>
      <c r="LQ924" s="3"/>
      <c r="LR924" s="3"/>
      <c r="LS924" s="3"/>
      <c r="LT924" s="3"/>
      <c r="LU924" s="3"/>
      <c r="LV924" s="3"/>
      <c r="LW924" s="3"/>
      <c r="LX924" s="3"/>
      <c r="LY924" s="3"/>
      <c r="LZ924" s="3"/>
      <c r="MA924" s="3"/>
      <c r="MB924" s="3"/>
      <c r="MC924" s="3"/>
      <c r="MD924" s="3"/>
      <c r="ME924" s="3"/>
      <c r="MF924" s="3"/>
      <c r="MG924" s="3"/>
      <c r="MH924" s="3"/>
      <c r="MI924" s="3"/>
      <c r="MJ924" s="3"/>
      <c r="MK924" s="3"/>
      <c r="ML924" s="3"/>
      <c r="MM924" s="3"/>
      <c r="MN924" s="3"/>
      <c r="MO924" s="3"/>
      <c r="MP924" s="3"/>
      <c r="MQ924" s="3"/>
      <c r="MR924" s="3"/>
      <c r="MS924" s="3"/>
      <c r="MT924" s="3"/>
      <c r="MU924" s="3"/>
      <c r="MV924" s="3"/>
      <c r="MW924" s="3"/>
      <c r="MX924" s="3"/>
      <c r="MY924" s="3"/>
      <c r="MZ924" s="3"/>
      <c r="NA924" s="3"/>
      <c r="NB924" s="3"/>
      <c r="NC924" s="3"/>
      <c r="ND924" s="3"/>
      <c r="NE924" s="3"/>
      <c r="NF924" s="3"/>
      <c r="NG924" s="3"/>
      <c r="NH924" s="3"/>
      <c r="NI924" s="3"/>
      <c r="NJ924" s="3"/>
      <c r="NK924" s="3"/>
      <c r="NL924" s="3"/>
      <c r="NM924" s="3"/>
      <c r="NN924" s="3"/>
      <c r="NO924" s="3"/>
      <c r="NP924" s="3"/>
      <c r="NQ924" s="3"/>
      <c r="NR924" s="3"/>
      <c r="NS924" s="3"/>
      <c r="NT924" s="3"/>
      <c r="NU924" s="3"/>
      <c r="NV924" s="3"/>
      <c r="NW924" s="3"/>
      <c r="NX924" s="3"/>
      <c r="NY924" s="3"/>
      <c r="NZ924" s="3"/>
      <c r="OA924" s="3"/>
      <c r="OB924" s="3"/>
      <c r="OC924" s="3"/>
      <c r="OD924" s="3"/>
      <c r="OE924" s="3"/>
      <c r="OF924" s="3"/>
      <c r="OG924" s="3"/>
      <c r="OH924" s="3"/>
      <c r="OI924" s="3"/>
      <c r="OJ924" s="3"/>
      <c r="OK924" s="3"/>
      <c r="OL924" s="3"/>
      <c r="OM924" s="3"/>
      <c r="ON924" s="3"/>
      <c r="OO924" s="3"/>
      <c r="OP924" s="3"/>
      <c r="OQ924" s="3"/>
      <c r="OR924" s="3"/>
      <c r="OS924" s="3"/>
      <c r="OT924" s="3"/>
      <c r="OU924" s="3"/>
      <c r="OV924" s="3"/>
      <c r="OW924" s="3"/>
      <c r="OX924" s="3"/>
      <c r="OY924" s="3"/>
      <c r="OZ924" s="3"/>
      <c r="PA924" s="3"/>
      <c r="PB924" s="3"/>
      <c r="PC924" s="3"/>
      <c r="PD924" s="3"/>
      <c r="PE924" s="3"/>
      <c r="PF924" s="3"/>
      <c r="PG924" s="3"/>
      <c r="PH924" s="3"/>
      <c r="PI924" s="3"/>
      <c r="PJ924" s="3"/>
      <c r="PK924" s="3"/>
      <c r="PL924" s="3"/>
      <c r="PM924" s="3"/>
      <c r="PN924" s="3"/>
      <c r="PO924" s="3"/>
      <c r="PP924" s="3"/>
      <c r="PQ924" s="3"/>
      <c r="PR924" s="3"/>
      <c r="PS924" s="3"/>
      <c r="PT924" s="3"/>
      <c r="PU924" s="3"/>
      <c r="PV924" s="3"/>
      <c r="PW924" s="3"/>
      <c r="PX924" s="3"/>
      <c r="PY924" s="3"/>
      <c r="PZ924" s="3"/>
      <c r="QA924" s="3"/>
      <c r="QB924" s="3"/>
      <c r="QC924" s="3"/>
      <c r="QD924" s="3"/>
      <c r="QE924" s="3"/>
      <c r="QF924" s="3"/>
      <c r="QG924" s="3"/>
      <c r="QH924" s="3"/>
      <c r="QI924" s="3"/>
      <c r="QJ924" s="3"/>
      <c r="QK924" s="3"/>
      <c r="QL924" s="3"/>
      <c r="QM924" s="3"/>
      <c r="QN924" s="3"/>
      <c r="QO924" s="3"/>
      <c r="QP924" s="3"/>
      <c r="QQ924" s="3"/>
      <c r="QR924" s="3"/>
      <c r="QS924" s="3"/>
      <c r="QT924" s="3"/>
      <c r="QU924" s="3"/>
      <c r="QV924" s="3"/>
      <c r="QW924" s="3"/>
      <c r="QX924" s="3"/>
      <c r="QY924" s="3"/>
      <c r="QZ924" s="3"/>
      <c r="RA924" s="3"/>
      <c r="RB924" s="3"/>
      <c r="RC924" s="3"/>
      <c r="RD924" s="3"/>
      <c r="RE924" s="3"/>
      <c r="RF924" s="3"/>
      <c r="RG924" s="3"/>
      <c r="RH924" s="3"/>
      <c r="RI924" s="3"/>
      <c r="RJ924" s="3"/>
      <c r="RK924" s="3"/>
      <c r="RL924" s="3"/>
      <c r="RM924" s="3"/>
      <c r="RN924" s="3"/>
      <c r="RO924" s="3"/>
      <c r="RP924" s="3"/>
      <c r="RQ924" s="3"/>
      <c r="RR924" s="3"/>
      <c r="RS924" s="3"/>
      <c r="RT924" s="3"/>
      <c r="RU924" s="3"/>
      <c r="RV924" s="3"/>
      <c r="RW924" s="3"/>
      <c r="RX924" s="3"/>
      <c r="RY924" s="3"/>
      <c r="RZ924" s="3"/>
      <c r="SA924" s="3"/>
      <c r="SB924" s="3"/>
      <c r="SC924" s="3"/>
      <c r="SD924" s="3"/>
      <c r="SE924" s="3"/>
      <c r="SF924" s="3"/>
      <c r="SG924" s="3"/>
      <c r="SH924" s="3"/>
      <c r="SI924" s="3"/>
      <c r="SJ924" s="3"/>
      <c r="SK924" s="3"/>
      <c r="SL924" s="3"/>
      <c r="SM924" s="3"/>
      <c r="SN924" s="3"/>
      <c r="SO924" s="3"/>
      <c r="SP924" s="3"/>
      <c r="SQ924" s="3"/>
      <c r="SR924" s="3"/>
      <c r="SS924" s="3"/>
      <c r="ST924" s="3"/>
      <c r="SU924" s="3"/>
      <c r="SV924" s="3"/>
      <c r="SW924" s="3"/>
      <c r="SX924" s="3"/>
      <c r="SY924" s="3"/>
      <c r="SZ924" s="3"/>
      <c r="TA924" s="3"/>
      <c r="TB924" s="3"/>
      <c r="TC924" s="3"/>
      <c r="TD924" s="3"/>
      <c r="TE924" s="3"/>
      <c r="TF924" s="3"/>
      <c r="TG924" s="3"/>
      <c r="TH924" s="3"/>
      <c r="TI924" s="3"/>
      <c r="TJ924" s="3"/>
      <c r="TK924" s="3"/>
      <c r="TL924" s="3"/>
      <c r="TM924" s="3"/>
      <c r="TN924" s="3"/>
      <c r="TO924" s="3"/>
      <c r="TP924" s="3"/>
      <c r="TQ924" s="3"/>
      <c r="TR924" s="3"/>
      <c r="TS924" s="3"/>
      <c r="TT924" s="3"/>
      <c r="TU924" s="3"/>
      <c r="TV924" s="3"/>
      <c r="TW924" s="3"/>
      <c r="TX924" s="3"/>
      <c r="TY924" s="3"/>
      <c r="TZ924" s="3"/>
      <c r="UA924" s="3"/>
      <c r="UB924" s="3"/>
      <c r="UC924" s="3"/>
      <c r="UD924" s="3"/>
      <c r="UE924" s="3"/>
      <c r="UF924" s="3"/>
      <c r="UG924" s="3"/>
      <c r="UH924" s="3"/>
      <c r="UI924" s="3"/>
      <c r="UJ924" s="3"/>
      <c r="UK924" s="3"/>
      <c r="UL924" s="3"/>
      <c r="UM924" s="3"/>
      <c r="UN924" s="3"/>
      <c r="UO924" s="3"/>
      <c r="UP924" s="3"/>
      <c r="UQ924" s="3"/>
      <c r="UR924" s="3"/>
      <c r="US924" s="3"/>
      <c r="UT924" s="3"/>
      <c r="UU924" s="3"/>
      <c r="UV924" s="3"/>
      <c r="UW924" s="3"/>
      <c r="UX924" s="3"/>
      <c r="UY924" s="3"/>
      <c r="UZ924" s="3"/>
      <c r="VA924" s="3"/>
      <c r="VB924" s="3"/>
      <c r="VC924" s="3"/>
      <c r="VD924" s="3"/>
      <c r="VE924" s="3"/>
      <c r="VF924" s="3"/>
      <c r="VG924" s="3"/>
      <c r="VH924" s="3"/>
      <c r="VI924" s="3"/>
      <c r="VJ924" s="3"/>
      <c r="VK924" s="3"/>
      <c r="VL924" s="3"/>
      <c r="VM924" s="3"/>
      <c r="VN924" s="3"/>
      <c r="VO924" s="3"/>
      <c r="VP924" s="3"/>
      <c r="VQ924" s="3"/>
      <c r="VR924" s="3"/>
      <c r="VS924" s="3"/>
      <c r="VT924" s="3"/>
      <c r="VU924" s="3"/>
      <c r="VV924" s="3"/>
      <c r="VW924" s="3"/>
      <c r="VX924" s="3"/>
      <c r="VY924" s="3"/>
      <c r="VZ924" s="3"/>
      <c r="WA924" s="3"/>
      <c r="WB924" s="3"/>
      <c r="WC924" s="3"/>
    </row>
    <row r="925" spans="1:601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/>
      <c r="LP925" s="3"/>
      <c r="LQ925" s="3"/>
      <c r="LR925" s="3"/>
      <c r="LS925" s="3"/>
      <c r="LT925" s="3"/>
      <c r="LU925" s="3"/>
      <c r="LV925" s="3"/>
      <c r="LW925" s="3"/>
      <c r="LX925" s="3"/>
      <c r="LY925" s="3"/>
      <c r="LZ925" s="3"/>
      <c r="MA925" s="3"/>
      <c r="MB925" s="3"/>
      <c r="MC925" s="3"/>
      <c r="MD925" s="3"/>
      <c r="ME925" s="3"/>
      <c r="MF925" s="3"/>
      <c r="MG925" s="3"/>
      <c r="MH925" s="3"/>
      <c r="MI925" s="3"/>
      <c r="MJ925" s="3"/>
      <c r="MK925" s="3"/>
      <c r="ML925" s="3"/>
      <c r="MM925" s="3"/>
      <c r="MN925" s="3"/>
      <c r="MO925" s="3"/>
      <c r="MP925" s="3"/>
      <c r="MQ925" s="3"/>
      <c r="MR925" s="3"/>
      <c r="MS925" s="3"/>
      <c r="MT925" s="3"/>
      <c r="MU925" s="3"/>
      <c r="MV925" s="3"/>
      <c r="MW925" s="3"/>
      <c r="MX925" s="3"/>
      <c r="MY925" s="3"/>
      <c r="MZ925" s="3"/>
      <c r="NA925" s="3"/>
      <c r="NB925" s="3"/>
      <c r="NC925" s="3"/>
      <c r="ND925" s="3"/>
      <c r="NE925" s="3"/>
      <c r="NF925" s="3"/>
      <c r="NG925" s="3"/>
      <c r="NH925" s="3"/>
      <c r="NI925" s="3"/>
      <c r="NJ925" s="3"/>
      <c r="NK925" s="3"/>
      <c r="NL925" s="3"/>
      <c r="NM925" s="3"/>
      <c r="NN925" s="3"/>
      <c r="NO925" s="3"/>
      <c r="NP925" s="3"/>
      <c r="NQ925" s="3"/>
      <c r="NR925" s="3"/>
      <c r="NS925" s="3"/>
      <c r="NT925" s="3"/>
      <c r="NU925" s="3"/>
      <c r="NV925" s="3"/>
      <c r="NW925" s="3"/>
      <c r="NX925" s="3"/>
      <c r="NY925" s="3"/>
      <c r="NZ925" s="3"/>
      <c r="OA925" s="3"/>
      <c r="OB925" s="3"/>
      <c r="OC925" s="3"/>
      <c r="OD925" s="3"/>
      <c r="OE925" s="3"/>
      <c r="OF925" s="3"/>
      <c r="OG925" s="3"/>
      <c r="OH925" s="3"/>
      <c r="OI925" s="3"/>
      <c r="OJ925" s="3"/>
      <c r="OK925" s="3"/>
      <c r="OL925" s="3"/>
      <c r="OM925" s="3"/>
      <c r="ON925" s="3"/>
      <c r="OO925" s="3"/>
      <c r="OP925" s="3"/>
      <c r="OQ925" s="3"/>
      <c r="OR925" s="3"/>
      <c r="OS925" s="3"/>
      <c r="OT925" s="3"/>
      <c r="OU925" s="3"/>
      <c r="OV925" s="3"/>
      <c r="OW925" s="3"/>
      <c r="OX925" s="3"/>
      <c r="OY925" s="3"/>
      <c r="OZ925" s="3"/>
      <c r="PA925" s="3"/>
      <c r="PB925" s="3"/>
      <c r="PC925" s="3"/>
      <c r="PD925" s="3"/>
      <c r="PE925" s="3"/>
      <c r="PF925" s="3"/>
      <c r="PG925" s="3"/>
      <c r="PH925" s="3"/>
      <c r="PI925" s="3"/>
      <c r="PJ925" s="3"/>
      <c r="PK925" s="3"/>
      <c r="PL925" s="3"/>
      <c r="PM925" s="3"/>
      <c r="PN925" s="3"/>
      <c r="PO925" s="3"/>
      <c r="PP925" s="3"/>
      <c r="PQ925" s="3"/>
      <c r="PR925" s="3"/>
      <c r="PS925" s="3"/>
      <c r="PT925" s="3"/>
      <c r="PU925" s="3"/>
      <c r="PV925" s="3"/>
      <c r="PW925" s="3"/>
      <c r="PX925" s="3"/>
      <c r="PY925" s="3"/>
      <c r="PZ925" s="3"/>
      <c r="QA925" s="3"/>
      <c r="QB925" s="3"/>
      <c r="QC925" s="3"/>
      <c r="QD925" s="3"/>
      <c r="QE925" s="3"/>
      <c r="QF925" s="3"/>
      <c r="QG925" s="3"/>
      <c r="QH925" s="3"/>
      <c r="QI925" s="3"/>
      <c r="QJ925" s="3"/>
      <c r="QK925" s="3"/>
      <c r="QL925" s="3"/>
      <c r="QM925" s="3"/>
      <c r="QN925" s="3"/>
      <c r="QO925" s="3"/>
      <c r="QP925" s="3"/>
      <c r="QQ925" s="3"/>
      <c r="QR925" s="3"/>
      <c r="QS925" s="3"/>
      <c r="QT925" s="3"/>
      <c r="QU925" s="3"/>
      <c r="QV925" s="3"/>
      <c r="QW925" s="3"/>
      <c r="QX925" s="3"/>
      <c r="QY925" s="3"/>
      <c r="QZ925" s="3"/>
      <c r="RA925" s="3"/>
      <c r="RB925" s="3"/>
      <c r="RC925" s="3"/>
      <c r="RD925" s="3"/>
      <c r="RE925" s="3"/>
      <c r="RF925" s="3"/>
      <c r="RG925" s="3"/>
      <c r="RH925" s="3"/>
      <c r="RI925" s="3"/>
      <c r="RJ925" s="3"/>
      <c r="RK925" s="3"/>
      <c r="RL925" s="3"/>
      <c r="RM925" s="3"/>
      <c r="RN925" s="3"/>
      <c r="RO925" s="3"/>
      <c r="RP925" s="3"/>
      <c r="RQ925" s="3"/>
      <c r="RR925" s="3"/>
      <c r="RS925" s="3"/>
      <c r="RT925" s="3"/>
      <c r="RU925" s="3"/>
      <c r="RV925" s="3"/>
      <c r="RW925" s="3"/>
      <c r="RX925" s="3"/>
      <c r="RY925" s="3"/>
      <c r="RZ925" s="3"/>
      <c r="SA925" s="3"/>
      <c r="SB925" s="3"/>
      <c r="SC925" s="3"/>
      <c r="SD925" s="3"/>
      <c r="SE925" s="3"/>
      <c r="SF925" s="3"/>
      <c r="SG925" s="3"/>
      <c r="SH925" s="3"/>
      <c r="SI925" s="3"/>
      <c r="SJ925" s="3"/>
      <c r="SK925" s="3"/>
      <c r="SL925" s="3"/>
      <c r="SM925" s="3"/>
      <c r="SN925" s="3"/>
      <c r="SO925" s="3"/>
      <c r="SP925" s="3"/>
      <c r="SQ925" s="3"/>
      <c r="SR925" s="3"/>
      <c r="SS925" s="3"/>
      <c r="ST925" s="3"/>
      <c r="SU925" s="3"/>
      <c r="SV925" s="3"/>
      <c r="SW925" s="3"/>
      <c r="SX925" s="3"/>
      <c r="SY925" s="3"/>
      <c r="SZ925" s="3"/>
      <c r="TA925" s="3"/>
      <c r="TB925" s="3"/>
      <c r="TC925" s="3"/>
      <c r="TD925" s="3"/>
      <c r="TE925" s="3"/>
      <c r="TF925" s="3"/>
      <c r="TG925" s="3"/>
      <c r="TH925" s="3"/>
      <c r="TI925" s="3"/>
      <c r="TJ925" s="3"/>
      <c r="TK925" s="3"/>
      <c r="TL925" s="3"/>
      <c r="TM925" s="3"/>
      <c r="TN925" s="3"/>
      <c r="TO925" s="3"/>
      <c r="TP925" s="3"/>
      <c r="TQ925" s="3"/>
      <c r="TR925" s="3"/>
      <c r="TS925" s="3"/>
      <c r="TT925" s="3"/>
      <c r="TU925" s="3"/>
      <c r="TV925" s="3"/>
      <c r="TW925" s="3"/>
      <c r="TX925" s="3"/>
      <c r="TY925" s="3"/>
      <c r="TZ925" s="3"/>
      <c r="UA925" s="3"/>
      <c r="UB925" s="3"/>
      <c r="UC925" s="3"/>
      <c r="UD925" s="3"/>
      <c r="UE925" s="3"/>
      <c r="UF925" s="3"/>
      <c r="UG925" s="3"/>
      <c r="UH925" s="3"/>
      <c r="UI925" s="3"/>
      <c r="UJ925" s="3"/>
      <c r="UK925" s="3"/>
      <c r="UL925" s="3"/>
      <c r="UM925" s="3"/>
      <c r="UN925" s="3"/>
      <c r="UO925" s="3"/>
      <c r="UP925" s="3"/>
      <c r="UQ925" s="3"/>
      <c r="UR925" s="3"/>
      <c r="US925" s="3"/>
      <c r="UT925" s="3"/>
      <c r="UU925" s="3"/>
      <c r="UV925" s="3"/>
      <c r="UW925" s="3"/>
      <c r="UX925" s="3"/>
      <c r="UY925" s="3"/>
      <c r="UZ925" s="3"/>
      <c r="VA925" s="3"/>
      <c r="VB925" s="3"/>
      <c r="VC925" s="3"/>
      <c r="VD925" s="3"/>
      <c r="VE925" s="3"/>
      <c r="VF925" s="3"/>
      <c r="VG925" s="3"/>
      <c r="VH925" s="3"/>
      <c r="VI925" s="3"/>
      <c r="VJ925" s="3"/>
      <c r="VK925" s="3"/>
      <c r="VL925" s="3"/>
      <c r="VM925" s="3"/>
      <c r="VN925" s="3"/>
      <c r="VO925" s="3"/>
      <c r="VP925" s="3"/>
      <c r="VQ925" s="3"/>
      <c r="VR925" s="3"/>
      <c r="VS925" s="3"/>
      <c r="VT925" s="3"/>
      <c r="VU925" s="3"/>
      <c r="VV925" s="3"/>
      <c r="VW925" s="3"/>
      <c r="VX925" s="3"/>
      <c r="VY925" s="3"/>
      <c r="VZ925" s="3"/>
      <c r="WA925" s="3"/>
      <c r="WB925" s="3"/>
      <c r="WC925" s="3"/>
    </row>
    <row r="926" spans="1:601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/>
      <c r="LP926" s="3"/>
      <c r="LQ926" s="3"/>
      <c r="LR926" s="3"/>
      <c r="LS926" s="3"/>
      <c r="LT926" s="3"/>
      <c r="LU926" s="3"/>
      <c r="LV926" s="3"/>
      <c r="LW926" s="3"/>
      <c r="LX926" s="3"/>
      <c r="LY926" s="3"/>
      <c r="LZ926" s="3"/>
      <c r="MA926" s="3"/>
      <c r="MB926" s="3"/>
      <c r="MC926" s="3"/>
      <c r="MD926" s="3"/>
      <c r="ME926" s="3"/>
      <c r="MF926" s="3"/>
      <c r="MG926" s="3"/>
      <c r="MH926" s="3"/>
      <c r="MI926" s="3"/>
      <c r="MJ926" s="3"/>
      <c r="MK926" s="3"/>
      <c r="ML926" s="3"/>
      <c r="MM926" s="3"/>
      <c r="MN926" s="3"/>
      <c r="MO926" s="3"/>
      <c r="MP926" s="3"/>
      <c r="MQ926" s="3"/>
      <c r="MR926" s="3"/>
      <c r="MS926" s="3"/>
      <c r="MT926" s="3"/>
      <c r="MU926" s="3"/>
      <c r="MV926" s="3"/>
      <c r="MW926" s="3"/>
      <c r="MX926" s="3"/>
      <c r="MY926" s="3"/>
      <c r="MZ926" s="3"/>
      <c r="NA926" s="3"/>
      <c r="NB926" s="3"/>
      <c r="NC926" s="3"/>
      <c r="ND926" s="3"/>
      <c r="NE926" s="3"/>
      <c r="NF926" s="3"/>
      <c r="NG926" s="3"/>
      <c r="NH926" s="3"/>
      <c r="NI926" s="3"/>
      <c r="NJ926" s="3"/>
      <c r="NK926" s="3"/>
      <c r="NL926" s="3"/>
      <c r="NM926" s="3"/>
      <c r="NN926" s="3"/>
      <c r="NO926" s="3"/>
      <c r="NP926" s="3"/>
      <c r="NQ926" s="3"/>
      <c r="NR926" s="3"/>
      <c r="NS926" s="3"/>
      <c r="NT926" s="3"/>
      <c r="NU926" s="3"/>
      <c r="NV926" s="3"/>
      <c r="NW926" s="3"/>
      <c r="NX926" s="3"/>
      <c r="NY926" s="3"/>
      <c r="NZ926" s="3"/>
      <c r="OA926" s="3"/>
      <c r="OB926" s="3"/>
      <c r="OC926" s="3"/>
      <c r="OD926" s="3"/>
      <c r="OE926" s="3"/>
      <c r="OF926" s="3"/>
      <c r="OG926" s="3"/>
      <c r="OH926" s="3"/>
      <c r="OI926" s="3"/>
      <c r="OJ926" s="3"/>
      <c r="OK926" s="3"/>
      <c r="OL926" s="3"/>
      <c r="OM926" s="3"/>
      <c r="ON926" s="3"/>
      <c r="OO926" s="3"/>
      <c r="OP926" s="3"/>
      <c r="OQ926" s="3"/>
      <c r="OR926" s="3"/>
      <c r="OS926" s="3"/>
      <c r="OT926" s="3"/>
      <c r="OU926" s="3"/>
      <c r="OV926" s="3"/>
      <c r="OW926" s="3"/>
      <c r="OX926" s="3"/>
      <c r="OY926" s="3"/>
      <c r="OZ926" s="3"/>
      <c r="PA926" s="3"/>
      <c r="PB926" s="3"/>
      <c r="PC926" s="3"/>
      <c r="PD926" s="3"/>
      <c r="PE926" s="3"/>
      <c r="PF926" s="3"/>
      <c r="PG926" s="3"/>
      <c r="PH926" s="3"/>
      <c r="PI926" s="3"/>
      <c r="PJ926" s="3"/>
      <c r="PK926" s="3"/>
      <c r="PL926" s="3"/>
      <c r="PM926" s="3"/>
      <c r="PN926" s="3"/>
      <c r="PO926" s="3"/>
      <c r="PP926" s="3"/>
      <c r="PQ926" s="3"/>
      <c r="PR926" s="3"/>
      <c r="PS926" s="3"/>
      <c r="PT926" s="3"/>
      <c r="PU926" s="3"/>
      <c r="PV926" s="3"/>
      <c r="PW926" s="3"/>
      <c r="PX926" s="3"/>
      <c r="PY926" s="3"/>
      <c r="PZ926" s="3"/>
      <c r="QA926" s="3"/>
      <c r="QB926" s="3"/>
      <c r="QC926" s="3"/>
      <c r="QD926" s="3"/>
      <c r="QE926" s="3"/>
      <c r="QF926" s="3"/>
      <c r="QG926" s="3"/>
      <c r="QH926" s="3"/>
      <c r="QI926" s="3"/>
      <c r="QJ926" s="3"/>
      <c r="QK926" s="3"/>
      <c r="QL926" s="3"/>
      <c r="QM926" s="3"/>
      <c r="QN926" s="3"/>
      <c r="QO926" s="3"/>
      <c r="QP926" s="3"/>
      <c r="QQ926" s="3"/>
      <c r="QR926" s="3"/>
      <c r="QS926" s="3"/>
      <c r="QT926" s="3"/>
      <c r="QU926" s="3"/>
      <c r="QV926" s="3"/>
      <c r="QW926" s="3"/>
      <c r="QX926" s="3"/>
      <c r="QY926" s="3"/>
      <c r="QZ926" s="3"/>
      <c r="RA926" s="3"/>
      <c r="RB926" s="3"/>
      <c r="RC926" s="3"/>
      <c r="RD926" s="3"/>
      <c r="RE926" s="3"/>
      <c r="RF926" s="3"/>
      <c r="RG926" s="3"/>
      <c r="RH926" s="3"/>
      <c r="RI926" s="3"/>
      <c r="RJ926" s="3"/>
      <c r="RK926" s="3"/>
      <c r="RL926" s="3"/>
      <c r="RM926" s="3"/>
      <c r="RN926" s="3"/>
      <c r="RO926" s="3"/>
      <c r="RP926" s="3"/>
      <c r="RQ926" s="3"/>
      <c r="RR926" s="3"/>
      <c r="RS926" s="3"/>
      <c r="RT926" s="3"/>
      <c r="RU926" s="3"/>
      <c r="RV926" s="3"/>
      <c r="RW926" s="3"/>
      <c r="RX926" s="3"/>
      <c r="RY926" s="3"/>
      <c r="RZ926" s="3"/>
      <c r="SA926" s="3"/>
      <c r="SB926" s="3"/>
      <c r="SC926" s="3"/>
      <c r="SD926" s="3"/>
      <c r="SE926" s="3"/>
      <c r="SF926" s="3"/>
      <c r="SG926" s="3"/>
      <c r="SH926" s="3"/>
      <c r="SI926" s="3"/>
      <c r="SJ926" s="3"/>
      <c r="SK926" s="3"/>
      <c r="SL926" s="3"/>
      <c r="SM926" s="3"/>
      <c r="SN926" s="3"/>
      <c r="SO926" s="3"/>
      <c r="SP926" s="3"/>
      <c r="SQ926" s="3"/>
      <c r="SR926" s="3"/>
      <c r="SS926" s="3"/>
      <c r="ST926" s="3"/>
      <c r="SU926" s="3"/>
      <c r="SV926" s="3"/>
      <c r="SW926" s="3"/>
      <c r="SX926" s="3"/>
      <c r="SY926" s="3"/>
      <c r="SZ926" s="3"/>
      <c r="TA926" s="3"/>
      <c r="TB926" s="3"/>
      <c r="TC926" s="3"/>
      <c r="TD926" s="3"/>
      <c r="TE926" s="3"/>
      <c r="TF926" s="3"/>
      <c r="TG926" s="3"/>
      <c r="TH926" s="3"/>
      <c r="TI926" s="3"/>
      <c r="TJ926" s="3"/>
      <c r="TK926" s="3"/>
      <c r="TL926" s="3"/>
      <c r="TM926" s="3"/>
      <c r="TN926" s="3"/>
      <c r="TO926" s="3"/>
      <c r="TP926" s="3"/>
      <c r="TQ926" s="3"/>
      <c r="TR926" s="3"/>
      <c r="TS926" s="3"/>
      <c r="TT926" s="3"/>
      <c r="TU926" s="3"/>
      <c r="TV926" s="3"/>
      <c r="TW926" s="3"/>
      <c r="TX926" s="3"/>
      <c r="TY926" s="3"/>
      <c r="TZ926" s="3"/>
      <c r="UA926" s="3"/>
      <c r="UB926" s="3"/>
      <c r="UC926" s="3"/>
      <c r="UD926" s="3"/>
      <c r="UE926" s="3"/>
      <c r="UF926" s="3"/>
      <c r="UG926" s="3"/>
      <c r="UH926" s="3"/>
      <c r="UI926" s="3"/>
      <c r="UJ926" s="3"/>
      <c r="UK926" s="3"/>
      <c r="UL926" s="3"/>
      <c r="UM926" s="3"/>
      <c r="UN926" s="3"/>
      <c r="UO926" s="3"/>
      <c r="UP926" s="3"/>
      <c r="UQ926" s="3"/>
      <c r="UR926" s="3"/>
      <c r="US926" s="3"/>
      <c r="UT926" s="3"/>
      <c r="UU926" s="3"/>
      <c r="UV926" s="3"/>
      <c r="UW926" s="3"/>
      <c r="UX926" s="3"/>
      <c r="UY926" s="3"/>
      <c r="UZ926" s="3"/>
      <c r="VA926" s="3"/>
      <c r="VB926" s="3"/>
      <c r="VC926" s="3"/>
      <c r="VD926" s="3"/>
      <c r="VE926" s="3"/>
      <c r="VF926" s="3"/>
      <c r="VG926" s="3"/>
      <c r="VH926" s="3"/>
      <c r="VI926" s="3"/>
      <c r="VJ926" s="3"/>
      <c r="VK926" s="3"/>
      <c r="VL926" s="3"/>
      <c r="VM926" s="3"/>
      <c r="VN926" s="3"/>
      <c r="VO926" s="3"/>
      <c r="VP926" s="3"/>
      <c r="VQ926" s="3"/>
      <c r="VR926" s="3"/>
      <c r="VS926" s="3"/>
      <c r="VT926" s="3"/>
      <c r="VU926" s="3"/>
      <c r="VV926" s="3"/>
      <c r="VW926" s="3"/>
      <c r="VX926" s="3"/>
      <c r="VY926" s="3"/>
      <c r="VZ926" s="3"/>
      <c r="WA926" s="3"/>
      <c r="WB926" s="3"/>
      <c r="WC926" s="3"/>
    </row>
    <row r="927" spans="1:601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/>
      <c r="LP927" s="3"/>
      <c r="LQ927" s="3"/>
      <c r="LR927" s="3"/>
      <c r="LS927" s="3"/>
      <c r="LT927" s="3"/>
      <c r="LU927" s="3"/>
      <c r="LV927" s="3"/>
      <c r="LW927" s="3"/>
      <c r="LX927" s="3"/>
      <c r="LY927" s="3"/>
      <c r="LZ927" s="3"/>
      <c r="MA927" s="3"/>
      <c r="MB927" s="3"/>
      <c r="MC927" s="3"/>
      <c r="MD927" s="3"/>
      <c r="ME927" s="3"/>
      <c r="MF927" s="3"/>
      <c r="MG927" s="3"/>
      <c r="MH927" s="3"/>
      <c r="MI927" s="3"/>
      <c r="MJ927" s="3"/>
      <c r="MK927" s="3"/>
      <c r="ML927" s="3"/>
      <c r="MM927" s="3"/>
      <c r="MN927" s="3"/>
      <c r="MO927" s="3"/>
      <c r="MP927" s="3"/>
      <c r="MQ927" s="3"/>
      <c r="MR927" s="3"/>
      <c r="MS927" s="3"/>
      <c r="MT927" s="3"/>
      <c r="MU927" s="3"/>
      <c r="MV927" s="3"/>
      <c r="MW927" s="3"/>
      <c r="MX927" s="3"/>
      <c r="MY927" s="3"/>
      <c r="MZ927" s="3"/>
      <c r="NA927" s="3"/>
      <c r="NB927" s="3"/>
      <c r="NC927" s="3"/>
      <c r="ND927" s="3"/>
      <c r="NE927" s="3"/>
      <c r="NF927" s="3"/>
      <c r="NG927" s="3"/>
      <c r="NH927" s="3"/>
      <c r="NI927" s="3"/>
      <c r="NJ927" s="3"/>
      <c r="NK927" s="3"/>
      <c r="NL927" s="3"/>
      <c r="NM927" s="3"/>
      <c r="NN927" s="3"/>
      <c r="NO927" s="3"/>
      <c r="NP927" s="3"/>
      <c r="NQ927" s="3"/>
      <c r="NR927" s="3"/>
      <c r="NS927" s="3"/>
      <c r="NT927" s="3"/>
      <c r="NU927" s="3"/>
      <c r="NV927" s="3"/>
      <c r="NW927" s="3"/>
      <c r="NX927" s="3"/>
      <c r="NY927" s="3"/>
      <c r="NZ927" s="3"/>
      <c r="OA927" s="3"/>
      <c r="OB927" s="3"/>
      <c r="OC927" s="3"/>
      <c r="OD927" s="3"/>
      <c r="OE927" s="3"/>
      <c r="OF927" s="3"/>
      <c r="OG927" s="3"/>
      <c r="OH927" s="3"/>
      <c r="OI927" s="3"/>
      <c r="OJ927" s="3"/>
      <c r="OK927" s="3"/>
      <c r="OL927" s="3"/>
      <c r="OM927" s="3"/>
      <c r="ON927" s="3"/>
      <c r="OO927" s="3"/>
      <c r="OP927" s="3"/>
      <c r="OQ927" s="3"/>
      <c r="OR927" s="3"/>
      <c r="OS927" s="3"/>
      <c r="OT927" s="3"/>
      <c r="OU927" s="3"/>
      <c r="OV927" s="3"/>
      <c r="OW927" s="3"/>
      <c r="OX927" s="3"/>
      <c r="OY927" s="3"/>
      <c r="OZ927" s="3"/>
      <c r="PA927" s="3"/>
      <c r="PB927" s="3"/>
      <c r="PC927" s="3"/>
      <c r="PD927" s="3"/>
      <c r="PE927" s="3"/>
      <c r="PF927" s="3"/>
      <c r="PG927" s="3"/>
      <c r="PH927" s="3"/>
      <c r="PI927" s="3"/>
      <c r="PJ927" s="3"/>
      <c r="PK927" s="3"/>
      <c r="PL927" s="3"/>
      <c r="PM927" s="3"/>
      <c r="PN927" s="3"/>
      <c r="PO927" s="3"/>
      <c r="PP927" s="3"/>
      <c r="PQ927" s="3"/>
      <c r="PR927" s="3"/>
      <c r="PS927" s="3"/>
      <c r="PT927" s="3"/>
      <c r="PU927" s="3"/>
      <c r="PV927" s="3"/>
      <c r="PW927" s="3"/>
      <c r="PX927" s="3"/>
      <c r="PY927" s="3"/>
      <c r="PZ927" s="3"/>
      <c r="QA927" s="3"/>
      <c r="QB927" s="3"/>
      <c r="QC927" s="3"/>
      <c r="QD927" s="3"/>
      <c r="QE927" s="3"/>
      <c r="QF927" s="3"/>
      <c r="QG927" s="3"/>
      <c r="QH927" s="3"/>
      <c r="QI927" s="3"/>
      <c r="QJ927" s="3"/>
      <c r="QK927" s="3"/>
      <c r="QL927" s="3"/>
      <c r="QM927" s="3"/>
      <c r="QN927" s="3"/>
      <c r="QO927" s="3"/>
      <c r="QP927" s="3"/>
      <c r="QQ927" s="3"/>
      <c r="QR927" s="3"/>
      <c r="QS927" s="3"/>
      <c r="QT927" s="3"/>
      <c r="QU927" s="3"/>
      <c r="QV927" s="3"/>
      <c r="QW927" s="3"/>
      <c r="QX927" s="3"/>
      <c r="QY927" s="3"/>
      <c r="QZ927" s="3"/>
      <c r="RA927" s="3"/>
      <c r="RB927" s="3"/>
      <c r="RC927" s="3"/>
      <c r="RD927" s="3"/>
      <c r="RE927" s="3"/>
      <c r="RF927" s="3"/>
      <c r="RG927" s="3"/>
      <c r="RH927" s="3"/>
      <c r="RI927" s="3"/>
      <c r="RJ927" s="3"/>
      <c r="RK927" s="3"/>
      <c r="RL927" s="3"/>
      <c r="RM927" s="3"/>
      <c r="RN927" s="3"/>
      <c r="RO927" s="3"/>
      <c r="RP927" s="3"/>
      <c r="RQ927" s="3"/>
      <c r="RR927" s="3"/>
      <c r="RS927" s="3"/>
      <c r="RT927" s="3"/>
      <c r="RU927" s="3"/>
      <c r="RV927" s="3"/>
      <c r="RW927" s="3"/>
      <c r="RX927" s="3"/>
      <c r="RY927" s="3"/>
      <c r="RZ927" s="3"/>
      <c r="SA927" s="3"/>
      <c r="SB927" s="3"/>
      <c r="SC927" s="3"/>
      <c r="SD927" s="3"/>
      <c r="SE927" s="3"/>
      <c r="SF927" s="3"/>
      <c r="SG927" s="3"/>
      <c r="SH927" s="3"/>
      <c r="SI927" s="3"/>
      <c r="SJ927" s="3"/>
      <c r="SK927" s="3"/>
      <c r="SL927" s="3"/>
      <c r="SM927" s="3"/>
      <c r="SN927" s="3"/>
      <c r="SO927" s="3"/>
      <c r="SP927" s="3"/>
      <c r="SQ927" s="3"/>
      <c r="SR927" s="3"/>
      <c r="SS927" s="3"/>
      <c r="ST927" s="3"/>
      <c r="SU927" s="3"/>
      <c r="SV927" s="3"/>
      <c r="SW927" s="3"/>
      <c r="SX927" s="3"/>
      <c r="SY927" s="3"/>
      <c r="SZ927" s="3"/>
      <c r="TA927" s="3"/>
      <c r="TB927" s="3"/>
      <c r="TC927" s="3"/>
      <c r="TD927" s="3"/>
      <c r="TE927" s="3"/>
      <c r="TF927" s="3"/>
      <c r="TG927" s="3"/>
      <c r="TH927" s="3"/>
      <c r="TI927" s="3"/>
      <c r="TJ927" s="3"/>
      <c r="TK927" s="3"/>
      <c r="TL927" s="3"/>
      <c r="TM927" s="3"/>
      <c r="TN927" s="3"/>
      <c r="TO927" s="3"/>
      <c r="TP927" s="3"/>
      <c r="TQ927" s="3"/>
      <c r="TR927" s="3"/>
      <c r="TS927" s="3"/>
      <c r="TT927" s="3"/>
      <c r="TU927" s="3"/>
      <c r="TV927" s="3"/>
      <c r="TW927" s="3"/>
      <c r="TX927" s="3"/>
      <c r="TY927" s="3"/>
      <c r="TZ927" s="3"/>
      <c r="UA927" s="3"/>
      <c r="UB927" s="3"/>
      <c r="UC927" s="3"/>
      <c r="UD927" s="3"/>
      <c r="UE927" s="3"/>
      <c r="UF927" s="3"/>
      <c r="UG927" s="3"/>
      <c r="UH927" s="3"/>
      <c r="UI927" s="3"/>
      <c r="UJ927" s="3"/>
      <c r="UK927" s="3"/>
      <c r="UL927" s="3"/>
      <c r="UM927" s="3"/>
      <c r="UN927" s="3"/>
      <c r="UO927" s="3"/>
      <c r="UP927" s="3"/>
      <c r="UQ927" s="3"/>
      <c r="UR927" s="3"/>
      <c r="US927" s="3"/>
      <c r="UT927" s="3"/>
      <c r="UU927" s="3"/>
      <c r="UV927" s="3"/>
      <c r="UW927" s="3"/>
      <c r="UX927" s="3"/>
      <c r="UY927" s="3"/>
      <c r="UZ927" s="3"/>
      <c r="VA927" s="3"/>
      <c r="VB927" s="3"/>
      <c r="VC927" s="3"/>
      <c r="VD927" s="3"/>
      <c r="VE927" s="3"/>
      <c r="VF927" s="3"/>
      <c r="VG927" s="3"/>
      <c r="VH927" s="3"/>
      <c r="VI927" s="3"/>
      <c r="VJ927" s="3"/>
      <c r="VK927" s="3"/>
      <c r="VL927" s="3"/>
      <c r="VM927" s="3"/>
      <c r="VN927" s="3"/>
      <c r="VO927" s="3"/>
      <c r="VP927" s="3"/>
      <c r="VQ927" s="3"/>
      <c r="VR927" s="3"/>
      <c r="VS927" s="3"/>
      <c r="VT927" s="3"/>
      <c r="VU927" s="3"/>
      <c r="VV927" s="3"/>
      <c r="VW927" s="3"/>
      <c r="VX927" s="3"/>
      <c r="VY927" s="3"/>
      <c r="VZ927" s="3"/>
      <c r="WA927" s="3"/>
      <c r="WB927" s="3"/>
      <c r="WC927" s="3"/>
    </row>
    <row r="928" spans="1:601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3"/>
      <c r="NJ928" s="3"/>
      <c r="NK928" s="3"/>
      <c r="NL928" s="3"/>
      <c r="NM928" s="3"/>
      <c r="NN928" s="3"/>
      <c r="NO928" s="3"/>
      <c r="NP928" s="3"/>
      <c r="NQ928" s="3"/>
      <c r="NR928" s="3"/>
      <c r="NS928" s="3"/>
      <c r="NT928" s="3"/>
      <c r="NU928" s="3"/>
      <c r="NV928" s="3"/>
      <c r="NW928" s="3"/>
      <c r="NX928" s="3"/>
      <c r="NY928" s="3"/>
      <c r="NZ928" s="3"/>
      <c r="OA928" s="3"/>
      <c r="OB928" s="3"/>
      <c r="OC928" s="3"/>
      <c r="OD928" s="3"/>
      <c r="OE928" s="3"/>
      <c r="OF928" s="3"/>
      <c r="OG928" s="3"/>
      <c r="OH928" s="3"/>
      <c r="OI928" s="3"/>
      <c r="OJ928" s="3"/>
      <c r="OK928" s="3"/>
      <c r="OL928" s="3"/>
      <c r="OM928" s="3"/>
      <c r="ON928" s="3"/>
      <c r="OO928" s="3"/>
      <c r="OP928" s="3"/>
      <c r="OQ928" s="3"/>
      <c r="OR928" s="3"/>
      <c r="OS928" s="3"/>
      <c r="OT928" s="3"/>
      <c r="OU928" s="3"/>
      <c r="OV928" s="3"/>
      <c r="OW928" s="3"/>
      <c r="OX928" s="3"/>
      <c r="OY928" s="3"/>
      <c r="OZ928" s="3"/>
      <c r="PA928" s="3"/>
      <c r="PB928" s="3"/>
      <c r="PC928" s="3"/>
      <c r="PD928" s="3"/>
      <c r="PE928" s="3"/>
      <c r="PF928" s="3"/>
      <c r="PG928" s="3"/>
      <c r="PH928" s="3"/>
      <c r="PI928" s="3"/>
      <c r="PJ928" s="3"/>
      <c r="PK928" s="3"/>
      <c r="PL928" s="3"/>
      <c r="PM928" s="3"/>
      <c r="PN928" s="3"/>
      <c r="PO928" s="3"/>
      <c r="PP928" s="3"/>
      <c r="PQ928" s="3"/>
      <c r="PR928" s="3"/>
      <c r="PS928" s="3"/>
      <c r="PT928" s="3"/>
      <c r="PU928" s="3"/>
      <c r="PV928" s="3"/>
      <c r="PW928" s="3"/>
      <c r="PX928" s="3"/>
      <c r="PY928" s="3"/>
      <c r="PZ928" s="3"/>
      <c r="QA928" s="3"/>
      <c r="QB928" s="3"/>
      <c r="QC928" s="3"/>
      <c r="QD928" s="3"/>
      <c r="QE928" s="3"/>
      <c r="QF928" s="3"/>
      <c r="QG928" s="3"/>
      <c r="QH928" s="3"/>
      <c r="QI928" s="3"/>
      <c r="QJ928" s="3"/>
      <c r="QK928" s="3"/>
      <c r="QL928" s="3"/>
      <c r="QM928" s="3"/>
      <c r="QN928" s="3"/>
      <c r="QO928" s="3"/>
      <c r="QP928" s="3"/>
      <c r="QQ928" s="3"/>
      <c r="QR928" s="3"/>
      <c r="QS928" s="3"/>
      <c r="QT928" s="3"/>
      <c r="QU928" s="3"/>
      <c r="QV928" s="3"/>
      <c r="QW928" s="3"/>
      <c r="QX928" s="3"/>
      <c r="QY928" s="3"/>
      <c r="QZ928" s="3"/>
      <c r="RA928" s="3"/>
      <c r="RB928" s="3"/>
      <c r="RC928" s="3"/>
      <c r="RD928" s="3"/>
      <c r="RE928" s="3"/>
      <c r="RF928" s="3"/>
      <c r="RG928" s="3"/>
      <c r="RH928" s="3"/>
      <c r="RI928" s="3"/>
      <c r="RJ928" s="3"/>
      <c r="RK928" s="3"/>
      <c r="RL928" s="3"/>
      <c r="RM928" s="3"/>
      <c r="RN928" s="3"/>
      <c r="RO928" s="3"/>
      <c r="RP928" s="3"/>
      <c r="RQ928" s="3"/>
      <c r="RR928" s="3"/>
      <c r="RS928" s="3"/>
      <c r="RT928" s="3"/>
      <c r="RU928" s="3"/>
      <c r="RV928" s="3"/>
      <c r="RW928" s="3"/>
      <c r="RX928" s="3"/>
      <c r="RY928" s="3"/>
      <c r="RZ928" s="3"/>
      <c r="SA928" s="3"/>
      <c r="SB928" s="3"/>
      <c r="SC928" s="3"/>
      <c r="SD928" s="3"/>
      <c r="SE928" s="3"/>
      <c r="SF928" s="3"/>
      <c r="SG928" s="3"/>
      <c r="SH928" s="3"/>
      <c r="SI928" s="3"/>
      <c r="SJ928" s="3"/>
      <c r="SK928" s="3"/>
      <c r="SL928" s="3"/>
      <c r="SM928" s="3"/>
      <c r="SN928" s="3"/>
      <c r="SO928" s="3"/>
      <c r="SP928" s="3"/>
      <c r="SQ928" s="3"/>
      <c r="SR928" s="3"/>
      <c r="SS928" s="3"/>
      <c r="ST928" s="3"/>
      <c r="SU928" s="3"/>
      <c r="SV928" s="3"/>
      <c r="SW928" s="3"/>
      <c r="SX928" s="3"/>
      <c r="SY928" s="3"/>
      <c r="SZ928" s="3"/>
      <c r="TA928" s="3"/>
      <c r="TB928" s="3"/>
      <c r="TC928" s="3"/>
      <c r="TD928" s="3"/>
      <c r="TE928" s="3"/>
      <c r="TF928" s="3"/>
      <c r="TG928" s="3"/>
      <c r="TH928" s="3"/>
      <c r="TI928" s="3"/>
      <c r="TJ928" s="3"/>
      <c r="TK928" s="3"/>
      <c r="TL928" s="3"/>
      <c r="TM928" s="3"/>
      <c r="TN928" s="3"/>
      <c r="TO928" s="3"/>
      <c r="TP928" s="3"/>
      <c r="TQ928" s="3"/>
      <c r="TR928" s="3"/>
      <c r="TS928" s="3"/>
      <c r="TT928" s="3"/>
      <c r="TU928" s="3"/>
      <c r="TV928" s="3"/>
      <c r="TW928" s="3"/>
      <c r="TX928" s="3"/>
      <c r="TY928" s="3"/>
      <c r="TZ928" s="3"/>
      <c r="UA928" s="3"/>
      <c r="UB928" s="3"/>
      <c r="UC928" s="3"/>
      <c r="UD928" s="3"/>
      <c r="UE928" s="3"/>
      <c r="UF928" s="3"/>
      <c r="UG928" s="3"/>
      <c r="UH928" s="3"/>
      <c r="UI928" s="3"/>
      <c r="UJ928" s="3"/>
      <c r="UK928" s="3"/>
      <c r="UL928" s="3"/>
      <c r="UM928" s="3"/>
      <c r="UN928" s="3"/>
      <c r="UO928" s="3"/>
      <c r="UP928" s="3"/>
      <c r="UQ928" s="3"/>
      <c r="UR928" s="3"/>
      <c r="US928" s="3"/>
      <c r="UT928" s="3"/>
      <c r="UU928" s="3"/>
      <c r="UV928" s="3"/>
      <c r="UW928" s="3"/>
      <c r="UX928" s="3"/>
      <c r="UY928" s="3"/>
      <c r="UZ928" s="3"/>
      <c r="VA928" s="3"/>
      <c r="VB928" s="3"/>
      <c r="VC928" s="3"/>
      <c r="VD928" s="3"/>
      <c r="VE928" s="3"/>
      <c r="VF928" s="3"/>
      <c r="VG928" s="3"/>
      <c r="VH928" s="3"/>
      <c r="VI928" s="3"/>
      <c r="VJ928" s="3"/>
      <c r="VK928" s="3"/>
      <c r="VL928" s="3"/>
      <c r="VM928" s="3"/>
      <c r="VN928" s="3"/>
      <c r="VO928" s="3"/>
      <c r="VP928" s="3"/>
      <c r="VQ928" s="3"/>
      <c r="VR928" s="3"/>
      <c r="VS928" s="3"/>
      <c r="VT928" s="3"/>
      <c r="VU928" s="3"/>
      <c r="VV928" s="3"/>
      <c r="VW928" s="3"/>
      <c r="VX928" s="3"/>
      <c r="VY928" s="3"/>
      <c r="VZ928" s="3"/>
      <c r="WA928" s="3"/>
      <c r="WB928" s="3"/>
      <c r="WC928" s="3"/>
    </row>
    <row r="929" spans="1:601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3"/>
      <c r="NJ929" s="3"/>
      <c r="NK929" s="3"/>
      <c r="NL929" s="3"/>
      <c r="NM929" s="3"/>
      <c r="NN929" s="3"/>
      <c r="NO929" s="3"/>
      <c r="NP929" s="3"/>
      <c r="NQ929" s="3"/>
      <c r="NR929" s="3"/>
      <c r="NS929" s="3"/>
      <c r="NT929" s="3"/>
      <c r="NU929" s="3"/>
      <c r="NV929" s="3"/>
      <c r="NW929" s="3"/>
      <c r="NX929" s="3"/>
      <c r="NY929" s="3"/>
      <c r="NZ929" s="3"/>
      <c r="OA929" s="3"/>
      <c r="OB929" s="3"/>
      <c r="OC929" s="3"/>
      <c r="OD929" s="3"/>
      <c r="OE929" s="3"/>
      <c r="OF929" s="3"/>
      <c r="OG929" s="3"/>
      <c r="OH929" s="3"/>
      <c r="OI929" s="3"/>
      <c r="OJ929" s="3"/>
      <c r="OK929" s="3"/>
      <c r="OL929" s="3"/>
      <c r="OM929" s="3"/>
      <c r="ON929" s="3"/>
      <c r="OO929" s="3"/>
      <c r="OP929" s="3"/>
      <c r="OQ929" s="3"/>
      <c r="OR929" s="3"/>
      <c r="OS929" s="3"/>
      <c r="OT929" s="3"/>
      <c r="OU929" s="3"/>
      <c r="OV929" s="3"/>
      <c r="OW929" s="3"/>
      <c r="OX929" s="3"/>
      <c r="OY929" s="3"/>
      <c r="OZ929" s="3"/>
      <c r="PA929" s="3"/>
      <c r="PB929" s="3"/>
      <c r="PC929" s="3"/>
      <c r="PD929" s="3"/>
      <c r="PE929" s="3"/>
      <c r="PF929" s="3"/>
      <c r="PG929" s="3"/>
      <c r="PH929" s="3"/>
      <c r="PI929" s="3"/>
      <c r="PJ929" s="3"/>
      <c r="PK929" s="3"/>
      <c r="PL929" s="3"/>
      <c r="PM929" s="3"/>
      <c r="PN929" s="3"/>
      <c r="PO929" s="3"/>
      <c r="PP929" s="3"/>
      <c r="PQ929" s="3"/>
      <c r="PR929" s="3"/>
      <c r="PS929" s="3"/>
      <c r="PT929" s="3"/>
      <c r="PU929" s="3"/>
      <c r="PV929" s="3"/>
      <c r="PW929" s="3"/>
      <c r="PX929" s="3"/>
      <c r="PY929" s="3"/>
      <c r="PZ929" s="3"/>
      <c r="QA929" s="3"/>
      <c r="QB929" s="3"/>
      <c r="QC929" s="3"/>
      <c r="QD929" s="3"/>
      <c r="QE929" s="3"/>
      <c r="QF929" s="3"/>
      <c r="QG929" s="3"/>
      <c r="QH929" s="3"/>
      <c r="QI929" s="3"/>
      <c r="QJ929" s="3"/>
      <c r="QK929" s="3"/>
      <c r="QL929" s="3"/>
      <c r="QM929" s="3"/>
      <c r="QN929" s="3"/>
      <c r="QO929" s="3"/>
      <c r="QP929" s="3"/>
      <c r="QQ929" s="3"/>
      <c r="QR929" s="3"/>
      <c r="QS929" s="3"/>
      <c r="QT929" s="3"/>
      <c r="QU929" s="3"/>
      <c r="QV929" s="3"/>
      <c r="QW929" s="3"/>
      <c r="QX929" s="3"/>
      <c r="QY929" s="3"/>
      <c r="QZ929" s="3"/>
      <c r="RA929" s="3"/>
      <c r="RB929" s="3"/>
      <c r="RC929" s="3"/>
      <c r="RD929" s="3"/>
      <c r="RE929" s="3"/>
      <c r="RF929" s="3"/>
      <c r="RG929" s="3"/>
      <c r="RH929" s="3"/>
      <c r="RI929" s="3"/>
      <c r="RJ929" s="3"/>
      <c r="RK929" s="3"/>
      <c r="RL929" s="3"/>
      <c r="RM929" s="3"/>
      <c r="RN929" s="3"/>
      <c r="RO929" s="3"/>
      <c r="RP929" s="3"/>
      <c r="RQ929" s="3"/>
      <c r="RR929" s="3"/>
      <c r="RS929" s="3"/>
      <c r="RT929" s="3"/>
      <c r="RU929" s="3"/>
      <c r="RV929" s="3"/>
      <c r="RW929" s="3"/>
      <c r="RX929" s="3"/>
      <c r="RY929" s="3"/>
      <c r="RZ929" s="3"/>
      <c r="SA929" s="3"/>
      <c r="SB929" s="3"/>
      <c r="SC929" s="3"/>
      <c r="SD929" s="3"/>
      <c r="SE929" s="3"/>
      <c r="SF929" s="3"/>
      <c r="SG929" s="3"/>
      <c r="SH929" s="3"/>
      <c r="SI929" s="3"/>
      <c r="SJ929" s="3"/>
      <c r="SK929" s="3"/>
      <c r="SL929" s="3"/>
      <c r="SM929" s="3"/>
      <c r="SN929" s="3"/>
      <c r="SO929" s="3"/>
      <c r="SP929" s="3"/>
      <c r="SQ929" s="3"/>
      <c r="SR929" s="3"/>
      <c r="SS929" s="3"/>
      <c r="ST929" s="3"/>
      <c r="SU929" s="3"/>
      <c r="SV929" s="3"/>
      <c r="SW929" s="3"/>
      <c r="SX929" s="3"/>
      <c r="SY929" s="3"/>
      <c r="SZ929" s="3"/>
      <c r="TA929" s="3"/>
      <c r="TB929" s="3"/>
      <c r="TC929" s="3"/>
      <c r="TD929" s="3"/>
      <c r="TE929" s="3"/>
      <c r="TF929" s="3"/>
      <c r="TG929" s="3"/>
      <c r="TH929" s="3"/>
      <c r="TI929" s="3"/>
      <c r="TJ929" s="3"/>
      <c r="TK929" s="3"/>
      <c r="TL929" s="3"/>
      <c r="TM929" s="3"/>
      <c r="TN929" s="3"/>
      <c r="TO929" s="3"/>
      <c r="TP929" s="3"/>
      <c r="TQ929" s="3"/>
      <c r="TR929" s="3"/>
      <c r="TS929" s="3"/>
      <c r="TT929" s="3"/>
      <c r="TU929" s="3"/>
      <c r="TV929" s="3"/>
      <c r="TW929" s="3"/>
      <c r="TX929" s="3"/>
      <c r="TY929" s="3"/>
      <c r="TZ929" s="3"/>
      <c r="UA929" s="3"/>
      <c r="UB929" s="3"/>
      <c r="UC929" s="3"/>
      <c r="UD929" s="3"/>
      <c r="UE929" s="3"/>
      <c r="UF929" s="3"/>
      <c r="UG929" s="3"/>
      <c r="UH929" s="3"/>
      <c r="UI929" s="3"/>
      <c r="UJ929" s="3"/>
      <c r="UK929" s="3"/>
      <c r="UL929" s="3"/>
      <c r="UM929" s="3"/>
      <c r="UN929" s="3"/>
      <c r="UO929" s="3"/>
      <c r="UP929" s="3"/>
      <c r="UQ929" s="3"/>
      <c r="UR929" s="3"/>
      <c r="US929" s="3"/>
      <c r="UT929" s="3"/>
      <c r="UU929" s="3"/>
      <c r="UV929" s="3"/>
      <c r="UW929" s="3"/>
      <c r="UX929" s="3"/>
      <c r="UY929" s="3"/>
      <c r="UZ929" s="3"/>
      <c r="VA929" s="3"/>
      <c r="VB929" s="3"/>
      <c r="VC929" s="3"/>
      <c r="VD929" s="3"/>
      <c r="VE929" s="3"/>
      <c r="VF929" s="3"/>
      <c r="VG929" s="3"/>
      <c r="VH929" s="3"/>
      <c r="VI929" s="3"/>
      <c r="VJ929" s="3"/>
      <c r="VK929" s="3"/>
      <c r="VL929" s="3"/>
      <c r="VM929" s="3"/>
      <c r="VN929" s="3"/>
      <c r="VO929" s="3"/>
      <c r="VP929" s="3"/>
      <c r="VQ929" s="3"/>
      <c r="VR929" s="3"/>
      <c r="VS929" s="3"/>
      <c r="VT929" s="3"/>
      <c r="VU929" s="3"/>
      <c r="VV929" s="3"/>
      <c r="VW929" s="3"/>
      <c r="VX929" s="3"/>
      <c r="VY929" s="3"/>
      <c r="VZ929" s="3"/>
      <c r="WA929" s="3"/>
      <c r="WB929" s="3"/>
      <c r="WC929" s="3"/>
    </row>
    <row r="930" spans="1:601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3"/>
      <c r="NJ930" s="3"/>
      <c r="NK930" s="3"/>
      <c r="NL930" s="3"/>
      <c r="NM930" s="3"/>
      <c r="NN930" s="3"/>
      <c r="NO930" s="3"/>
      <c r="NP930" s="3"/>
      <c r="NQ930" s="3"/>
      <c r="NR930" s="3"/>
      <c r="NS930" s="3"/>
      <c r="NT930" s="3"/>
      <c r="NU930" s="3"/>
      <c r="NV930" s="3"/>
      <c r="NW930" s="3"/>
      <c r="NX930" s="3"/>
      <c r="NY930" s="3"/>
      <c r="NZ930" s="3"/>
      <c r="OA930" s="3"/>
      <c r="OB930" s="3"/>
      <c r="OC930" s="3"/>
      <c r="OD930" s="3"/>
      <c r="OE930" s="3"/>
      <c r="OF930" s="3"/>
      <c r="OG930" s="3"/>
      <c r="OH930" s="3"/>
      <c r="OI930" s="3"/>
      <c r="OJ930" s="3"/>
      <c r="OK930" s="3"/>
      <c r="OL930" s="3"/>
      <c r="OM930" s="3"/>
      <c r="ON930" s="3"/>
      <c r="OO930" s="3"/>
      <c r="OP930" s="3"/>
      <c r="OQ930" s="3"/>
      <c r="OR930" s="3"/>
      <c r="OS930" s="3"/>
      <c r="OT930" s="3"/>
      <c r="OU930" s="3"/>
      <c r="OV930" s="3"/>
      <c r="OW930" s="3"/>
      <c r="OX930" s="3"/>
      <c r="OY930" s="3"/>
      <c r="OZ930" s="3"/>
      <c r="PA930" s="3"/>
      <c r="PB930" s="3"/>
      <c r="PC930" s="3"/>
      <c r="PD930" s="3"/>
      <c r="PE930" s="3"/>
      <c r="PF930" s="3"/>
      <c r="PG930" s="3"/>
      <c r="PH930" s="3"/>
      <c r="PI930" s="3"/>
      <c r="PJ930" s="3"/>
      <c r="PK930" s="3"/>
      <c r="PL930" s="3"/>
      <c r="PM930" s="3"/>
      <c r="PN930" s="3"/>
      <c r="PO930" s="3"/>
      <c r="PP930" s="3"/>
      <c r="PQ930" s="3"/>
      <c r="PR930" s="3"/>
      <c r="PS930" s="3"/>
      <c r="PT930" s="3"/>
      <c r="PU930" s="3"/>
      <c r="PV930" s="3"/>
      <c r="PW930" s="3"/>
      <c r="PX930" s="3"/>
      <c r="PY930" s="3"/>
      <c r="PZ930" s="3"/>
      <c r="QA930" s="3"/>
      <c r="QB930" s="3"/>
      <c r="QC930" s="3"/>
      <c r="QD930" s="3"/>
      <c r="QE930" s="3"/>
      <c r="QF930" s="3"/>
      <c r="QG930" s="3"/>
      <c r="QH930" s="3"/>
      <c r="QI930" s="3"/>
      <c r="QJ930" s="3"/>
      <c r="QK930" s="3"/>
      <c r="QL930" s="3"/>
      <c r="QM930" s="3"/>
      <c r="QN930" s="3"/>
      <c r="QO930" s="3"/>
      <c r="QP930" s="3"/>
      <c r="QQ930" s="3"/>
      <c r="QR930" s="3"/>
      <c r="QS930" s="3"/>
      <c r="QT930" s="3"/>
      <c r="QU930" s="3"/>
      <c r="QV930" s="3"/>
      <c r="QW930" s="3"/>
      <c r="QX930" s="3"/>
      <c r="QY930" s="3"/>
      <c r="QZ930" s="3"/>
      <c r="RA930" s="3"/>
      <c r="RB930" s="3"/>
      <c r="RC930" s="3"/>
      <c r="RD930" s="3"/>
      <c r="RE930" s="3"/>
      <c r="RF930" s="3"/>
      <c r="RG930" s="3"/>
      <c r="RH930" s="3"/>
      <c r="RI930" s="3"/>
      <c r="RJ930" s="3"/>
      <c r="RK930" s="3"/>
      <c r="RL930" s="3"/>
      <c r="RM930" s="3"/>
      <c r="RN930" s="3"/>
      <c r="RO930" s="3"/>
      <c r="RP930" s="3"/>
      <c r="RQ930" s="3"/>
      <c r="RR930" s="3"/>
      <c r="RS930" s="3"/>
      <c r="RT930" s="3"/>
      <c r="RU930" s="3"/>
      <c r="RV930" s="3"/>
      <c r="RW930" s="3"/>
      <c r="RX930" s="3"/>
      <c r="RY930" s="3"/>
      <c r="RZ930" s="3"/>
      <c r="SA930" s="3"/>
      <c r="SB930" s="3"/>
      <c r="SC930" s="3"/>
      <c r="SD930" s="3"/>
      <c r="SE930" s="3"/>
      <c r="SF930" s="3"/>
      <c r="SG930" s="3"/>
      <c r="SH930" s="3"/>
      <c r="SI930" s="3"/>
      <c r="SJ930" s="3"/>
      <c r="SK930" s="3"/>
      <c r="SL930" s="3"/>
      <c r="SM930" s="3"/>
      <c r="SN930" s="3"/>
      <c r="SO930" s="3"/>
      <c r="SP930" s="3"/>
      <c r="SQ930" s="3"/>
      <c r="SR930" s="3"/>
      <c r="SS930" s="3"/>
      <c r="ST930" s="3"/>
      <c r="SU930" s="3"/>
      <c r="SV930" s="3"/>
      <c r="SW930" s="3"/>
      <c r="SX930" s="3"/>
      <c r="SY930" s="3"/>
      <c r="SZ930" s="3"/>
      <c r="TA930" s="3"/>
      <c r="TB930" s="3"/>
      <c r="TC930" s="3"/>
      <c r="TD930" s="3"/>
      <c r="TE930" s="3"/>
      <c r="TF930" s="3"/>
      <c r="TG930" s="3"/>
      <c r="TH930" s="3"/>
      <c r="TI930" s="3"/>
      <c r="TJ930" s="3"/>
      <c r="TK930" s="3"/>
      <c r="TL930" s="3"/>
      <c r="TM930" s="3"/>
      <c r="TN930" s="3"/>
      <c r="TO930" s="3"/>
      <c r="TP930" s="3"/>
      <c r="TQ930" s="3"/>
      <c r="TR930" s="3"/>
      <c r="TS930" s="3"/>
      <c r="TT930" s="3"/>
      <c r="TU930" s="3"/>
      <c r="TV930" s="3"/>
      <c r="TW930" s="3"/>
      <c r="TX930" s="3"/>
      <c r="TY930" s="3"/>
      <c r="TZ930" s="3"/>
      <c r="UA930" s="3"/>
      <c r="UB930" s="3"/>
      <c r="UC930" s="3"/>
      <c r="UD930" s="3"/>
      <c r="UE930" s="3"/>
      <c r="UF930" s="3"/>
      <c r="UG930" s="3"/>
      <c r="UH930" s="3"/>
      <c r="UI930" s="3"/>
      <c r="UJ930" s="3"/>
      <c r="UK930" s="3"/>
      <c r="UL930" s="3"/>
      <c r="UM930" s="3"/>
      <c r="UN930" s="3"/>
      <c r="UO930" s="3"/>
      <c r="UP930" s="3"/>
      <c r="UQ930" s="3"/>
      <c r="UR930" s="3"/>
      <c r="US930" s="3"/>
      <c r="UT930" s="3"/>
      <c r="UU930" s="3"/>
      <c r="UV930" s="3"/>
      <c r="UW930" s="3"/>
      <c r="UX930" s="3"/>
      <c r="UY930" s="3"/>
      <c r="UZ930" s="3"/>
      <c r="VA930" s="3"/>
      <c r="VB930" s="3"/>
      <c r="VC930" s="3"/>
      <c r="VD930" s="3"/>
      <c r="VE930" s="3"/>
      <c r="VF930" s="3"/>
      <c r="VG930" s="3"/>
      <c r="VH930" s="3"/>
      <c r="VI930" s="3"/>
      <c r="VJ930" s="3"/>
      <c r="VK930" s="3"/>
      <c r="VL930" s="3"/>
      <c r="VM930" s="3"/>
      <c r="VN930" s="3"/>
      <c r="VO930" s="3"/>
      <c r="VP930" s="3"/>
      <c r="VQ930" s="3"/>
      <c r="VR930" s="3"/>
      <c r="VS930" s="3"/>
      <c r="VT930" s="3"/>
      <c r="VU930" s="3"/>
      <c r="VV930" s="3"/>
      <c r="VW930" s="3"/>
      <c r="VX930" s="3"/>
      <c r="VY930" s="3"/>
      <c r="VZ930" s="3"/>
      <c r="WA930" s="3"/>
      <c r="WB930" s="3"/>
      <c r="WC930" s="3"/>
    </row>
    <row r="931" spans="1:601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3"/>
      <c r="NJ931" s="3"/>
      <c r="NK931" s="3"/>
      <c r="NL931" s="3"/>
      <c r="NM931" s="3"/>
      <c r="NN931" s="3"/>
      <c r="NO931" s="3"/>
      <c r="NP931" s="3"/>
      <c r="NQ931" s="3"/>
      <c r="NR931" s="3"/>
      <c r="NS931" s="3"/>
      <c r="NT931" s="3"/>
      <c r="NU931" s="3"/>
      <c r="NV931" s="3"/>
      <c r="NW931" s="3"/>
      <c r="NX931" s="3"/>
      <c r="NY931" s="3"/>
      <c r="NZ931" s="3"/>
      <c r="OA931" s="3"/>
      <c r="OB931" s="3"/>
      <c r="OC931" s="3"/>
      <c r="OD931" s="3"/>
      <c r="OE931" s="3"/>
      <c r="OF931" s="3"/>
      <c r="OG931" s="3"/>
      <c r="OH931" s="3"/>
      <c r="OI931" s="3"/>
      <c r="OJ931" s="3"/>
      <c r="OK931" s="3"/>
      <c r="OL931" s="3"/>
      <c r="OM931" s="3"/>
      <c r="ON931" s="3"/>
      <c r="OO931" s="3"/>
      <c r="OP931" s="3"/>
      <c r="OQ931" s="3"/>
      <c r="OR931" s="3"/>
      <c r="OS931" s="3"/>
      <c r="OT931" s="3"/>
      <c r="OU931" s="3"/>
      <c r="OV931" s="3"/>
      <c r="OW931" s="3"/>
      <c r="OX931" s="3"/>
      <c r="OY931" s="3"/>
      <c r="OZ931" s="3"/>
      <c r="PA931" s="3"/>
      <c r="PB931" s="3"/>
      <c r="PC931" s="3"/>
      <c r="PD931" s="3"/>
      <c r="PE931" s="3"/>
      <c r="PF931" s="3"/>
      <c r="PG931" s="3"/>
      <c r="PH931" s="3"/>
      <c r="PI931" s="3"/>
      <c r="PJ931" s="3"/>
      <c r="PK931" s="3"/>
      <c r="PL931" s="3"/>
      <c r="PM931" s="3"/>
      <c r="PN931" s="3"/>
      <c r="PO931" s="3"/>
      <c r="PP931" s="3"/>
      <c r="PQ931" s="3"/>
      <c r="PR931" s="3"/>
      <c r="PS931" s="3"/>
      <c r="PT931" s="3"/>
      <c r="PU931" s="3"/>
      <c r="PV931" s="3"/>
      <c r="PW931" s="3"/>
      <c r="PX931" s="3"/>
      <c r="PY931" s="3"/>
      <c r="PZ931" s="3"/>
      <c r="QA931" s="3"/>
      <c r="QB931" s="3"/>
      <c r="QC931" s="3"/>
      <c r="QD931" s="3"/>
      <c r="QE931" s="3"/>
      <c r="QF931" s="3"/>
      <c r="QG931" s="3"/>
      <c r="QH931" s="3"/>
      <c r="QI931" s="3"/>
      <c r="QJ931" s="3"/>
      <c r="QK931" s="3"/>
      <c r="QL931" s="3"/>
      <c r="QM931" s="3"/>
      <c r="QN931" s="3"/>
      <c r="QO931" s="3"/>
      <c r="QP931" s="3"/>
      <c r="QQ931" s="3"/>
      <c r="QR931" s="3"/>
      <c r="QS931" s="3"/>
      <c r="QT931" s="3"/>
      <c r="QU931" s="3"/>
      <c r="QV931" s="3"/>
      <c r="QW931" s="3"/>
      <c r="QX931" s="3"/>
      <c r="QY931" s="3"/>
      <c r="QZ931" s="3"/>
      <c r="RA931" s="3"/>
      <c r="RB931" s="3"/>
      <c r="RC931" s="3"/>
      <c r="RD931" s="3"/>
      <c r="RE931" s="3"/>
      <c r="RF931" s="3"/>
      <c r="RG931" s="3"/>
      <c r="RH931" s="3"/>
      <c r="RI931" s="3"/>
      <c r="RJ931" s="3"/>
      <c r="RK931" s="3"/>
      <c r="RL931" s="3"/>
      <c r="RM931" s="3"/>
      <c r="RN931" s="3"/>
      <c r="RO931" s="3"/>
      <c r="RP931" s="3"/>
      <c r="RQ931" s="3"/>
      <c r="RR931" s="3"/>
      <c r="RS931" s="3"/>
      <c r="RT931" s="3"/>
      <c r="RU931" s="3"/>
      <c r="RV931" s="3"/>
      <c r="RW931" s="3"/>
      <c r="RX931" s="3"/>
      <c r="RY931" s="3"/>
      <c r="RZ931" s="3"/>
      <c r="SA931" s="3"/>
      <c r="SB931" s="3"/>
      <c r="SC931" s="3"/>
      <c r="SD931" s="3"/>
      <c r="SE931" s="3"/>
      <c r="SF931" s="3"/>
      <c r="SG931" s="3"/>
      <c r="SH931" s="3"/>
      <c r="SI931" s="3"/>
      <c r="SJ931" s="3"/>
      <c r="SK931" s="3"/>
      <c r="SL931" s="3"/>
      <c r="SM931" s="3"/>
      <c r="SN931" s="3"/>
      <c r="SO931" s="3"/>
      <c r="SP931" s="3"/>
      <c r="SQ931" s="3"/>
      <c r="SR931" s="3"/>
      <c r="SS931" s="3"/>
      <c r="ST931" s="3"/>
      <c r="SU931" s="3"/>
      <c r="SV931" s="3"/>
      <c r="SW931" s="3"/>
      <c r="SX931" s="3"/>
      <c r="SY931" s="3"/>
      <c r="SZ931" s="3"/>
      <c r="TA931" s="3"/>
      <c r="TB931" s="3"/>
      <c r="TC931" s="3"/>
      <c r="TD931" s="3"/>
      <c r="TE931" s="3"/>
      <c r="TF931" s="3"/>
      <c r="TG931" s="3"/>
      <c r="TH931" s="3"/>
      <c r="TI931" s="3"/>
      <c r="TJ931" s="3"/>
      <c r="TK931" s="3"/>
      <c r="TL931" s="3"/>
      <c r="TM931" s="3"/>
      <c r="TN931" s="3"/>
      <c r="TO931" s="3"/>
      <c r="TP931" s="3"/>
      <c r="TQ931" s="3"/>
      <c r="TR931" s="3"/>
      <c r="TS931" s="3"/>
      <c r="TT931" s="3"/>
      <c r="TU931" s="3"/>
      <c r="TV931" s="3"/>
      <c r="TW931" s="3"/>
      <c r="TX931" s="3"/>
      <c r="TY931" s="3"/>
      <c r="TZ931" s="3"/>
      <c r="UA931" s="3"/>
      <c r="UB931" s="3"/>
      <c r="UC931" s="3"/>
      <c r="UD931" s="3"/>
      <c r="UE931" s="3"/>
      <c r="UF931" s="3"/>
      <c r="UG931" s="3"/>
      <c r="UH931" s="3"/>
      <c r="UI931" s="3"/>
      <c r="UJ931" s="3"/>
      <c r="UK931" s="3"/>
      <c r="UL931" s="3"/>
      <c r="UM931" s="3"/>
      <c r="UN931" s="3"/>
      <c r="UO931" s="3"/>
      <c r="UP931" s="3"/>
      <c r="UQ931" s="3"/>
      <c r="UR931" s="3"/>
      <c r="US931" s="3"/>
      <c r="UT931" s="3"/>
      <c r="UU931" s="3"/>
      <c r="UV931" s="3"/>
      <c r="UW931" s="3"/>
      <c r="UX931" s="3"/>
      <c r="UY931" s="3"/>
      <c r="UZ931" s="3"/>
      <c r="VA931" s="3"/>
      <c r="VB931" s="3"/>
      <c r="VC931" s="3"/>
      <c r="VD931" s="3"/>
      <c r="VE931" s="3"/>
      <c r="VF931" s="3"/>
      <c r="VG931" s="3"/>
      <c r="VH931" s="3"/>
      <c r="VI931" s="3"/>
      <c r="VJ931" s="3"/>
      <c r="VK931" s="3"/>
      <c r="VL931" s="3"/>
      <c r="VM931" s="3"/>
      <c r="VN931" s="3"/>
      <c r="VO931" s="3"/>
      <c r="VP931" s="3"/>
      <c r="VQ931" s="3"/>
      <c r="VR931" s="3"/>
      <c r="VS931" s="3"/>
      <c r="VT931" s="3"/>
      <c r="VU931" s="3"/>
      <c r="VV931" s="3"/>
      <c r="VW931" s="3"/>
      <c r="VX931" s="3"/>
      <c r="VY931" s="3"/>
      <c r="VZ931" s="3"/>
      <c r="WA931" s="3"/>
      <c r="WB931" s="3"/>
      <c r="WC931" s="3"/>
    </row>
    <row r="932" spans="1:601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3"/>
      <c r="NJ932" s="3"/>
      <c r="NK932" s="3"/>
      <c r="NL932" s="3"/>
      <c r="NM932" s="3"/>
      <c r="NN932" s="3"/>
      <c r="NO932" s="3"/>
      <c r="NP932" s="3"/>
      <c r="NQ932" s="3"/>
      <c r="NR932" s="3"/>
      <c r="NS932" s="3"/>
      <c r="NT932" s="3"/>
      <c r="NU932" s="3"/>
      <c r="NV932" s="3"/>
      <c r="NW932" s="3"/>
      <c r="NX932" s="3"/>
      <c r="NY932" s="3"/>
      <c r="NZ932" s="3"/>
      <c r="OA932" s="3"/>
      <c r="OB932" s="3"/>
      <c r="OC932" s="3"/>
      <c r="OD932" s="3"/>
      <c r="OE932" s="3"/>
      <c r="OF932" s="3"/>
      <c r="OG932" s="3"/>
      <c r="OH932" s="3"/>
      <c r="OI932" s="3"/>
      <c r="OJ932" s="3"/>
      <c r="OK932" s="3"/>
      <c r="OL932" s="3"/>
      <c r="OM932" s="3"/>
      <c r="ON932" s="3"/>
      <c r="OO932" s="3"/>
      <c r="OP932" s="3"/>
      <c r="OQ932" s="3"/>
      <c r="OR932" s="3"/>
      <c r="OS932" s="3"/>
      <c r="OT932" s="3"/>
      <c r="OU932" s="3"/>
      <c r="OV932" s="3"/>
      <c r="OW932" s="3"/>
      <c r="OX932" s="3"/>
      <c r="OY932" s="3"/>
      <c r="OZ932" s="3"/>
      <c r="PA932" s="3"/>
      <c r="PB932" s="3"/>
      <c r="PC932" s="3"/>
      <c r="PD932" s="3"/>
      <c r="PE932" s="3"/>
      <c r="PF932" s="3"/>
      <c r="PG932" s="3"/>
      <c r="PH932" s="3"/>
      <c r="PI932" s="3"/>
      <c r="PJ932" s="3"/>
      <c r="PK932" s="3"/>
      <c r="PL932" s="3"/>
      <c r="PM932" s="3"/>
      <c r="PN932" s="3"/>
      <c r="PO932" s="3"/>
      <c r="PP932" s="3"/>
      <c r="PQ932" s="3"/>
      <c r="PR932" s="3"/>
      <c r="PS932" s="3"/>
      <c r="PT932" s="3"/>
      <c r="PU932" s="3"/>
      <c r="PV932" s="3"/>
      <c r="PW932" s="3"/>
      <c r="PX932" s="3"/>
      <c r="PY932" s="3"/>
      <c r="PZ932" s="3"/>
      <c r="QA932" s="3"/>
      <c r="QB932" s="3"/>
      <c r="QC932" s="3"/>
      <c r="QD932" s="3"/>
      <c r="QE932" s="3"/>
      <c r="QF932" s="3"/>
      <c r="QG932" s="3"/>
      <c r="QH932" s="3"/>
      <c r="QI932" s="3"/>
      <c r="QJ932" s="3"/>
      <c r="QK932" s="3"/>
      <c r="QL932" s="3"/>
      <c r="QM932" s="3"/>
      <c r="QN932" s="3"/>
      <c r="QO932" s="3"/>
      <c r="QP932" s="3"/>
      <c r="QQ932" s="3"/>
      <c r="QR932" s="3"/>
      <c r="QS932" s="3"/>
      <c r="QT932" s="3"/>
      <c r="QU932" s="3"/>
      <c r="QV932" s="3"/>
      <c r="QW932" s="3"/>
      <c r="QX932" s="3"/>
      <c r="QY932" s="3"/>
      <c r="QZ932" s="3"/>
      <c r="RA932" s="3"/>
      <c r="RB932" s="3"/>
      <c r="RC932" s="3"/>
      <c r="RD932" s="3"/>
      <c r="RE932" s="3"/>
      <c r="RF932" s="3"/>
      <c r="RG932" s="3"/>
      <c r="RH932" s="3"/>
      <c r="RI932" s="3"/>
      <c r="RJ932" s="3"/>
      <c r="RK932" s="3"/>
      <c r="RL932" s="3"/>
      <c r="RM932" s="3"/>
      <c r="RN932" s="3"/>
      <c r="RO932" s="3"/>
      <c r="RP932" s="3"/>
      <c r="RQ932" s="3"/>
      <c r="RR932" s="3"/>
      <c r="RS932" s="3"/>
      <c r="RT932" s="3"/>
      <c r="RU932" s="3"/>
      <c r="RV932" s="3"/>
      <c r="RW932" s="3"/>
      <c r="RX932" s="3"/>
      <c r="RY932" s="3"/>
      <c r="RZ932" s="3"/>
      <c r="SA932" s="3"/>
      <c r="SB932" s="3"/>
      <c r="SC932" s="3"/>
      <c r="SD932" s="3"/>
      <c r="SE932" s="3"/>
      <c r="SF932" s="3"/>
      <c r="SG932" s="3"/>
      <c r="SH932" s="3"/>
      <c r="SI932" s="3"/>
      <c r="SJ932" s="3"/>
      <c r="SK932" s="3"/>
      <c r="SL932" s="3"/>
      <c r="SM932" s="3"/>
      <c r="SN932" s="3"/>
      <c r="SO932" s="3"/>
      <c r="SP932" s="3"/>
      <c r="SQ932" s="3"/>
      <c r="SR932" s="3"/>
      <c r="SS932" s="3"/>
      <c r="ST932" s="3"/>
      <c r="SU932" s="3"/>
      <c r="SV932" s="3"/>
      <c r="SW932" s="3"/>
      <c r="SX932" s="3"/>
      <c r="SY932" s="3"/>
      <c r="SZ932" s="3"/>
      <c r="TA932" s="3"/>
      <c r="TB932" s="3"/>
      <c r="TC932" s="3"/>
      <c r="TD932" s="3"/>
      <c r="TE932" s="3"/>
      <c r="TF932" s="3"/>
      <c r="TG932" s="3"/>
      <c r="TH932" s="3"/>
      <c r="TI932" s="3"/>
      <c r="TJ932" s="3"/>
      <c r="TK932" s="3"/>
      <c r="TL932" s="3"/>
      <c r="TM932" s="3"/>
      <c r="TN932" s="3"/>
      <c r="TO932" s="3"/>
      <c r="TP932" s="3"/>
      <c r="TQ932" s="3"/>
      <c r="TR932" s="3"/>
      <c r="TS932" s="3"/>
      <c r="TT932" s="3"/>
      <c r="TU932" s="3"/>
      <c r="TV932" s="3"/>
      <c r="TW932" s="3"/>
      <c r="TX932" s="3"/>
      <c r="TY932" s="3"/>
      <c r="TZ932" s="3"/>
      <c r="UA932" s="3"/>
      <c r="UB932" s="3"/>
      <c r="UC932" s="3"/>
      <c r="UD932" s="3"/>
      <c r="UE932" s="3"/>
      <c r="UF932" s="3"/>
      <c r="UG932" s="3"/>
      <c r="UH932" s="3"/>
      <c r="UI932" s="3"/>
      <c r="UJ932" s="3"/>
      <c r="UK932" s="3"/>
      <c r="UL932" s="3"/>
      <c r="UM932" s="3"/>
      <c r="UN932" s="3"/>
      <c r="UO932" s="3"/>
      <c r="UP932" s="3"/>
      <c r="UQ932" s="3"/>
      <c r="UR932" s="3"/>
      <c r="US932" s="3"/>
      <c r="UT932" s="3"/>
      <c r="UU932" s="3"/>
      <c r="UV932" s="3"/>
      <c r="UW932" s="3"/>
      <c r="UX932" s="3"/>
      <c r="UY932" s="3"/>
      <c r="UZ932" s="3"/>
      <c r="VA932" s="3"/>
      <c r="VB932" s="3"/>
      <c r="VC932" s="3"/>
      <c r="VD932" s="3"/>
      <c r="VE932" s="3"/>
      <c r="VF932" s="3"/>
      <c r="VG932" s="3"/>
      <c r="VH932" s="3"/>
      <c r="VI932" s="3"/>
      <c r="VJ932" s="3"/>
      <c r="VK932" s="3"/>
      <c r="VL932" s="3"/>
      <c r="VM932" s="3"/>
      <c r="VN932" s="3"/>
      <c r="VO932" s="3"/>
      <c r="VP932" s="3"/>
      <c r="VQ932" s="3"/>
      <c r="VR932" s="3"/>
      <c r="VS932" s="3"/>
      <c r="VT932" s="3"/>
      <c r="VU932" s="3"/>
      <c r="VV932" s="3"/>
      <c r="VW932" s="3"/>
      <c r="VX932" s="3"/>
      <c r="VY932" s="3"/>
      <c r="VZ932" s="3"/>
      <c r="WA932" s="3"/>
      <c r="WB932" s="3"/>
      <c r="WC932" s="3"/>
    </row>
    <row r="933" spans="1:601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3"/>
      <c r="NJ933" s="3"/>
      <c r="NK933" s="3"/>
      <c r="NL933" s="3"/>
      <c r="NM933" s="3"/>
      <c r="NN933" s="3"/>
      <c r="NO933" s="3"/>
      <c r="NP933" s="3"/>
      <c r="NQ933" s="3"/>
      <c r="NR933" s="3"/>
      <c r="NS933" s="3"/>
      <c r="NT933" s="3"/>
      <c r="NU933" s="3"/>
      <c r="NV933" s="3"/>
      <c r="NW933" s="3"/>
      <c r="NX933" s="3"/>
      <c r="NY933" s="3"/>
      <c r="NZ933" s="3"/>
      <c r="OA933" s="3"/>
      <c r="OB933" s="3"/>
      <c r="OC933" s="3"/>
      <c r="OD933" s="3"/>
      <c r="OE933" s="3"/>
      <c r="OF933" s="3"/>
      <c r="OG933" s="3"/>
      <c r="OH933" s="3"/>
      <c r="OI933" s="3"/>
      <c r="OJ933" s="3"/>
      <c r="OK933" s="3"/>
      <c r="OL933" s="3"/>
      <c r="OM933" s="3"/>
      <c r="ON933" s="3"/>
      <c r="OO933" s="3"/>
      <c r="OP933" s="3"/>
      <c r="OQ933" s="3"/>
      <c r="OR933" s="3"/>
      <c r="OS933" s="3"/>
      <c r="OT933" s="3"/>
      <c r="OU933" s="3"/>
      <c r="OV933" s="3"/>
      <c r="OW933" s="3"/>
      <c r="OX933" s="3"/>
      <c r="OY933" s="3"/>
      <c r="OZ933" s="3"/>
      <c r="PA933" s="3"/>
      <c r="PB933" s="3"/>
      <c r="PC933" s="3"/>
      <c r="PD933" s="3"/>
      <c r="PE933" s="3"/>
      <c r="PF933" s="3"/>
      <c r="PG933" s="3"/>
      <c r="PH933" s="3"/>
      <c r="PI933" s="3"/>
      <c r="PJ933" s="3"/>
      <c r="PK933" s="3"/>
      <c r="PL933" s="3"/>
      <c r="PM933" s="3"/>
      <c r="PN933" s="3"/>
      <c r="PO933" s="3"/>
      <c r="PP933" s="3"/>
      <c r="PQ933" s="3"/>
      <c r="PR933" s="3"/>
      <c r="PS933" s="3"/>
      <c r="PT933" s="3"/>
      <c r="PU933" s="3"/>
      <c r="PV933" s="3"/>
      <c r="PW933" s="3"/>
      <c r="PX933" s="3"/>
      <c r="PY933" s="3"/>
      <c r="PZ933" s="3"/>
      <c r="QA933" s="3"/>
      <c r="QB933" s="3"/>
      <c r="QC933" s="3"/>
      <c r="QD933" s="3"/>
      <c r="QE933" s="3"/>
      <c r="QF933" s="3"/>
      <c r="QG933" s="3"/>
      <c r="QH933" s="3"/>
      <c r="QI933" s="3"/>
      <c r="QJ933" s="3"/>
      <c r="QK933" s="3"/>
      <c r="QL933" s="3"/>
      <c r="QM933" s="3"/>
      <c r="QN933" s="3"/>
      <c r="QO933" s="3"/>
      <c r="QP933" s="3"/>
      <c r="QQ933" s="3"/>
      <c r="QR933" s="3"/>
      <c r="QS933" s="3"/>
      <c r="QT933" s="3"/>
      <c r="QU933" s="3"/>
      <c r="QV933" s="3"/>
      <c r="QW933" s="3"/>
      <c r="QX933" s="3"/>
      <c r="QY933" s="3"/>
      <c r="QZ933" s="3"/>
      <c r="RA933" s="3"/>
      <c r="RB933" s="3"/>
      <c r="RC933" s="3"/>
      <c r="RD933" s="3"/>
      <c r="RE933" s="3"/>
      <c r="RF933" s="3"/>
      <c r="RG933" s="3"/>
      <c r="RH933" s="3"/>
      <c r="RI933" s="3"/>
      <c r="RJ933" s="3"/>
      <c r="RK933" s="3"/>
      <c r="RL933" s="3"/>
      <c r="RM933" s="3"/>
      <c r="RN933" s="3"/>
      <c r="RO933" s="3"/>
      <c r="RP933" s="3"/>
      <c r="RQ933" s="3"/>
      <c r="RR933" s="3"/>
      <c r="RS933" s="3"/>
      <c r="RT933" s="3"/>
      <c r="RU933" s="3"/>
      <c r="RV933" s="3"/>
      <c r="RW933" s="3"/>
      <c r="RX933" s="3"/>
      <c r="RY933" s="3"/>
      <c r="RZ933" s="3"/>
      <c r="SA933" s="3"/>
      <c r="SB933" s="3"/>
      <c r="SC933" s="3"/>
      <c r="SD933" s="3"/>
      <c r="SE933" s="3"/>
      <c r="SF933" s="3"/>
      <c r="SG933" s="3"/>
      <c r="SH933" s="3"/>
      <c r="SI933" s="3"/>
      <c r="SJ933" s="3"/>
      <c r="SK933" s="3"/>
      <c r="SL933" s="3"/>
      <c r="SM933" s="3"/>
      <c r="SN933" s="3"/>
      <c r="SO933" s="3"/>
      <c r="SP933" s="3"/>
      <c r="SQ933" s="3"/>
      <c r="SR933" s="3"/>
      <c r="SS933" s="3"/>
      <c r="ST933" s="3"/>
      <c r="SU933" s="3"/>
      <c r="SV933" s="3"/>
      <c r="SW933" s="3"/>
      <c r="SX933" s="3"/>
      <c r="SY933" s="3"/>
      <c r="SZ933" s="3"/>
      <c r="TA933" s="3"/>
      <c r="TB933" s="3"/>
      <c r="TC933" s="3"/>
      <c r="TD933" s="3"/>
      <c r="TE933" s="3"/>
      <c r="TF933" s="3"/>
      <c r="TG933" s="3"/>
      <c r="TH933" s="3"/>
      <c r="TI933" s="3"/>
      <c r="TJ933" s="3"/>
      <c r="TK933" s="3"/>
      <c r="TL933" s="3"/>
      <c r="TM933" s="3"/>
      <c r="TN933" s="3"/>
      <c r="TO933" s="3"/>
      <c r="TP933" s="3"/>
      <c r="TQ933" s="3"/>
      <c r="TR933" s="3"/>
      <c r="TS933" s="3"/>
      <c r="TT933" s="3"/>
      <c r="TU933" s="3"/>
      <c r="TV933" s="3"/>
      <c r="TW933" s="3"/>
      <c r="TX933" s="3"/>
      <c r="TY933" s="3"/>
      <c r="TZ933" s="3"/>
      <c r="UA933" s="3"/>
      <c r="UB933" s="3"/>
      <c r="UC933" s="3"/>
      <c r="UD933" s="3"/>
      <c r="UE933" s="3"/>
      <c r="UF933" s="3"/>
      <c r="UG933" s="3"/>
      <c r="UH933" s="3"/>
      <c r="UI933" s="3"/>
      <c r="UJ933" s="3"/>
      <c r="UK933" s="3"/>
      <c r="UL933" s="3"/>
      <c r="UM933" s="3"/>
      <c r="UN933" s="3"/>
      <c r="UO933" s="3"/>
      <c r="UP933" s="3"/>
      <c r="UQ933" s="3"/>
      <c r="UR933" s="3"/>
      <c r="US933" s="3"/>
      <c r="UT933" s="3"/>
      <c r="UU933" s="3"/>
      <c r="UV933" s="3"/>
      <c r="UW933" s="3"/>
      <c r="UX933" s="3"/>
      <c r="UY933" s="3"/>
      <c r="UZ933" s="3"/>
      <c r="VA933" s="3"/>
      <c r="VB933" s="3"/>
      <c r="VC933" s="3"/>
      <c r="VD933" s="3"/>
      <c r="VE933" s="3"/>
      <c r="VF933" s="3"/>
      <c r="VG933" s="3"/>
      <c r="VH933" s="3"/>
      <c r="VI933" s="3"/>
      <c r="VJ933" s="3"/>
      <c r="VK933" s="3"/>
      <c r="VL933" s="3"/>
      <c r="VM933" s="3"/>
      <c r="VN933" s="3"/>
      <c r="VO933" s="3"/>
      <c r="VP933" s="3"/>
      <c r="VQ933" s="3"/>
      <c r="VR933" s="3"/>
      <c r="VS933" s="3"/>
      <c r="VT933" s="3"/>
      <c r="VU933" s="3"/>
      <c r="VV933" s="3"/>
      <c r="VW933" s="3"/>
      <c r="VX933" s="3"/>
      <c r="VY933" s="3"/>
      <c r="VZ933" s="3"/>
      <c r="WA933" s="3"/>
      <c r="WB933" s="3"/>
      <c r="WC933" s="3"/>
    </row>
    <row r="934" spans="1:601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3"/>
      <c r="NJ934" s="3"/>
      <c r="NK934" s="3"/>
      <c r="NL934" s="3"/>
      <c r="NM934" s="3"/>
      <c r="NN934" s="3"/>
      <c r="NO934" s="3"/>
      <c r="NP934" s="3"/>
      <c r="NQ934" s="3"/>
      <c r="NR934" s="3"/>
      <c r="NS934" s="3"/>
      <c r="NT934" s="3"/>
      <c r="NU934" s="3"/>
      <c r="NV934" s="3"/>
      <c r="NW934" s="3"/>
      <c r="NX934" s="3"/>
      <c r="NY934" s="3"/>
      <c r="NZ934" s="3"/>
      <c r="OA934" s="3"/>
      <c r="OB934" s="3"/>
      <c r="OC934" s="3"/>
      <c r="OD934" s="3"/>
      <c r="OE934" s="3"/>
      <c r="OF934" s="3"/>
      <c r="OG934" s="3"/>
      <c r="OH934" s="3"/>
      <c r="OI934" s="3"/>
      <c r="OJ934" s="3"/>
      <c r="OK934" s="3"/>
      <c r="OL934" s="3"/>
      <c r="OM934" s="3"/>
      <c r="ON934" s="3"/>
      <c r="OO934" s="3"/>
      <c r="OP934" s="3"/>
      <c r="OQ934" s="3"/>
      <c r="OR934" s="3"/>
      <c r="OS934" s="3"/>
      <c r="OT934" s="3"/>
      <c r="OU934" s="3"/>
      <c r="OV934" s="3"/>
      <c r="OW934" s="3"/>
      <c r="OX934" s="3"/>
      <c r="OY934" s="3"/>
      <c r="OZ934" s="3"/>
      <c r="PA934" s="3"/>
      <c r="PB934" s="3"/>
      <c r="PC934" s="3"/>
      <c r="PD934" s="3"/>
      <c r="PE934" s="3"/>
      <c r="PF934" s="3"/>
      <c r="PG934" s="3"/>
      <c r="PH934" s="3"/>
      <c r="PI934" s="3"/>
      <c r="PJ934" s="3"/>
      <c r="PK934" s="3"/>
      <c r="PL934" s="3"/>
      <c r="PM934" s="3"/>
      <c r="PN934" s="3"/>
      <c r="PO934" s="3"/>
      <c r="PP934" s="3"/>
      <c r="PQ934" s="3"/>
      <c r="PR934" s="3"/>
      <c r="PS934" s="3"/>
      <c r="PT934" s="3"/>
      <c r="PU934" s="3"/>
      <c r="PV934" s="3"/>
      <c r="PW934" s="3"/>
      <c r="PX934" s="3"/>
      <c r="PY934" s="3"/>
      <c r="PZ934" s="3"/>
      <c r="QA934" s="3"/>
      <c r="QB934" s="3"/>
      <c r="QC934" s="3"/>
      <c r="QD934" s="3"/>
      <c r="QE934" s="3"/>
      <c r="QF934" s="3"/>
      <c r="QG934" s="3"/>
      <c r="QH934" s="3"/>
      <c r="QI934" s="3"/>
      <c r="QJ934" s="3"/>
      <c r="QK934" s="3"/>
      <c r="QL934" s="3"/>
      <c r="QM934" s="3"/>
      <c r="QN934" s="3"/>
      <c r="QO934" s="3"/>
      <c r="QP934" s="3"/>
      <c r="QQ934" s="3"/>
      <c r="QR934" s="3"/>
      <c r="QS934" s="3"/>
      <c r="QT934" s="3"/>
      <c r="QU934" s="3"/>
      <c r="QV934" s="3"/>
      <c r="QW934" s="3"/>
      <c r="QX934" s="3"/>
      <c r="QY934" s="3"/>
      <c r="QZ934" s="3"/>
      <c r="RA934" s="3"/>
      <c r="RB934" s="3"/>
      <c r="RC934" s="3"/>
      <c r="RD934" s="3"/>
      <c r="RE934" s="3"/>
      <c r="RF934" s="3"/>
      <c r="RG934" s="3"/>
      <c r="RH934" s="3"/>
      <c r="RI934" s="3"/>
      <c r="RJ934" s="3"/>
      <c r="RK934" s="3"/>
      <c r="RL934" s="3"/>
      <c r="RM934" s="3"/>
      <c r="RN934" s="3"/>
      <c r="RO934" s="3"/>
      <c r="RP934" s="3"/>
      <c r="RQ934" s="3"/>
      <c r="RR934" s="3"/>
      <c r="RS934" s="3"/>
      <c r="RT934" s="3"/>
      <c r="RU934" s="3"/>
      <c r="RV934" s="3"/>
      <c r="RW934" s="3"/>
      <c r="RX934" s="3"/>
      <c r="RY934" s="3"/>
      <c r="RZ934" s="3"/>
      <c r="SA934" s="3"/>
      <c r="SB934" s="3"/>
      <c r="SC934" s="3"/>
      <c r="SD934" s="3"/>
      <c r="SE934" s="3"/>
      <c r="SF934" s="3"/>
      <c r="SG934" s="3"/>
      <c r="SH934" s="3"/>
      <c r="SI934" s="3"/>
      <c r="SJ934" s="3"/>
      <c r="SK934" s="3"/>
      <c r="SL934" s="3"/>
      <c r="SM934" s="3"/>
      <c r="SN934" s="3"/>
      <c r="SO934" s="3"/>
      <c r="SP934" s="3"/>
      <c r="SQ934" s="3"/>
      <c r="SR934" s="3"/>
      <c r="SS934" s="3"/>
      <c r="ST934" s="3"/>
      <c r="SU934" s="3"/>
      <c r="SV934" s="3"/>
      <c r="SW934" s="3"/>
      <c r="SX934" s="3"/>
      <c r="SY934" s="3"/>
      <c r="SZ934" s="3"/>
      <c r="TA934" s="3"/>
      <c r="TB934" s="3"/>
      <c r="TC934" s="3"/>
      <c r="TD934" s="3"/>
      <c r="TE934" s="3"/>
      <c r="TF934" s="3"/>
      <c r="TG934" s="3"/>
      <c r="TH934" s="3"/>
      <c r="TI934" s="3"/>
      <c r="TJ934" s="3"/>
      <c r="TK934" s="3"/>
      <c r="TL934" s="3"/>
      <c r="TM934" s="3"/>
      <c r="TN934" s="3"/>
      <c r="TO934" s="3"/>
      <c r="TP934" s="3"/>
      <c r="TQ934" s="3"/>
      <c r="TR934" s="3"/>
      <c r="TS934" s="3"/>
      <c r="TT934" s="3"/>
      <c r="TU934" s="3"/>
      <c r="TV934" s="3"/>
      <c r="TW934" s="3"/>
      <c r="TX934" s="3"/>
      <c r="TY934" s="3"/>
      <c r="TZ934" s="3"/>
      <c r="UA934" s="3"/>
      <c r="UB934" s="3"/>
      <c r="UC934" s="3"/>
      <c r="UD934" s="3"/>
      <c r="UE934" s="3"/>
      <c r="UF934" s="3"/>
      <c r="UG934" s="3"/>
      <c r="UH934" s="3"/>
      <c r="UI934" s="3"/>
      <c r="UJ934" s="3"/>
      <c r="UK934" s="3"/>
      <c r="UL934" s="3"/>
      <c r="UM934" s="3"/>
      <c r="UN934" s="3"/>
      <c r="UO934" s="3"/>
      <c r="UP934" s="3"/>
      <c r="UQ934" s="3"/>
      <c r="UR934" s="3"/>
      <c r="US934" s="3"/>
      <c r="UT934" s="3"/>
      <c r="UU934" s="3"/>
      <c r="UV934" s="3"/>
      <c r="UW934" s="3"/>
      <c r="UX934" s="3"/>
      <c r="UY934" s="3"/>
      <c r="UZ934" s="3"/>
      <c r="VA934" s="3"/>
      <c r="VB934" s="3"/>
      <c r="VC934" s="3"/>
      <c r="VD934" s="3"/>
      <c r="VE934" s="3"/>
      <c r="VF934" s="3"/>
      <c r="VG934" s="3"/>
      <c r="VH934" s="3"/>
      <c r="VI934" s="3"/>
      <c r="VJ934" s="3"/>
      <c r="VK934" s="3"/>
      <c r="VL934" s="3"/>
      <c r="VM934" s="3"/>
      <c r="VN934" s="3"/>
      <c r="VO934" s="3"/>
      <c r="VP934" s="3"/>
      <c r="VQ934" s="3"/>
      <c r="VR934" s="3"/>
      <c r="VS934" s="3"/>
      <c r="VT934" s="3"/>
      <c r="VU934" s="3"/>
      <c r="VV934" s="3"/>
      <c r="VW934" s="3"/>
      <c r="VX934" s="3"/>
      <c r="VY934" s="3"/>
      <c r="VZ934" s="3"/>
      <c r="WA934" s="3"/>
      <c r="WB934" s="3"/>
      <c r="WC934" s="3"/>
    </row>
    <row r="935" spans="1:601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3"/>
      <c r="NJ935" s="3"/>
      <c r="NK935" s="3"/>
      <c r="NL935" s="3"/>
      <c r="NM935" s="3"/>
      <c r="NN935" s="3"/>
      <c r="NO935" s="3"/>
      <c r="NP935" s="3"/>
      <c r="NQ935" s="3"/>
      <c r="NR935" s="3"/>
      <c r="NS935" s="3"/>
      <c r="NT935" s="3"/>
      <c r="NU935" s="3"/>
      <c r="NV935" s="3"/>
      <c r="NW935" s="3"/>
      <c r="NX935" s="3"/>
      <c r="NY935" s="3"/>
      <c r="NZ935" s="3"/>
      <c r="OA935" s="3"/>
      <c r="OB935" s="3"/>
      <c r="OC935" s="3"/>
      <c r="OD935" s="3"/>
      <c r="OE935" s="3"/>
      <c r="OF935" s="3"/>
      <c r="OG935" s="3"/>
      <c r="OH935" s="3"/>
      <c r="OI935" s="3"/>
      <c r="OJ935" s="3"/>
      <c r="OK935" s="3"/>
      <c r="OL935" s="3"/>
      <c r="OM935" s="3"/>
      <c r="ON935" s="3"/>
      <c r="OO935" s="3"/>
      <c r="OP935" s="3"/>
      <c r="OQ935" s="3"/>
      <c r="OR935" s="3"/>
      <c r="OS935" s="3"/>
      <c r="OT935" s="3"/>
      <c r="OU935" s="3"/>
      <c r="OV935" s="3"/>
      <c r="OW935" s="3"/>
      <c r="OX935" s="3"/>
      <c r="OY935" s="3"/>
      <c r="OZ935" s="3"/>
      <c r="PA935" s="3"/>
      <c r="PB935" s="3"/>
      <c r="PC935" s="3"/>
      <c r="PD935" s="3"/>
      <c r="PE935" s="3"/>
      <c r="PF935" s="3"/>
      <c r="PG935" s="3"/>
      <c r="PH935" s="3"/>
      <c r="PI935" s="3"/>
      <c r="PJ935" s="3"/>
      <c r="PK935" s="3"/>
      <c r="PL935" s="3"/>
      <c r="PM935" s="3"/>
      <c r="PN935" s="3"/>
      <c r="PO935" s="3"/>
      <c r="PP935" s="3"/>
      <c r="PQ935" s="3"/>
      <c r="PR935" s="3"/>
      <c r="PS935" s="3"/>
      <c r="PT935" s="3"/>
      <c r="PU935" s="3"/>
      <c r="PV935" s="3"/>
      <c r="PW935" s="3"/>
      <c r="PX935" s="3"/>
      <c r="PY935" s="3"/>
      <c r="PZ935" s="3"/>
      <c r="QA935" s="3"/>
      <c r="QB935" s="3"/>
      <c r="QC935" s="3"/>
      <c r="QD935" s="3"/>
      <c r="QE935" s="3"/>
      <c r="QF935" s="3"/>
      <c r="QG935" s="3"/>
      <c r="QH935" s="3"/>
      <c r="QI935" s="3"/>
      <c r="QJ935" s="3"/>
      <c r="QK935" s="3"/>
      <c r="QL935" s="3"/>
      <c r="QM935" s="3"/>
      <c r="QN935" s="3"/>
      <c r="QO935" s="3"/>
      <c r="QP935" s="3"/>
      <c r="QQ935" s="3"/>
      <c r="QR935" s="3"/>
      <c r="QS935" s="3"/>
      <c r="QT935" s="3"/>
      <c r="QU935" s="3"/>
      <c r="QV935" s="3"/>
      <c r="QW935" s="3"/>
      <c r="QX935" s="3"/>
      <c r="QY935" s="3"/>
      <c r="QZ935" s="3"/>
      <c r="RA935" s="3"/>
      <c r="RB935" s="3"/>
      <c r="RC935" s="3"/>
      <c r="RD935" s="3"/>
      <c r="RE935" s="3"/>
      <c r="RF935" s="3"/>
      <c r="RG935" s="3"/>
      <c r="RH935" s="3"/>
      <c r="RI935" s="3"/>
      <c r="RJ935" s="3"/>
      <c r="RK935" s="3"/>
      <c r="RL935" s="3"/>
      <c r="RM935" s="3"/>
      <c r="RN935" s="3"/>
      <c r="RO935" s="3"/>
      <c r="RP935" s="3"/>
      <c r="RQ935" s="3"/>
      <c r="RR935" s="3"/>
      <c r="RS935" s="3"/>
      <c r="RT935" s="3"/>
      <c r="RU935" s="3"/>
      <c r="RV935" s="3"/>
      <c r="RW935" s="3"/>
      <c r="RX935" s="3"/>
      <c r="RY935" s="3"/>
      <c r="RZ935" s="3"/>
      <c r="SA935" s="3"/>
      <c r="SB935" s="3"/>
      <c r="SC935" s="3"/>
      <c r="SD935" s="3"/>
      <c r="SE935" s="3"/>
      <c r="SF935" s="3"/>
      <c r="SG935" s="3"/>
      <c r="SH935" s="3"/>
      <c r="SI935" s="3"/>
      <c r="SJ935" s="3"/>
      <c r="SK935" s="3"/>
      <c r="SL935" s="3"/>
      <c r="SM935" s="3"/>
      <c r="SN935" s="3"/>
      <c r="SO935" s="3"/>
      <c r="SP935" s="3"/>
      <c r="SQ935" s="3"/>
      <c r="SR935" s="3"/>
      <c r="SS935" s="3"/>
      <c r="ST935" s="3"/>
      <c r="SU935" s="3"/>
      <c r="SV935" s="3"/>
      <c r="SW935" s="3"/>
      <c r="SX935" s="3"/>
      <c r="SY935" s="3"/>
      <c r="SZ935" s="3"/>
      <c r="TA935" s="3"/>
      <c r="TB935" s="3"/>
      <c r="TC935" s="3"/>
      <c r="TD935" s="3"/>
      <c r="TE935" s="3"/>
      <c r="TF935" s="3"/>
      <c r="TG935" s="3"/>
      <c r="TH935" s="3"/>
      <c r="TI935" s="3"/>
      <c r="TJ935" s="3"/>
      <c r="TK935" s="3"/>
      <c r="TL935" s="3"/>
      <c r="TM935" s="3"/>
      <c r="TN935" s="3"/>
      <c r="TO935" s="3"/>
      <c r="TP935" s="3"/>
      <c r="TQ935" s="3"/>
      <c r="TR935" s="3"/>
      <c r="TS935" s="3"/>
      <c r="TT935" s="3"/>
      <c r="TU935" s="3"/>
      <c r="TV935" s="3"/>
      <c r="TW935" s="3"/>
      <c r="TX935" s="3"/>
      <c r="TY935" s="3"/>
      <c r="TZ935" s="3"/>
      <c r="UA935" s="3"/>
      <c r="UB935" s="3"/>
      <c r="UC935" s="3"/>
      <c r="UD935" s="3"/>
      <c r="UE935" s="3"/>
      <c r="UF935" s="3"/>
      <c r="UG935" s="3"/>
      <c r="UH935" s="3"/>
      <c r="UI935" s="3"/>
      <c r="UJ935" s="3"/>
      <c r="UK935" s="3"/>
      <c r="UL935" s="3"/>
      <c r="UM935" s="3"/>
      <c r="UN935" s="3"/>
      <c r="UO935" s="3"/>
      <c r="UP935" s="3"/>
      <c r="UQ935" s="3"/>
      <c r="UR935" s="3"/>
      <c r="US935" s="3"/>
      <c r="UT935" s="3"/>
      <c r="UU935" s="3"/>
      <c r="UV935" s="3"/>
      <c r="UW935" s="3"/>
      <c r="UX935" s="3"/>
      <c r="UY935" s="3"/>
      <c r="UZ935" s="3"/>
      <c r="VA935" s="3"/>
      <c r="VB935" s="3"/>
      <c r="VC935" s="3"/>
      <c r="VD935" s="3"/>
      <c r="VE935" s="3"/>
      <c r="VF935" s="3"/>
      <c r="VG935" s="3"/>
      <c r="VH935" s="3"/>
      <c r="VI935" s="3"/>
      <c r="VJ935" s="3"/>
      <c r="VK935" s="3"/>
      <c r="VL935" s="3"/>
      <c r="VM935" s="3"/>
      <c r="VN935" s="3"/>
      <c r="VO935" s="3"/>
      <c r="VP935" s="3"/>
      <c r="VQ935" s="3"/>
      <c r="VR935" s="3"/>
      <c r="VS935" s="3"/>
      <c r="VT935" s="3"/>
      <c r="VU935" s="3"/>
      <c r="VV935" s="3"/>
      <c r="VW935" s="3"/>
      <c r="VX935" s="3"/>
      <c r="VY935" s="3"/>
      <c r="VZ935" s="3"/>
      <c r="WA935" s="3"/>
      <c r="WB935" s="3"/>
      <c r="WC935" s="3"/>
    </row>
    <row r="936" spans="1:601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</row>
    <row r="937" spans="1:601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</row>
    <row r="938" spans="1:601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</row>
    <row r="939" spans="1:601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3"/>
      <c r="NJ939" s="3"/>
      <c r="NK939" s="3"/>
      <c r="NL939" s="3"/>
      <c r="NM939" s="3"/>
      <c r="NN939" s="3"/>
      <c r="NO939" s="3"/>
      <c r="NP939" s="3"/>
      <c r="NQ939" s="3"/>
      <c r="NR939" s="3"/>
      <c r="NS939" s="3"/>
      <c r="NT939" s="3"/>
      <c r="NU939" s="3"/>
      <c r="NV939" s="3"/>
      <c r="NW939" s="3"/>
      <c r="NX939" s="3"/>
      <c r="NY939" s="3"/>
      <c r="NZ939" s="3"/>
      <c r="OA939" s="3"/>
      <c r="OB939" s="3"/>
      <c r="OC939" s="3"/>
      <c r="OD939" s="3"/>
      <c r="OE939" s="3"/>
      <c r="OF939" s="3"/>
      <c r="OG939" s="3"/>
      <c r="OH939" s="3"/>
      <c r="OI939" s="3"/>
      <c r="OJ939" s="3"/>
      <c r="OK939" s="3"/>
      <c r="OL939" s="3"/>
      <c r="OM939" s="3"/>
      <c r="ON939" s="3"/>
      <c r="OO939" s="3"/>
      <c r="OP939" s="3"/>
      <c r="OQ939" s="3"/>
      <c r="OR939" s="3"/>
      <c r="OS939" s="3"/>
      <c r="OT939" s="3"/>
      <c r="OU939" s="3"/>
      <c r="OV939" s="3"/>
      <c r="OW939" s="3"/>
      <c r="OX939" s="3"/>
      <c r="OY939" s="3"/>
      <c r="OZ939" s="3"/>
      <c r="PA939" s="3"/>
      <c r="PB939" s="3"/>
      <c r="PC939" s="3"/>
      <c r="PD939" s="3"/>
      <c r="PE939" s="3"/>
      <c r="PF939" s="3"/>
      <c r="PG939" s="3"/>
      <c r="PH939" s="3"/>
      <c r="PI939" s="3"/>
      <c r="PJ939" s="3"/>
      <c r="PK939" s="3"/>
      <c r="PL939" s="3"/>
      <c r="PM939" s="3"/>
      <c r="PN939" s="3"/>
      <c r="PO939" s="3"/>
      <c r="PP939" s="3"/>
      <c r="PQ939" s="3"/>
      <c r="PR939" s="3"/>
      <c r="PS939" s="3"/>
      <c r="PT939" s="3"/>
      <c r="PU939" s="3"/>
      <c r="PV939" s="3"/>
      <c r="PW939" s="3"/>
      <c r="PX939" s="3"/>
      <c r="PY939" s="3"/>
      <c r="PZ939" s="3"/>
      <c r="QA939" s="3"/>
      <c r="QB939" s="3"/>
      <c r="QC939" s="3"/>
      <c r="QD939" s="3"/>
      <c r="QE939" s="3"/>
      <c r="QF939" s="3"/>
      <c r="QG939" s="3"/>
      <c r="QH939" s="3"/>
      <c r="QI939" s="3"/>
      <c r="QJ939" s="3"/>
      <c r="QK939" s="3"/>
      <c r="QL939" s="3"/>
      <c r="QM939" s="3"/>
      <c r="QN939" s="3"/>
      <c r="QO939" s="3"/>
      <c r="QP939" s="3"/>
      <c r="QQ939" s="3"/>
      <c r="QR939" s="3"/>
      <c r="QS939" s="3"/>
      <c r="QT939" s="3"/>
      <c r="QU939" s="3"/>
      <c r="QV939" s="3"/>
      <c r="QW939" s="3"/>
      <c r="QX939" s="3"/>
      <c r="QY939" s="3"/>
      <c r="QZ939" s="3"/>
      <c r="RA939" s="3"/>
      <c r="RB939" s="3"/>
      <c r="RC939" s="3"/>
      <c r="RD939" s="3"/>
      <c r="RE939" s="3"/>
      <c r="RF939" s="3"/>
      <c r="RG939" s="3"/>
      <c r="RH939" s="3"/>
      <c r="RI939" s="3"/>
      <c r="RJ939" s="3"/>
      <c r="RK939" s="3"/>
      <c r="RL939" s="3"/>
      <c r="RM939" s="3"/>
      <c r="RN939" s="3"/>
      <c r="RO939" s="3"/>
      <c r="RP939" s="3"/>
      <c r="RQ939" s="3"/>
      <c r="RR939" s="3"/>
      <c r="RS939" s="3"/>
      <c r="RT939" s="3"/>
      <c r="RU939" s="3"/>
      <c r="RV939" s="3"/>
      <c r="RW939" s="3"/>
      <c r="RX939" s="3"/>
      <c r="RY939" s="3"/>
      <c r="RZ939" s="3"/>
      <c r="SA939" s="3"/>
      <c r="SB939" s="3"/>
      <c r="SC939" s="3"/>
      <c r="SD939" s="3"/>
      <c r="SE939" s="3"/>
      <c r="SF939" s="3"/>
      <c r="SG939" s="3"/>
      <c r="SH939" s="3"/>
      <c r="SI939" s="3"/>
      <c r="SJ939" s="3"/>
      <c r="SK939" s="3"/>
      <c r="SL939" s="3"/>
      <c r="SM939" s="3"/>
      <c r="SN939" s="3"/>
      <c r="SO939" s="3"/>
      <c r="SP939" s="3"/>
      <c r="SQ939" s="3"/>
      <c r="SR939" s="3"/>
      <c r="SS939" s="3"/>
      <c r="ST939" s="3"/>
      <c r="SU939" s="3"/>
      <c r="SV939" s="3"/>
      <c r="SW939" s="3"/>
      <c r="SX939" s="3"/>
      <c r="SY939" s="3"/>
      <c r="SZ939" s="3"/>
      <c r="TA939" s="3"/>
      <c r="TB939" s="3"/>
      <c r="TC939" s="3"/>
      <c r="TD939" s="3"/>
      <c r="TE939" s="3"/>
      <c r="TF939" s="3"/>
      <c r="TG939" s="3"/>
      <c r="TH939" s="3"/>
      <c r="TI939" s="3"/>
      <c r="TJ939" s="3"/>
      <c r="TK939" s="3"/>
      <c r="TL939" s="3"/>
      <c r="TM939" s="3"/>
      <c r="TN939" s="3"/>
      <c r="TO939" s="3"/>
      <c r="TP939" s="3"/>
      <c r="TQ939" s="3"/>
      <c r="TR939" s="3"/>
      <c r="TS939" s="3"/>
      <c r="TT939" s="3"/>
      <c r="TU939" s="3"/>
      <c r="TV939" s="3"/>
      <c r="TW939" s="3"/>
      <c r="TX939" s="3"/>
      <c r="TY939" s="3"/>
      <c r="TZ939" s="3"/>
      <c r="UA939" s="3"/>
      <c r="UB939" s="3"/>
      <c r="UC939" s="3"/>
      <c r="UD939" s="3"/>
      <c r="UE939" s="3"/>
      <c r="UF939" s="3"/>
      <c r="UG939" s="3"/>
      <c r="UH939" s="3"/>
      <c r="UI939" s="3"/>
      <c r="UJ939" s="3"/>
      <c r="UK939" s="3"/>
      <c r="UL939" s="3"/>
      <c r="UM939" s="3"/>
      <c r="UN939" s="3"/>
      <c r="UO939" s="3"/>
      <c r="UP939" s="3"/>
      <c r="UQ939" s="3"/>
      <c r="UR939" s="3"/>
      <c r="US939" s="3"/>
      <c r="UT939" s="3"/>
      <c r="UU939" s="3"/>
      <c r="UV939" s="3"/>
      <c r="UW939" s="3"/>
      <c r="UX939" s="3"/>
      <c r="UY939" s="3"/>
      <c r="UZ939" s="3"/>
      <c r="VA939" s="3"/>
      <c r="VB939" s="3"/>
      <c r="VC939" s="3"/>
      <c r="VD939" s="3"/>
      <c r="VE939" s="3"/>
      <c r="VF939" s="3"/>
      <c r="VG939" s="3"/>
      <c r="VH939" s="3"/>
      <c r="VI939" s="3"/>
      <c r="VJ939" s="3"/>
      <c r="VK939" s="3"/>
      <c r="VL939" s="3"/>
      <c r="VM939" s="3"/>
      <c r="VN939" s="3"/>
      <c r="VO939" s="3"/>
      <c r="VP939" s="3"/>
      <c r="VQ939" s="3"/>
      <c r="VR939" s="3"/>
      <c r="VS939" s="3"/>
      <c r="VT939" s="3"/>
      <c r="VU939" s="3"/>
      <c r="VV939" s="3"/>
      <c r="VW939" s="3"/>
      <c r="VX939" s="3"/>
      <c r="VY939" s="3"/>
      <c r="VZ939" s="3"/>
      <c r="WA939" s="3"/>
      <c r="WB939" s="3"/>
      <c r="WC939" s="3"/>
    </row>
    <row r="940" spans="1:601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3"/>
      <c r="NJ940" s="3"/>
      <c r="NK940" s="3"/>
      <c r="NL940" s="3"/>
      <c r="NM940" s="3"/>
      <c r="NN940" s="3"/>
      <c r="NO940" s="3"/>
      <c r="NP940" s="3"/>
      <c r="NQ940" s="3"/>
      <c r="NR940" s="3"/>
      <c r="NS940" s="3"/>
      <c r="NT940" s="3"/>
      <c r="NU940" s="3"/>
      <c r="NV940" s="3"/>
      <c r="NW940" s="3"/>
      <c r="NX940" s="3"/>
      <c r="NY940" s="3"/>
      <c r="NZ940" s="3"/>
      <c r="OA940" s="3"/>
      <c r="OB940" s="3"/>
      <c r="OC940" s="3"/>
      <c r="OD940" s="3"/>
      <c r="OE940" s="3"/>
      <c r="OF940" s="3"/>
      <c r="OG940" s="3"/>
      <c r="OH940" s="3"/>
      <c r="OI940" s="3"/>
      <c r="OJ940" s="3"/>
      <c r="OK940" s="3"/>
      <c r="OL940" s="3"/>
      <c r="OM940" s="3"/>
      <c r="ON940" s="3"/>
      <c r="OO940" s="3"/>
      <c r="OP940" s="3"/>
      <c r="OQ940" s="3"/>
      <c r="OR940" s="3"/>
      <c r="OS940" s="3"/>
      <c r="OT940" s="3"/>
      <c r="OU940" s="3"/>
      <c r="OV940" s="3"/>
      <c r="OW940" s="3"/>
      <c r="OX940" s="3"/>
      <c r="OY940" s="3"/>
      <c r="OZ940" s="3"/>
      <c r="PA940" s="3"/>
      <c r="PB940" s="3"/>
      <c r="PC940" s="3"/>
      <c r="PD940" s="3"/>
      <c r="PE940" s="3"/>
      <c r="PF940" s="3"/>
      <c r="PG940" s="3"/>
      <c r="PH940" s="3"/>
      <c r="PI940" s="3"/>
      <c r="PJ940" s="3"/>
      <c r="PK940" s="3"/>
      <c r="PL940" s="3"/>
      <c r="PM940" s="3"/>
      <c r="PN940" s="3"/>
      <c r="PO940" s="3"/>
      <c r="PP940" s="3"/>
      <c r="PQ940" s="3"/>
      <c r="PR940" s="3"/>
      <c r="PS940" s="3"/>
      <c r="PT940" s="3"/>
      <c r="PU940" s="3"/>
      <c r="PV940" s="3"/>
      <c r="PW940" s="3"/>
      <c r="PX940" s="3"/>
      <c r="PY940" s="3"/>
      <c r="PZ940" s="3"/>
      <c r="QA940" s="3"/>
      <c r="QB940" s="3"/>
      <c r="QC940" s="3"/>
      <c r="QD940" s="3"/>
      <c r="QE940" s="3"/>
      <c r="QF940" s="3"/>
      <c r="QG940" s="3"/>
      <c r="QH940" s="3"/>
      <c r="QI940" s="3"/>
      <c r="QJ940" s="3"/>
      <c r="QK940" s="3"/>
      <c r="QL940" s="3"/>
      <c r="QM940" s="3"/>
      <c r="QN940" s="3"/>
      <c r="QO940" s="3"/>
      <c r="QP940" s="3"/>
      <c r="QQ940" s="3"/>
      <c r="QR940" s="3"/>
      <c r="QS940" s="3"/>
      <c r="QT940" s="3"/>
      <c r="QU940" s="3"/>
      <c r="QV940" s="3"/>
      <c r="QW940" s="3"/>
      <c r="QX940" s="3"/>
      <c r="QY940" s="3"/>
      <c r="QZ940" s="3"/>
      <c r="RA940" s="3"/>
      <c r="RB940" s="3"/>
      <c r="RC940" s="3"/>
      <c r="RD940" s="3"/>
      <c r="RE940" s="3"/>
      <c r="RF940" s="3"/>
      <c r="RG940" s="3"/>
      <c r="RH940" s="3"/>
      <c r="RI940" s="3"/>
      <c r="RJ940" s="3"/>
      <c r="RK940" s="3"/>
      <c r="RL940" s="3"/>
      <c r="RM940" s="3"/>
      <c r="RN940" s="3"/>
      <c r="RO940" s="3"/>
      <c r="RP940" s="3"/>
      <c r="RQ940" s="3"/>
      <c r="RR940" s="3"/>
      <c r="RS940" s="3"/>
      <c r="RT940" s="3"/>
      <c r="RU940" s="3"/>
      <c r="RV940" s="3"/>
      <c r="RW940" s="3"/>
      <c r="RX940" s="3"/>
      <c r="RY940" s="3"/>
      <c r="RZ940" s="3"/>
      <c r="SA940" s="3"/>
      <c r="SB940" s="3"/>
      <c r="SC940" s="3"/>
      <c r="SD940" s="3"/>
      <c r="SE940" s="3"/>
      <c r="SF940" s="3"/>
      <c r="SG940" s="3"/>
      <c r="SH940" s="3"/>
      <c r="SI940" s="3"/>
      <c r="SJ940" s="3"/>
      <c r="SK940" s="3"/>
      <c r="SL940" s="3"/>
      <c r="SM940" s="3"/>
      <c r="SN940" s="3"/>
      <c r="SO940" s="3"/>
      <c r="SP940" s="3"/>
      <c r="SQ940" s="3"/>
      <c r="SR940" s="3"/>
      <c r="SS940" s="3"/>
      <c r="ST940" s="3"/>
      <c r="SU940" s="3"/>
      <c r="SV940" s="3"/>
      <c r="SW940" s="3"/>
      <c r="SX940" s="3"/>
      <c r="SY940" s="3"/>
      <c r="SZ940" s="3"/>
      <c r="TA940" s="3"/>
      <c r="TB940" s="3"/>
      <c r="TC940" s="3"/>
      <c r="TD940" s="3"/>
      <c r="TE940" s="3"/>
      <c r="TF940" s="3"/>
      <c r="TG940" s="3"/>
      <c r="TH940" s="3"/>
      <c r="TI940" s="3"/>
      <c r="TJ940" s="3"/>
      <c r="TK940" s="3"/>
      <c r="TL940" s="3"/>
      <c r="TM940" s="3"/>
      <c r="TN940" s="3"/>
      <c r="TO940" s="3"/>
      <c r="TP940" s="3"/>
      <c r="TQ940" s="3"/>
      <c r="TR940" s="3"/>
      <c r="TS940" s="3"/>
      <c r="TT940" s="3"/>
      <c r="TU940" s="3"/>
      <c r="TV940" s="3"/>
      <c r="TW940" s="3"/>
      <c r="TX940" s="3"/>
      <c r="TY940" s="3"/>
      <c r="TZ940" s="3"/>
      <c r="UA940" s="3"/>
      <c r="UB940" s="3"/>
      <c r="UC940" s="3"/>
      <c r="UD940" s="3"/>
      <c r="UE940" s="3"/>
      <c r="UF940" s="3"/>
      <c r="UG940" s="3"/>
      <c r="UH940" s="3"/>
      <c r="UI940" s="3"/>
      <c r="UJ940" s="3"/>
      <c r="UK940" s="3"/>
      <c r="UL940" s="3"/>
      <c r="UM940" s="3"/>
      <c r="UN940" s="3"/>
      <c r="UO940" s="3"/>
      <c r="UP940" s="3"/>
      <c r="UQ940" s="3"/>
      <c r="UR940" s="3"/>
      <c r="US940" s="3"/>
      <c r="UT940" s="3"/>
      <c r="UU940" s="3"/>
      <c r="UV940" s="3"/>
      <c r="UW940" s="3"/>
      <c r="UX940" s="3"/>
      <c r="UY940" s="3"/>
      <c r="UZ940" s="3"/>
      <c r="VA940" s="3"/>
      <c r="VB940" s="3"/>
      <c r="VC940" s="3"/>
      <c r="VD940" s="3"/>
      <c r="VE940" s="3"/>
      <c r="VF940" s="3"/>
      <c r="VG940" s="3"/>
      <c r="VH940" s="3"/>
      <c r="VI940" s="3"/>
      <c r="VJ940" s="3"/>
      <c r="VK940" s="3"/>
      <c r="VL940" s="3"/>
      <c r="VM940" s="3"/>
      <c r="VN940" s="3"/>
      <c r="VO940" s="3"/>
      <c r="VP940" s="3"/>
      <c r="VQ940" s="3"/>
      <c r="VR940" s="3"/>
      <c r="VS940" s="3"/>
      <c r="VT940" s="3"/>
      <c r="VU940" s="3"/>
      <c r="VV940" s="3"/>
      <c r="VW940" s="3"/>
      <c r="VX940" s="3"/>
      <c r="VY940" s="3"/>
      <c r="VZ940" s="3"/>
      <c r="WA940" s="3"/>
      <c r="WB940" s="3"/>
      <c r="WC940" s="3"/>
    </row>
    <row r="941" spans="1:601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3"/>
      <c r="NJ941" s="3"/>
      <c r="NK941" s="3"/>
      <c r="NL941" s="3"/>
      <c r="NM941" s="3"/>
      <c r="NN941" s="3"/>
      <c r="NO941" s="3"/>
      <c r="NP941" s="3"/>
      <c r="NQ941" s="3"/>
      <c r="NR941" s="3"/>
      <c r="NS941" s="3"/>
      <c r="NT941" s="3"/>
      <c r="NU941" s="3"/>
      <c r="NV941" s="3"/>
      <c r="NW941" s="3"/>
      <c r="NX941" s="3"/>
      <c r="NY941" s="3"/>
      <c r="NZ941" s="3"/>
      <c r="OA941" s="3"/>
      <c r="OB941" s="3"/>
      <c r="OC941" s="3"/>
      <c r="OD941" s="3"/>
      <c r="OE941" s="3"/>
      <c r="OF941" s="3"/>
      <c r="OG941" s="3"/>
      <c r="OH941" s="3"/>
      <c r="OI941" s="3"/>
      <c r="OJ941" s="3"/>
      <c r="OK941" s="3"/>
      <c r="OL941" s="3"/>
      <c r="OM941" s="3"/>
      <c r="ON941" s="3"/>
      <c r="OO941" s="3"/>
      <c r="OP941" s="3"/>
      <c r="OQ941" s="3"/>
      <c r="OR941" s="3"/>
      <c r="OS941" s="3"/>
      <c r="OT941" s="3"/>
      <c r="OU941" s="3"/>
      <c r="OV941" s="3"/>
      <c r="OW941" s="3"/>
      <c r="OX941" s="3"/>
      <c r="OY941" s="3"/>
      <c r="OZ941" s="3"/>
      <c r="PA941" s="3"/>
      <c r="PB941" s="3"/>
      <c r="PC941" s="3"/>
      <c r="PD941" s="3"/>
      <c r="PE941" s="3"/>
      <c r="PF941" s="3"/>
      <c r="PG941" s="3"/>
      <c r="PH941" s="3"/>
      <c r="PI941" s="3"/>
      <c r="PJ941" s="3"/>
      <c r="PK941" s="3"/>
      <c r="PL941" s="3"/>
      <c r="PM941" s="3"/>
      <c r="PN941" s="3"/>
      <c r="PO941" s="3"/>
      <c r="PP941" s="3"/>
      <c r="PQ941" s="3"/>
      <c r="PR941" s="3"/>
      <c r="PS941" s="3"/>
      <c r="PT941" s="3"/>
      <c r="PU941" s="3"/>
      <c r="PV941" s="3"/>
      <c r="PW941" s="3"/>
      <c r="PX941" s="3"/>
      <c r="PY941" s="3"/>
      <c r="PZ941" s="3"/>
      <c r="QA941" s="3"/>
      <c r="QB941" s="3"/>
      <c r="QC941" s="3"/>
      <c r="QD941" s="3"/>
      <c r="QE941" s="3"/>
      <c r="QF941" s="3"/>
      <c r="QG941" s="3"/>
      <c r="QH941" s="3"/>
      <c r="QI941" s="3"/>
      <c r="QJ941" s="3"/>
      <c r="QK941" s="3"/>
      <c r="QL941" s="3"/>
      <c r="QM941" s="3"/>
      <c r="QN941" s="3"/>
      <c r="QO941" s="3"/>
      <c r="QP941" s="3"/>
      <c r="QQ941" s="3"/>
      <c r="QR941" s="3"/>
      <c r="QS941" s="3"/>
      <c r="QT941" s="3"/>
      <c r="QU941" s="3"/>
      <c r="QV941" s="3"/>
      <c r="QW941" s="3"/>
      <c r="QX941" s="3"/>
      <c r="QY941" s="3"/>
      <c r="QZ941" s="3"/>
      <c r="RA941" s="3"/>
      <c r="RB941" s="3"/>
      <c r="RC941" s="3"/>
      <c r="RD941" s="3"/>
      <c r="RE941" s="3"/>
      <c r="RF941" s="3"/>
      <c r="RG941" s="3"/>
      <c r="RH941" s="3"/>
      <c r="RI941" s="3"/>
      <c r="RJ941" s="3"/>
      <c r="RK941" s="3"/>
      <c r="RL941" s="3"/>
      <c r="RM941" s="3"/>
      <c r="RN941" s="3"/>
      <c r="RO941" s="3"/>
      <c r="RP941" s="3"/>
      <c r="RQ941" s="3"/>
      <c r="RR941" s="3"/>
      <c r="RS941" s="3"/>
      <c r="RT941" s="3"/>
      <c r="RU941" s="3"/>
      <c r="RV941" s="3"/>
      <c r="RW941" s="3"/>
      <c r="RX941" s="3"/>
      <c r="RY941" s="3"/>
      <c r="RZ941" s="3"/>
      <c r="SA941" s="3"/>
      <c r="SB941" s="3"/>
      <c r="SC941" s="3"/>
      <c r="SD941" s="3"/>
      <c r="SE941" s="3"/>
      <c r="SF941" s="3"/>
      <c r="SG941" s="3"/>
      <c r="SH941" s="3"/>
      <c r="SI941" s="3"/>
      <c r="SJ941" s="3"/>
      <c r="SK941" s="3"/>
      <c r="SL941" s="3"/>
      <c r="SM941" s="3"/>
      <c r="SN941" s="3"/>
      <c r="SO941" s="3"/>
      <c r="SP941" s="3"/>
      <c r="SQ941" s="3"/>
      <c r="SR941" s="3"/>
      <c r="SS941" s="3"/>
      <c r="ST941" s="3"/>
      <c r="SU941" s="3"/>
      <c r="SV941" s="3"/>
      <c r="SW941" s="3"/>
      <c r="SX941" s="3"/>
      <c r="SY941" s="3"/>
      <c r="SZ941" s="3"/>
      <c r="TA941" s="3"/>
      <c r="TB941" s="3"/>
      <c r="TC941" s="3"/>
      <c r="TD941" s="3"/>
      <c r="TE941" s="3"/>
      <c r="TF941" s="3"/>
      <c r="TG941" s="3"/>
      <c r="TH941" s="3"/>
      <c r="TI941" s="3"/>
      <c r="TJ941" s="3"/>
      <c r="TK941" s="3"/>
      <c r="TL941" s="3"/>
      <c r="TM941" s="3"/>
      <c r="TN941" s="3"/>
      <c r="TO941" s="3"/>
      <c r="TP941" s="3"/>
      <c r="TQ941" s="3"/>
      <c r="TR941" s="3"/>
      <c r="TS941" s="3"/>
      <c r="TT941" s="3"/>
      <c r="TU941" s="3"/>
      <c r="TV941" s="3"/>
      <c r="TW941" s="3"/>
      <c r="TX941" s="3"/>
      <c r="TY941" s="3"/>
      <c r="TZ941" s="3"/>
      <c r="UA941" s="3"/>
      <c r="UB941" s="3"/>
      <c r="UC941" s="3"/>
      <c r="UD941" s="3"/>
      <c r="UE941" s="3"/>
      <c r="UF941" s="3"/>
      <c r="UG941" s="3"/>
      <c r="UH941" s="3"/>
      <c r="UI941" s="3"/>
      <c r="UJ941" s="3"/>
      <c r="UK941" s="3"/>
      <c r="UL941" s="3"/>
      <c r="UM941" s="3"/>
      <c r="UN941" s="3"/>
      <c r="UO941" s="3"/>
      <c r="UP941" s="3"/>
      <c r="UQ941" s="3"/>
      <c r="UR941" s="3"/>
      <c r="US941" s="3"/>
      <c r="UT941" s="3"/>
      <c r="UU941" s="3"/>
      <c r="UV941" s="3"/>
      <c r="UW941" s="3"/>
      <c r="UX941" s="3"/>
      <c r="UY941" s="3"/>
      <c r="UZ941" s="3"/>
      <c r="VA941" s="3"/>
      <c r="VB941" s="3"/>
      <c r="VC941" s="3"/>
      <c r="VD941" s="3"/>
      <c r="VE941" s="3"/>
      <c r="VF941" s="3"/>
      <c r="VG941" s="3"/>
      <c r="VH941" s="3"/>
      <c r="VI941" s="3"/>
      <c r="VJ941" s="3"/>
      <c r="VK941" s="3"/>
      <c r="VL941" s="3"/>
      <c r="VM941" s="3"/>
      <c r="VN941" s="3"/>
      <c r="VO941" s="3"/>
      <c r="VP941" s="3"/>
      <c r="VQ941" s="3"/>
      <c r="VR941" s="3"/>
      <c r="VS941" s="3"/>
      <c r="VT941" s="3"/>
      <c r="VU941" s="3"/>
      <c r="VV941" s="3"/>
      <c r="VW941" s="3"/>
      <c r="VX941" s="3"/>
      <c r="VY941" s="3"/>
      <c r="VZ941" s="3"/>
      <c r="WA941" s="3"/>
      <c r="WB941" s="3"/>
      <c r="WC941" s="3"/>
    </row>
    <row r="942" spans="1:601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3"/>
      <c r="NJ942" s="3"/>
      <c r="NK942" s="3"/>
      <c r="NL942" s="3"/>
      <c r="NM942" s="3"/>
      <c r="NN942" s="3"/>
      <c r="NO942" s="3"/>
      <c r="NP942" s="3"/>
      <c r="NQ942" s="3"/>
      <c r="NR942" s="3"/>
      <c r="NS942" s="3"/>
      <c r="NT942" s="3"/>
      <c r="NU942" s="3"/>
      <c r="NV942" s="3"/>
      <c r="NW942" s="3"/>
      <c r="NX942" s="3"/>
      <c r="NY942" s="3"/>
      <c r="NZ942" s="3"/>
      <c r="OA942" s="3"/>
      <c r="OB942" s="3"/>
      <c r="OC942" s="3"/>
      <c r="OD942" s="3"/>
      <c r="OE942" s="3"/>
      <c r="OF942" s="3"/>
      <c r="OG942" s="3"/>
      <c r="OH942" s="3"/>
      <c r="OI942" s="3"/>
      <c r="OJ942" s="3"/>
      <c r="OK942" s="3"/>
      <c r="OL942" s="3"/>
      <c r="OM942" s="3"/>
      <c r="ON942" s="3"/>
      <c r="OO942" s="3"/>
      <c r="OP942" s="3"/>
      <c r="OQ942" s="3"/>
      <c r="OR942" s="3"/>
      <c r="OS942" s="3"/>
      <c r="OT942" s="3"/>
      <c r="OU942" s="3"/>
      <c r="OV942" s="3"/>
      <c r="OW942" s="3"/>
      <c r="OX942" s="3"/>
      <c r="OY942" s="3"/>
      <c r="OZ942" s="3"/>
      <c r="PA942" s="3"/>
      <c r="PB942" s="3"/>
      <c r="PC942" s="3"/>
      <c r="PD942" s="3"/>
      <c r="PE942" s="3"/>
      <c r="PF942" s="3"/>
      <c r="PG942" s="3"/>
      <c r="PH942" s="3"/>
      <c r="PI942" s="3"/>
      <c r="PJ942" s="3"/>
      <c r="PK942" s="3"/>
      <c r="PL942" s="3"/>
      <c r="PM942" s="3"/>
      <c r="PN942" s="3"/>
      <c r="PO942" s="3"/>
      <c r="PP942" s="3"/>
      <c r="PQ942" s="3"/>
      <c r="PR942" s="3"/>
      <c r="PS942" s="3"/>
      <c r="PT942" s="3"/>
      <c r="PU942" s="3"/>
      <c r="PV942" s="3"/>
      <c r="PW942" s="3"/>
      <c r="PX942" s="3"/>
      <c r="PY942" s="3"/>
      <c r="PZ942" s="3"/>
      <c r="QA942" s="3"/>
      <c r="QB942" s="3"/>
      <c r="QC942" s="3"/>
      <c r="QD942" s="3"/>
      <c r="QE942" s="3"/>
      <c r="QF942" s="3"/>
      <c r="QG942" s="3"/>
      <c r="QH942" s="3"/>
      <c r="QI942" s="3"/>
      <c r="QJ942" s="3"/>
      <c r="QK942" s="3"/>
      <c r="QL942" s="3"/>
      <c r="QM942" s="3"/>
      <c r="QN942" s="3"/>
      <c r="QO942" s="3"/>
      <c r="QP942" s="3"/>
      <c r="QQ942" s="3"/>
      <c r="QR942" s="3"/>
      <c r="QS942" s="3"/>
      <c r="QT942" s="3"/>
      <c r="QU942" s="3"/>
      <c r="QV942" s="3"/>
      <c r="QW942" s="3"/>
      <c r="QX942" s="3"/>
      <c r="QY942" s="3"/>
      <c r="QZ942" s="3"/>
      <c r="RA942" s="3"/>
      <c r="RB942" s="3"/>
      <c r="RC942" s="3"/>
      <c r="RD942" s="3"/>
      <c r="RE942" s="3"/>
      <c r="RF942" s="3"/>
      <c r="RG942" s="3"/>
      <c r="RH942" s="3"/>
      <c r="RI942" s="3"/>
      <c r="RJ942" s="3"/>
      <c r="RK942" s="3"/>
      <c r="RL942" s="3"/>
      <c r="RM942" s="3"/>
      <c r="RN942" s="3"/>
      <c r="RO942" s="3"/>
      <c r="RP942" s="3"/>
      <c r="RQ942" s="3"/>
      <c r="RR942" s="3"/>
      <c r="RS942" s="3"/>
      <c r="RT942" s="3"/>
      <c r="RU942" s="3"/>
      <c r="RV942" s="3"/>
      <c r="RW942" s="3"/>
      <c r="RX942" s="3"/>
      <c r="RY942" s="3"/>
      <c r="RZ942" s="3"/>
      <c r="SA942" s="3"/>
      <c r="SB942" s="3"/>
      <c r="SC942" s="3"/>
      <c r="SD942" s="3"/>
      <c r="SE942" s="3"/>
      <c r="SF942" s="3"/>
      <c r="SG942" s="3"/>
      <c r="SH942" s="3"/>
      <c r="SI942" s="3"/>
      <c r="SJ942" s="3"/>
      <c r="SK942" s="3"/>
      <c r="SL942" s="3"/>
      <c r="SM942" s="3"/>
      <c r="SN942" s="3"/>
      <c r="SO942" s="3"/>
      <c r="SP942" s="3"/>
      <c r="SQ942" s="3"/>
      <c r="SR942" s="3"/>
      <c r="SS942" s="3"/>
      <c r="ST942" s="3"/>
      <c r="SU942" s="3"/>
      <c r="SV942" s="3"/>
      <c r="SW942" s="3"/>
      <c r="SX942" s="3"/>
      <c r="SY942" s="3"/>
      <c r="SZ942" s="3"/>
      <c r="TA942" s="3"/>
      <c r="TB942" s="3"/>
      <c r="TC942" s="3"/>
      <c r="TD942" s="3"/>
      <c r="TE942" s="3"/>
      <c r="TF942" s="3"/>
      <c r="TG942" s="3"/>
      <c r="TH942" s="3"/>
      <c r="TI942" s="3"/>
      <c r="TJ942" s="3"/>
      <c r="TK942" s="3"/>
      <c r="TL942" s="3"/>
      <c r="TM942" s="3"/>
      <c r="TN942" s="3"/>
      <c r="TO942" s="3"/>
      <c r="TP942" s="3"/>
      <c r="TQ942" s="3"/>
      <c r="TR942" s="3"/>
      <c r="TS942" s="3"/>
      <c r="TT942" s="3"/>
      <c r="TU942" s="3"/>
      <c r="TV942" s="3"/>
      <c r="TW942" s="3"/>
      <c r="TX942" s="3"/>
      <c r="TY942" s="3"/>
      <c r="TZ942" s="3"/>
      <c r="UA942" s="3"/>
      <c r="UB942" s="3"/>
      <c r="UC942" s="3"/>
      <c r="UD942" s="3"/>
      <c r="UE942" s="3"/>
      <c r="UF942" s="3"/>
      <c r="UG942" s="3"/>
      <c r="UH942" s="3"/>
      <c r="UI942" s="3"/>
      <c r="UJ942" s="3"/>
      <c r="UK942" s="3"/>
      <c r="UL942" s="3"/>
      <c r="UM942" s="3"/>
      <c r="UN942" s="3"/>
      <c r="UO942" s="3"/>
      <c r="UP942" s="3"/>
      <c r="UQ942" s="3"/>
      <c r="UR942" s="3"/>
      <c r="US942" s="3"/>
      <c r="UT942" s="3"/>
      <c r="UU942" s="3"/>
      <c r="UV942" s="3"/>
      <c r="UW942" s="3"/>
      <c r="UX942" s="3"/>
      <c r="UY942" s="3"/>
      <c r="UZ942" s="3"/>
      <c r="VA942" s="3"/>
      <c r="VB942" s="3"/>
      <c r="VC942" s="3"/>
      <c r="VD942" s="3"/>
      <c r="VE942" s="3"/>
      <c r="VF942" s="3"/>
      <c r="VG942" s="3"/>
      <c r="VH942" s="3"/>
      <c r="VI942" s="3"/>
      <c r="VJ942" s="3"/>
      <c r="VK942" s="3"/>
      <c r="VL942" s="3"/>
      <c r="VM942" s="3"/>
      <c r="VN942" s="3"/>
      <c r="VO942" s="3"/>
      <c r="VP942" s="3"/>
      <c r="VQ942" s="3"/>
      <c r="VR942" s="3"/>
      <c r="VS942" s="3"/>
      <c r="VT942" s="3"/>
      <c r="VU942" s="3"/>
      <c r="VV942" s="3"/>
      <c r="VW942" s="3"/>
      <c r="VX942" s="3"/>
      <c r="VY942" s="3"/>
      <c r="VZ942" s="3"/>
      <c r="WA942" s="3"/>
      <c r="WB942" s="3"/>
      <c r="WC942" s="3"/>
    </row>
    <row r="943" spans="1:601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3"/>
      <c r="NJ943" s="3"/>
      <c r="NK943" s="3"/>
      <c r="NL943" s="3"/>
      <c r="NM943" s="3"/>
      <c r="NN943" s="3"/>
      <c r="NO943" s="3"/>
      <c r="NP943" s="3"/>
      <c r="NQ943" s="3"/>
      <c r="NR943" s="3"/>
      <c r="NS943" s="3"/>
      <c r="NT943" s="3"/>
      <c r="NU943" s="3"/>
      <c r="NV943" s="3"/>
      <c r="NW943" s="3"/>
      <c r="NX943" s="3"/>
      <c r="NY943" s="3"/>
      <c r="NZ943" s="3"/>
      <c r="OA943" s="3"/>
      <c r="OB943" s="3"/>
      <c r="OC943" s="3"/>
      <c r="OD943" s="3"/>
      <c r="OE943" s="3"/>
      <c r="OF943" s="3"/>
      <c r="OG943" s="3"/>
      <c r="OH943" s="3"/>
      <c r="OI943" s="3"/>
      <c r="OJ943" s="3"/>
      <c r="OK943" s="3"/>
      <c r="OL943" s="3"/>
      <c r="OM943" s="3"/>
      <c r="ON943" s="3"/>
      <c r="OO943" s="3"/>
      <c r="OP943" s="3"/>
      <c r="OQ943" s="3"/>
      <c r="OR943" s="3"/>
      <c r="OS943" s="3"/>
      <c r="OT943" s="3"/>
      <c r="OU943" s="3"/>
      <c r="OV943" s="3"/>
      <c r="OW943" s="3"/>
      <c r="OX943" s="3"/>
      <c r="OY943" s="3"/>
      <c r="OZ943" s="3"/>
      <c r="PA943" s="3"/>
      <c r="PB943" s="3"/>
      <c r="PC943" s="3"/>
      <c r="PD943" s="3"/>
      <c r="PE943" s="3"/>
      <c r="PF943" s="3"/>
      <c r="PG943" s="3"/>
      <c r="PH943" s="3"/>
      <c r="PI943" s="3"/>
      <c r="PJ943" s="3"/>
      <c r="PK943" s="3"/>
      <c r="PL943" s="3"/>
      <c r="PM943" s="3"/>
      <c r="PN943" s="3"/>
      <c r="PO943" s="3"/>
      <c r="PP943" s="3"/>
      <c r="PQ943" s="3"/>
      <c r="PR943" s="3"/>
      <c r="PS943" s="3"/>
      <c r="PT943" s="3"/>
      <c r="PU943" s="3"/>
      <c r="PV943" s="3"/>
      <c r="PW943" s="3"/>
      <c r="PX943" s="3"/>
      <c r="PY943" s="3"/>
      <c r="PZ943" s="3"/>
      <c r="QA943" s="3"/>
      <c r="QB943" s="3"/>
      <c r="QC943" s="3"/>
      <c r="QD943" s="3"/>
      <c r="QE943" s="3"/>
      <c r="QF943" s="3"/>
      <c r="QG943" s="3"/>
      <c r="QH943" s="3"/>
      <c r="QI943" s="3"/>
      <c r="QJ943" s="3"/>
      <c r="QK943" s="3"/>
      <c r="QL943" s="3"/>
      <c r="QM943" s="3"/>
      <c r="QN943" s="3"/>
      <c r="QO943" s="3"/>
      <c r="QP943" s="3"/>
      <c r="QQ943" s="3"/>
      <c r="QR943" s="3"/>
      <c r="QS943" s="3"/>
      <c r="QT943" s="3"/>
      <c r="QU943" s="3"/>
      <c r="QV943" s="3"/>
      <c r="QW943" s="3"/>
      <c r="QX943" s="3"/>
      <c r="QY943" s="3"/>
      <c r="QZ943" s="3"/>
      <c r="RA943" s="3"/>
      <c r="RB943" s="3"/>
      <c r="RC943" s="3"/>
      <c r="RD943" s="3"/>
      <c r="RE943" s="3"/>
      <c r="RF943" s="3"/>
      <c r="RG943" s="3"/>
      <c r="RH943" s="3"/>
      <c r="RI943" s="3"/>
      <c r="RJ943" s="3"/>
      <c r="RK943" s="3"/>
      <c r="RL943" s="3"/>
      <c r="RM943" s="3"/>
      <c r="RN943" s="3"/>
      <c r="RO943" s="3"/>
      <c r="RP943" s="3"/>
      <c r="RQ943" s="3"/>
      <c r="RR943" s="3"/>
      <c r="RS943" s="3"/>
      <c r="RT943" s="3"/>
      <c r="RU943" s="3"/>
      <c r="RV943" s="3"/>
      <c r="RW943" s="3"/>
      <c r="RX943" s="3"/>
      <c r="RY943" s="3"/>
      <c r="RZ943" s="3"/>
      <c r="SA943" s="3"/>
      <c r="SB943" s="3"/>
      <c r="SC943" s="3"/>
      <c r="SD943" s="3"/>
      <c r="SE943" s="3"/>
      <c r="SF943" s="3"/>
      <c r="SG943" s="3"/>
      <c r="SH943" s="3"/>
      <c r="SI943" s="3"/>
      <c r="SJ943" s="3"/>
      <c r="SK943" s="3"/>
      <c r="SL943" s="3"/>
      <c r="SM943" s="3"/>
      <c r="SN943" s="3"/>
      <c r="SO943" s="3"/>
      <c r="SP943" s="3"/>
      <c r="SQ943" s="3"/>
      <c r="SR943" s="3"/>
      <c r="SS943" s="3"/>
      <c r="ST943" s="3"/>
      <c r="SU943" s="3"/>
      <c r="SV943" s="3"/>
      <c r="SW943" s="3"/>
      <c r="SX943" s="3"/>
      <c r="SY943" s="3"/>
      <c r="SZ943" s="3"/>
      <c r="TA943" s="3"/>
      <c r="TB943" s="3"/>
      <c r="TC943" s="3"/>
      <c r="TD943" s="3"/>
      <c r="TE943" s="3"/>
      <c r="TF943" s="3"/>
      <c r="TG943" s="3"/>
      <c r="TH943" s="3"/>
      <c r="TI943" s="3"/>
      <c r="TJ943" s="3"/>
      <c r="TK943" s="3"/>
      <c r="TL943" s="3"/>
      <c r="TM943" s="3"/>
      <c r="TN943" s="3"/>
      <c r="TO943" s="3"/>
      <c r="TP943" s="3"/>
      <c r="TQ943" s="3"/>
      <c r="TR943" s="3"/>
      <c r="TS943" s="3"/>
      <c r="TT943" s="3"/>
      <c r="TU943" s="3"/>
      <c r="TV943" s="3"/>
      <c r="TW943" s="3"/>
      <c r="TX943" s="3"/>
      <c r="TY943" s="3"/>
      <c r="TZ943" s="3"/>
      <c r="UA943" s="3"/>
      <c r="UB943" s="3"/>
      <c r="UC943" s="3"/>
      <c r="UD943" s="3"/>
      <c r="UE943" s="3"/>
      <c r="UF943" s="3"/>
      <c r="UG943" s="3"/>
      <c r="UH943" s="3"/>
      <c r="UI943" s="3"/>
      <c r="UJ943" s="3"/>
      <c r="UK943" s="3"/>
      <c r="UL943" s="3"/>
      <c r="UM943" s="3"/>
      <c r="UN943" s="3"/>
      <c r="UO943" s="3"/>
      <c r="UP943" s="3"/>
      <c r="UQ943" s="3"/>
      <c r="UR943" s="3"/>
      <c r="US943" s="3"/>
      <c r="UT943" s="3"/>
      <c r="UU943" s="3"/>
      <c r="UV943" s="3"/>
      <c r="UW943" s="3"/>
      <c r="UX943" s="3"/>
      <c r="UY943" s="3"/>
      <c r="UZ943" s="3"/>
      <c r="VA943" s="3"/>
      <c r="VB943" s="3"/>
      <c r="VC943" s="3"/>
      <c r="VD943" s="3"/>
      <c r="VE943" s="3"/>
      <c r="VF943" s="3"/>
      <c r="VG943" s="3"/>
      <c r="VH943" s="3"/>
      <c r="VI943" s="3"/>
      <c r="VJ943" s="3"/>
      <c r="VK943" s="3"/>
      <c r="VL943" s="3"/>
      <c r="VM943" s="3"/>
      <c r="VN943" s="3"/>
      <c r="VO943" s="3"/>
      <c r="VP943" s="3"/>
      <c r="VQ943" s="3"/>
      <c r="VR943" s="3"/>
      <c r="VS943" s="3"/>
      <c r="VT943" s="3"/>
      <c r="VU943" s="3"/>
      <c r="VV943" s="3"/>
      <c r="VW943" s="3"/>
      <c r="VX943" s="3"/>
      <c r="VY943" s="3"/>
      <c r="VZ943" s="3"/>
      <c r="WA943" s="3"/>
      <c r="WB943" s="3"/>
      <c r="WC943" s="3"/>
    </row>
    <row r="944" spans="1:601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3"/>
      <c r="NJ944" s="3"/>
      <c r="NK944" s="3"/>
      <c r="NL944" s="3"/>
      <c r="NM944" s="3"/>
      <c r="NN944" s="3"/>
      <c r="NO944" s="3"/>
      <c r="NP944" s="3"/>
      <c r="NQ944" s="3"/>
      <c r="NR944" s="3"/>
      <c r="NS944" s="3"/>
      <c r="NT944" s="3"/>
      <c r="NU944" s="3"/>
      <c r="NV944" s="3"/>
      <c r="NW944" s="3"/>
      <c r="NX944" s="3"/>
      <c r="NY944" s="3"/>
      <c r="NZ944" s="3"/>
      <c r="OA944" s="3"/>
      <c r="OB944" s="3"/>
      <c r="OC944" s="3"/>
      <c r="OD944" s="3"/>
      <c r="OE944" s="3"/>
      <c r="OF944" s="3"/>
      <c r="OG944" s="3"/>
      <c r="OH944" s="3"/>
      <c r="OI944" s="3"/>
      <c r="OJ944" s="3"/>
      <c r="OK944" s="3"/>
      <c r="OL944" s="3"/>
      <c r="OM944" s="3"/>
      <c r="ON944" s="3"/>
      <c r="OO944" s="3"/>
      <c r="OP944" s="3"/>
      <c r="OQ944" s="3"/>
      <c r="OR944" s="3"/>
      <c r="OS944" s="3"/>
      <c r="OT944" s="3"/>
      <c r="OU944" s="3"/>
      <c r="OV944" s="3"/>
      <c r="OW944" s="3"/>
      <c r="OX944" s="3"/>
      <c r="OY944" s="3"/>
      <c r="OZ944" s="3"/>
      <c r="PA944" s="3"/>
      <c r="PB944" s="3"/>
      <c r="PC944" s="3"/>
      <c r="PD944" s="3"/>
      <c r="PE944" s="3"/>
      <c r="PF944" s="3"/>
      <c r="PG944" s="3"/>
      <c r="PH944" s="3"/>
      <c r="PI944" s="3"/>
      <c r="PJ944" s="3"/>
      <c r="PK944" s="3"/>
      <c r="PL944" s="3"/>
      <c r="PM944" s="3"/>
      <c r="PN944" s="3"/>
      <c r="PO944" s="3"/>
      <c r="PP944" s="3"/>
      <c r="PQ944" s="3"/>
      <c r="PR944" s="3"/>
      <c r="PS944" s="3"/>
      <c r="PT944" s="3"/>
      <c r="PU944" s="3"/>
      <c r="PV944" s="3"/>
      <c r="PW944" s="3"/>
      <c r="PX944" s="3"/>
      <c r="PY944" s="3"/>
      <c r="PZ944" s="3"/>
      <c r="QA944" s="3"/>
      <c r="QB944" s="3"/>
      <c r="QC944" s="3"/>
      <c r="QD944" s="3"/>
      <c r="QE944" s="3"/>
      <c r="QF944" s="3"/>
      <c r="QG944" s="3"/>
      <c r="QH944" s="3"/>
      <c r="QI944" s="3"/>
      <c r="QJ944" s="3"/>
      <c r="QK944" s="3"/>
      <c r="QL944" s="3"/>
      <c r="QM944" s="3"/>
      <c r="QN944" s="3"/>
      <c r="QO944" s="3"/>
      <c r="QP944" s="3"/>
      <c r="QQ944" s="3"/>
      <c r="QR944" s="3"/>
      <c r="QS944" s="3"/>
      <c r="QT944" s="3"/>
      <c r="QU944" s="3"/>
      <c r="QV944" s="3"/>
      <c r="QW944" s="3"/>
      <c r="QX944" s="3"/>
      <c r="QY944" s="3"/>
      <c r="QZ944" s="3"/>
      <c r="RA944" s="3"/>
      <c r="RB944" s="3"/>
      <c r="RC944" s="3"/>
      <c r="RD944" s="3"/>
      <c r="RE944" s="3"/>
      <c r="RF944" s="3"/>
      <c r="RG944" s="3"/>
      <c r="RH944" s="3"/>
      <c r="RI944" s="3"/>
      <c r="RJ944" s="3"/>
      <c r="RK944" s="3"/>
      <c r="RL944" s="3"/>
      <c r="RM944" s="3"/>
      <c r="RN944" s="3"/>
      <c r="RO944" s="3"/>
      <c r="RP944" s="3"/>
      <c r="RQ944" s="3"/>
      <c r="RR944" s="3"/>
      <c r="RS944" s="3"/>
      <c r="RT944" s="3"/>
      <c r="RU944" s="3"/>
      <c r="RV944" s="3"/>
      <c r="RW944" s="3"/>
      <c r="RX944" s="3"/>
      <c r="RY944" s="3"/>
      <c r="RZ944" s="3"/>
      <c r="SA944" s="3"/>
      <c r="SB944" s="3"/>
      <c r="SC944" s="3"/>
      <c r="SD944" s="3"/>
      <c r="SE944" s="3"/>
      <c r="SF944" s="3"/>
      <c r="SG944" s="3"/>
      <c r="SH944" s="3"/>
      <c r="SI944" s="3"/>
      <c r="SJ944" s="3"/>
      <c r="SK944" s="3"/>
      <c r="SL944" s="3"/>
      <c r="SM944" s="3"/>
      <c r="SN944" s="3"/>
      <c r="SO944" s="3"/>
      <c r="SP944" s="3"/>
      <c r="SQ944" s="3"/>
      <c r="SR944" s="3"/>
      <c r="SS944" s="3"/>
      <c r="ST944" s="3"/>
      <c r="SU944" s="3"/>
      <c r="SV944" s="3"/>
      <c r="SW944" s="3"/>
      <c r="SX944" s="3"/>
      <c r="SY944" s="3"/>
      <c r="SZ944" s="3"/>
      <c r="TA944" s="3"/>
      <c r="TB944" s="3"/>
      <c r="TC944" s="3"/>
      <c r="TD944" s="3"/>
      <c r="TE944" s="3"/>
      <c r="TF944" s="3"/>
      <c r="TG944" s="3"/>
      <c r="TH944" s="3"/>
      <c r="TI944" s="3"/>
      <c r="TJ944" s="3"/>
      <c r="TK944" s="3"/>
      <c r="TL944" s="3"/>
      <c r="TM944" s="3"/>
      <c r="TN944" s="3"/>
      <c r="TO944" s="3"/>
      <c r="TP944" s="3"/>
      <c r="TQ944" s="3"/>
      <c r="TR944" s="3"/>
      <c r="TS944" s="3"/>
      <c r="TT944" s="3"/>
      <c r="TU944" s="3"/>
      <c r="TV944" s="3"/>
      <c r="TW944" s="3"/>
      <c r="TX944" s="3"/>
      <c r="TY944" s="3"/>
      <c r="TZ944" s="3"/>
      <c r="UA944" s="3"/>
      <c r="UB944" s="3"/>
      <c r="UC944" s="3"/>
      <c r="UD944" s="3"/>
      <c r="UE944" s="3"/>
      <c r="UF944" s="3"/>
      <c r="UG944" s="3"/>
      <c r="UH944" s="3"/>
      <c r="UI944" s="3"/>
      <c r="UJ944" s="3"/>
      <c r="UK944" s="3"/>
      <c r="UL944" s="3"/>
      <c r="UM944" s="3"/>
      <c r="UN944" s="3"/>
      <c r="UO944" s="3"/>
      <c r="UP944" s="3"/>
      <c r="UQ944" s="3"/>
      <c r="UR944" s="3"/>
      <c r="US944" s="3"/>
      <c r="UT944" s="3"/>
      <c r="UU944" s="3"/>
      <c r="UV944" s="3"/>
      <c r="UW944" s="3"/>
      <c r="UX944" s="3"/>
      <c r="UY944" s="3"/>
      <c r="UZ944" s="3"/>
      <c r="VA944" s="3"/>
      <c r="VB944" s="3"/>
      <c r="VC944" s="3"/>
      <c r="VD944" s="3"/>
      <c r="VE944" s="3"/>
      <c r="VF944" s="3"/>
      <c r="VG944" s="3"/>
      <c r="VH944" s="3"/>
      <c r="VI944" s="3"/>
      <c r="VJ944" s="3"/>
      <c r="VK944" s="3"/>
      <c r="VL944" s="3"/>
      <c r="VM944" s="3"/>
      <c r="VN944" s="3"/>
      <c r="VO944" s="3"/>
      <c r="VP944" s="3"/>
      <c r="VQ944" s="3"/>
      <c r="VR944" s="3"/>
      <c r="VS944" s="3"/>
      <c r="VT944" s="3"/>
      <c r="VU944" s="3"/>
      <c r="VV944" s="3"/>
      <c r="VW944" s="3"/>
      <c r="VX944" s="3"/>
      <c r="VY944" s="3"/>
      <c r="VZ944" s="3"/>
      <c r="WA944" s="3"/>
      <c r="WB944" s="3"/>
      <c r="WC944" s="3"/>
    </row>
    <row r="945" spans="1:601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3"/>
      <c r="NJ945" s="3"/>
      <c r="NK945" s="3"/>
      <c r="NL945" s="3"/>
      <c r="NM945" s="3"/>
      <c r="NN945" s="3"/>
      <c r="NO945" s="3"/>
      <c r="NP945" s="3"/>
      <c r="NQ945" s="3"/>
      <c r="NR945" s="3"/>
      <c r="NS945" s="3"/>
      <c r="NT945" s="3"/>
      <c r="NU945" s="3"/>
      <c r="NV945" s="3"/>
      <c r="NW945" s="3"/>
      <c r="NX945" s="3"/>
      <c r="NY945" s="3"/>
      <c r="NZ945" s="3"/>
      <c r="OA945" s="3"/>
      <c r="OB945" s="3"/>
      <c r="OC945" s="3"/>
      <c r="OD945" s="3"/>
      <c r="OE945" s="3"/>
      <c r="OF945" s="3"/>
      <c r="OG945" s="3"/>
      <c r="OH945" s="3"/>
      <c r="OI945" s="3"/>
      <c r="OJ945" s="3"/>
      <c r="OK945" s="3"/>
      <c r="OL945" s="3"/>
      <c r="OM945" s="3"/>
      <c r="ON945" s="3"/>
      <c r="OO945" s="3"/>
      <c r="OP945" s="3"/>
      <c r="OQ945" s="3"/>
      <c r="OR945" s="3"/>
      <c r="OS945" s="3"/>
      <c r="OT945" s="3"/>
      <c r="OU945" s="3"/>
      <c r="OV945" s="3"/>
      <c r="OW945" s="3"/>
      <c r="OX945" s="3"/>
      <c r="OY945" s="3"/>
      <c r="OZ945" s="3"/>
      <c r="PA945" s="3"/>
      <c r="PB945" s="3"/>
      <c r="PC945" s="3"/>
      <c r="PD945" s="3"/>
      <c r="PE945" s="3"/>
      <c r="PF945" s="3"/>
      <c r="PG945" s="3"/>
      <c r="PH945" s="3"/>
      <c r="PI945" s="3"/>
      <c r="PJ945" s="3"/>
      <c r="PK945" s="3"/>
      <c r="PL945" s="3"/>
      <c r="PM945" s="3"/>
      <c r="PN945" s="3"/>
      <c r="PO945" s="3"/>
      <c r="PP945" s="3"/>
      <c r="PQ945" s="3"/>
      <c r="PR945" s="3"/>
      <c r="PS945" s="3"/>
      <c r="PT945" s="3"/>
      <c r="PU945" s="3"/>
      <c r="PV945" s="3"/>
      <c r="PW945" s="3"/>
      <c r="PX945" s="3"/>
      <c r="PY945" s="3"/>
      <c r="PZ945" s="3"/>
      <c r="QA945" s="3"/>
      <c r="QB945" s="3"/>
      <c r="QC945" s="3"/>
      <c r="QD945" s="3"/>
      <c r="QE945" s="3"/>
      <c r="QF945" s="3"/>
      <c r="QG945" s="3"/>
      <c r="QH945" s="3"/>
      <c r="QI945" s="3"/>
      <c r="QJ945" s="3"/>
      <c r="QK945" s="3"/>
      <c r="QL945" s="3"/>
      <c r="QM945" s="3"/>
      <c r="QN945" s="3"/>
      <c r="QO945" s="3"/>
      <c r="QP945" s="3"/>
      <c r="QQ945" s="3"/>
      <c r="QR945" s="3"/>
      <c r="QS945" s="3"/>
      <c r="QT945" s="3"/>
      <c r="QU945" s="3"/>
      <c r="QV945" s="3"/>
      <c r="QW945" s="3"/>
      <c r="QX945" s="3"/>
      <c r="QY945" s="3"/>
      <c r="QZ945" s="3"/>
      <c r="RA945" s="3"/>
      <c r="RB945" s="3"/>
      <c r="RC945" s="3"/>
      <c r="RD945" s="3"/>
      <c r="RE945" s="3"/>
      <c r="RF945" s="3"/>
      <c r="RG945" s="3"/>
      <c r="RH945" s="3"/>
      <c r="RI945" s="3"/>
      <c r="RJ945" s="3"/>
      <c r="RK945" s="3"/>
      <c r="RL945" s="3"/>
      <c r="RM945" s="3"/>
      <c r="RN945" s="3"/>
      <c r="RO945" s="3"/>
      <c r="RP945" s="3"/>
      <c r="RQ945" s="3"/>
      <c r="RR945" s="3"/>
      <c r="RS945" s="3"/>
      <c r="RT945" s="3"/>
      <c r="RU945" s="3"/>
      <c r="RV945" s="3"/>
      <c r="RW945" s="3"/>
      <c r="RX945" s="3"/>
      <c r="RY945" s="3"/>
      <c r="RZ945" s="3"/>
      <c r="SA945" s="3"/>
      <c r="SB945" s="3"/>
      <c r="SC945" s="3"/>
      <c r="SD945" s="3"/>
      <c r="SE945" s="3"/>
      <c r="SF945" s="3"/>
      <c r="SG945" s="3"/>
      <c r="SH945" s="3"/>
      <c r="SI945" s="3"/>
      <c r="SJ945" s="3"/>
      <c r="SK945" s="3"/>
      <c r="SL945" s="3"/>
      <c r="SM945" s="3"/>
      <c r="SN945" s="3"/>
      <c r="SO945" s="3"/>
      <c r="SP945" s="3"/>
      <c r="SQ945" s="3"/>
      <c r="SR945" s="3"/>
      <c r="SS945" s="3"/>
      <c r="ST945" s="3"/>
      <c r="SU945" s="3"/>
      <c r="SV945" s="3"/>
      <c r="SW945" s="3"/>
      <c r="SX945" s="3"/>
      <c r="SY945" s="3"/>
      <c r="SZ945" s="3"/>
      <c r="TA945" s="3"/>
      <c r="TB945" s="3"/>
      <c r="TC945" s="3"/>
      <c r="TD945" s="3"/>
      <c r="TE945" s="3"/>
      <c r="TF945" s="3"/>
      <c r="TG945" s="3"/>
      <c r="TH945" s="3"/>
      <c r="TI945" s="3"/>
      <c r="TJ945" s="3"/>
      <c r="TK945" s="3"/>
      <c r="TL945" s="3"/>
      <c r="TM945" s="3"/>
      <c r="TN945" s="3"/>
      <c r="TO945" s="3"/>
      <c r="TP945" s="3"/>
      <c r="TQ945" s="3"/>
      <c r="TR945" s="3"/>
      <c r="TS945" s="3"/>
      <c r="TT945" s="3"/>
      <c r="TU945" s="3"/>
      <c r="TV945" s="3"/>
      <c r="TW945" s="3"/>
      <c r="TX945" s="3"/>
      <c r="TY945" s="3"/>
      <c r="TZ945" s="3"/>
      <c r="UA945" s="3"/>
      <c r="UB945" s="3"/>
      <c r="UC945" s="3"/>
      <c r="UD945" s="3"/>
      <c r="UE945" s="3"/>
      <c r="UF945" s="3"/>
      <c r="UG945" s="3"/>
      <c r="UH945" s="3"/>
      <c r="UI945" s="3"/>
      <c r="UJ945" s="3"/>
      <c r="UK945" s="3"/>
      <c r="UL945" s="3"/>
      <c r="UM945" s="3"/>
      <c r="UN945" s="3"/>
      <c r="UO945" s="3"/>
      <c r="UP945" s="3"/>
      <c r="UQ945" s="3"/>
      <c r="UR945" s="3"/>
      <c r="US945" s="3"/>
      <c r="UT945" s="3"/>
      <c r="UU945" s="3"/>
      <c r="UV945" s="3"/>
      <c r="UW945" s="3"/>
      <c r="UX945" s="3"/>
      <c r="UY945" s="3"/>
      <c r="UZ945" s="3"/>
      <c r="VA945" s="3"/>
      <c r="VB945" s="3"/>
      <c r="VC945" s="3"/>
      <c r="VD945" s="3"/>
      <c r="VE945" s="3"/>
      <c r="VF945" s="3"/>
      <c r="VG945" s="3"/>
      <c r="VH945" s="3"/>
      <c r="VI945" s="3"/>
      <c r="VJ945" s="3"/>
      <c r="VK945" s="3"/>
      <c r="VL945" s="3"/>
      <c r="VM945" s="3"/>
      <c r="VN945" s="3"/>
      <c r="VO945" s="3"/>
      <c r="VP945" s="3"/>
      <c r="VQ945" s="3"/>
      <c r="VR945" s="3"/>
      <c r="VS945" s="3"/>
      <c r="VT945" s="3"/>
      <c r="VU945" s="3"/>
      <c r="VV945" s="3"/>
      <c r="VW945" s="3"/>
      <c r="VX945" s="3"/>
      <c r="VY945" s="3"/>
      <c r="VZ945" s="3"/>
      <c r="WA945" s="3"/>
      <c r="WB945" s="3"/>
      <c r="WC945" s="3"/>
    </row>
    <row r="946" spans="1:601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3"/>
      <c r="NJ946" s="3"/>
      <c r="NK946" s="3"/>
      <c r="NL946" s="3"/>
      <c r="NM946" s="3"/>
      <c r="NN946" s="3"/>
      <c r="NO946" s="3"/>
      <c r="NP946" s="3"/>
      <c r="NQ946" s="3"/>
      <c r="NR946" s="3"/>
      <c r="NS946" s="3"/>
      <c r="NT946" s="3"/>
      <c r="NU946" s="3"/>
      <c r="NV946" s="3"/>
      <c r="NW946" s="3"/>
      <c r="NX946" s="3"/>
      <c r="NY946" s="3"/>
      <c r="NZ946" s="3"/>
      <c r="OA946" s="3"/>
      <c r="OB946" s="3"/>
      <c r="OC946" s="3"/>
      <c r="OD946" s="3"/>
      <c r="OE946" s="3"/>
      <c r="OF946" s="3"/>
      <c r="OG946" s="3"/>
      <c r="OH946" s="3"/>
      <c r="OI946" s="3"/>
      <c r="OJ946" s="3"/>
      <c r="OK946" s="3"/>
      <c r="OL946" s="3"/>
      <c r="OM946" s="3"/>
      <c r="ON946" s="3"/>
      <c r="OO946" s="3"/>
      <c r="OP946" s="3"/>
      <c r="OQ946" s="3"/>
      <c r="OR946" s="3"/>
      <c r="OS946" s="3"/>
      <c r="OT946" s="3"/>
      <c r="OU946" s="3"/>
      <c r="OV946" s="3"/>
      <c r="OW946" s="3"/>
      <c r="OX946" s="3"/>
      <c r="OY946" s="3"/>
      <c r="OZ946" s="3"/>
      <c r="PA946" s="3"/>
      <c r="PB946" s="3"/>
      <c r="PC946" s="3"/>
      <c r="PD946" s="3"/>
      <c r="PE946" s="3"/>
      <c r="PF946" s="3"/>
      <c r="PG946" s="3"/>
      <c r="PH946" s="3"/>
      <c r="PI946" s="3"/>
      <c r="PJ946" s="3"/>
      <c r="PK946" s="3"/>
      <c r="PL946" s="3"/>
      <c r="PM946" s="3"/>
      <c r="PN946" s="3"/>
      <c r="PO946" s="3"/>
      <c r="PP946" s="3"/>
      <c r="PQ946" s="3"/>
      <c r="PR946" s="3"/>
      <c r="PS946" s="3"/>
      <c r="PT946" s="3"/>
      <c r="PU946" s="3"/>
      <c r="PV946" s="3"/>
      <c r="PW946" s="3"/>
      <c r="PX946" s="3"/>
      <c r="PY946" s="3"/>
      <c r="PZ946" s="3"/>
      <c r="QA946" s="3"/>
      <c r="QB946" s="3"/>
      <c r="QC946" s="3"/>
      <c r="QD946" s="3"/>
      <c r="QE946" s="3"/>
      <c r="QF946" s="3"/>
      <c r="QG946" s="3"/>
      <c r="QH946" s="3"/>
      <c r="QI946" s="3"/>
      <c r="QJ946" s="3"/>
      <c r="QK946" s="3"/>
      <c r="QL946" s="3"/>
      <c r="QM946" s="3"/>
      <c r="QN946" s="3"/>
      <c r="QO946" s="3"/>
      <c r="QP946" s="3"/>
      <c r="QQ946" s="3"/>
      <c r="QR946" s="3"/>
      <c r="QS946" s="3"/>
      <c r="QT946" s="3"/>
      <c r="QU946" s="3"/>
      <c r="QV946" s="3"/>
      <c r="QW946" s="3"/>
      <c r="QX946" s="3"/>
      <c r="QY946" s="3"/>
      <c r="QZ946" s="3"/>
      <c r="RA946" s="3"/>
      <c r="RB946" s="3"/>
      <c r="RC946" s="3"/>
      <c r="RD946" s="3"/>
      <c r="RE946" s="3"/>
      <c r="RF946" s="3"/>
      <c r="RG946" s="3"/>
      <c r="RH946" s="3"/>
      <c r="RI946" s="3"/>
      <c r="RJ946" s="3"/>
      <c r="RK946" s="3"/>
      <c r="RL946" s="3"/>
      <c r="RM946" s="3"/>
      <c r="RN946" s="3"/>
      <c r="RO946" s="3"/>
      <c r="RP946" s="3"/>
      <c r="RQ946" s="3"/>
      <c r="RR946" s="3"/>
      <c r="RS946" s="3"/>
      <c r="RT946" s="3"/>
      <c r="RU946" s="3"/>
      <c r="RV946" s="3"/>
      <c r="RW946" s="3"/>
      <c r="RX946" s="3"/>
      <c r="RY946" s="3"/>
      <c r="RZ946" s="3"/>
      <c r="SA946" s="3"/>
      <c r="SB946" s="3"/>
      <c r="SC946" s="3"/>
      <c r="SD946" s="3"/>
      <c r="SE946" s="3"/>
      <c r="SF946" s="3"/>
      <c r="SG946" s="3"/>
      <c r="SH946" s="3"/>
      <c r="SI946" s="3"/>
      <c r="SJ946" s="3"/>
      <c r="SK946" s="3"/>
      <c r="SL946" s="3"/>
      <c r="SM946" s="3"/>
      <c r="SN946" s="3"/>
      <c r="SO946" s="3"/>
      <c r="SP946" s="3"/>
      <c r="SQ946" s="3"/>
      <c r="SR946" s="3"/>
      <c r="SS946" s="3"/>
      <c r="ST946" s="3"/>
      <c r="SU946" s="3"/>
      <c r="SV946" s="3"/>
      <c r="SW946" s="3"/>
      <c r="SX946" s="3"/>
      <c r="SY946" s="3"/>
      <c r="SZ946" s="3"/>
      <c r="TA946" s="3"/>
      <c r="TB946" s="3"/>
      <c r="TC946" s="3"/>
      <c r="TD946" s="3"/>
      <c r="TE946" s="3"/>
      <c r="TF946" s="3"/>
      <c r="TG946" s="3"/>
      <c r="TH946" s="3"/>
      <c r="TI946" s="3"/>
      <c r="TJ946" s="3"/>
      <c r="TK946" s="3"/>
      <c r="TL946" s="3"/>
      <c r="TM946" s="3"/>
      <c r="TN946" s="3"/>
      <c r="TO946" s="3"/>
      <c r="TP946" s="3"/>
      <c r="TQ946" s="3"/>
      <c r="TR946" s="3"/>
      <c r="TS946" s="3"/>
      <c r="TT946" s="3"/>
      <c r="TU946" s="3"/>
      <c r="TV946" s="3"/>
      <c r="TW946" s="3"/>
      <c r="TX946" s="3"/>
      <c r="TY946" s="3"/>
      <c r="TZ946" s="3"/>
      <c r="UA946" s="3"/>
      <c r="UB946" s="3"/>
      <c r="UC946" s="3"/>
      <c r="UD946" s="3"/>
      <c r="UE946" s="3"/>
      <c r="UF946" s="3"/>
      <c r="UG946" s="3"/>
      <c r="UH946" s="3"/>
      <c r="UI946" s="3"/>
      <c r="UJ946" s="3"/>
      <c r="UK946" s="3"/>
      <c r="UL946" s="3"/>
      <c r="UM946" s="3"/>
      <c r="UN946" s="3"/>
      <c r="UO946" s="3"/>
      <c r="UP946" s="3"/>
      <c r="UQ946" s="3"/>
      <c r="UR946" s="3"/>
      <c r="US946" s="3"/>
      <c r="UT946" s="3"/>
      <c r="UU946" s="3"/>
      <c r="UV946" s="3"/>
      <c r="UW946" s="3"/>
      <c r="UX946" s="3"/>
      <c r="UY946" s="3"/>
      <c r="UZ946" s="3"/>
      <c r="VA946" s="3"/>
      <c r="VB946" s="3"/>
      <c r="VC946" s="3"/>
      <c r="VD946" s="3"/>
      <c r="VE946" s="3"/>
      <c r="VF946" s="3"/>
      <c r="VG946" s="3"/>
      <c r="VH946" s="3"/>
      <c r="VI946" s="3"/>
      <c r="VJ946" s="3"/>
      <c r="VK946" s="3"/>
      <c r="VL946" s="3"/>
      <c r="VM946" s="3"/>
      <c r="VN946" s="3"/>
      <c r="VO946" s="3"/>
      <c r="VP946" s="3"/>
      <c r="VQ946" s="3"/>
      <c r="VR946" s="3"/>
      <c r="VS946" s="3"/>
      <c r="VT946" s="3"/>
      <c r="VU946" s="3"/>
      <c r="VV946" s="3"/>
      <c r="VW946" s="3"/>
      <c r="VX946" s="3"/>
      <c r="VY946" s="3"/>
      <c r="VZ946" s="3"/>
      <c r="WA946" s="3"/>
      <c r="WB946" s="3"/>
      <c r="WC946" s="3"/>
    </row>
    <row r="947" spans="1:601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3"/>
      <c r="NJ947" s="3"/>
      <c r="NK947" s="3"/>
      <c r="NL947" s="3"/>
      <c r="NM947" s="3"/>
      <c r="NN947" s="3"/>
      <c r="NO947" s="3"/>
      <c r="NP947" s="3"/>
      <c r="NQ947" s="3"/>
      <c r="NR947" s="3"/>
      <c r="NS947" s="3"/>
      <c r="NT947" s="3"/>
      <c r="NU947" s="3"/>
      <c r="NV947" s="3"/>
      <c r="NW947" s="3"/>
      <c r="NX947" s="3"/>
      <c r="NY947" s="3"/>
      <c r="NZ947" s="3"/>
      <c r="OA947" s="3"/>
      <c r="OB947" s="3"/>
      <c r="OC947" s="3"/>
      <c r="OD947" s="3"/>
      <c r="OE947" s="3"/>
      <c r="OF947" s="3"/>
      <c r="OG947" s="3"/>
      <c r="OH947" s="3"/>
      <c r="OI947" s="3"/>
      <c r="OJ947" s="3"/>
      <c r="OK947" s="3"/>
      <c r="OL947" s="3"/>
      <c r="OM947" s="3"/>
      <c r="ON947" s="3"/>
      <c r="OO947" s="3"/>
      <c r="OP947" s="3"/>
      <c r="OQ947" s="3"/>
      <c r="OR947" s="3"/>
      <c r="OS947" s="3"/>
      <c r="OT947" s="3"/>
      <c r="OU947" s="3"/>
      <c r="OV947" s="3"/>
      <c r="OW947" s="3"/>
      <c r="OX947" s="3"/>
      <c r="OY947" s="3"/>
      <c r="OZ947" s="3"/>
      <c r="PA947" s="3"/>
      <c r="PB947" s="3"/>
      <c r="PC947" s="3"/>
      <c r="PD947" s="3"/>
      <c r="PE947" s="3"/>
      <c r="PF947" s="3"/>
      <c r="PG947" s="3"/>
      <c r="PH947" s="3"/>
      <c r="PI947" s="3"/>
      <c r="PJ947" s="3"/>
      <c r="PK947" s="3"/>
      <c r="PL947" s="3"/>
      <c r="PM947" s="3"/>
      <c r="PN947" s="3"/>
      <c r="PO947" s="3"/>
      <c r="PP947" s="3"/>
      <c r="PQ947" s="3"/>
      <c r="PR947" s="3"/>
      <c r="PS947" s="3"/>
      <c r="PT947" s="3"/>
      <c r="PU947" s="3"/>
      <c r="PV947" s="3"/>
      <c r="PW947" s="3"/>
      <c r="PX947" s="3"/>
      <c r="PY947" s="3"/>
      <c r="PZ947" s="3"/>
      <c r="QA947" s="3"/>
      <c r="QB947" s="3"/>
      <c r="QC947" s="3"/>
      <c r="QD947" s="3"/>
      <c r="QE947" s="3"/>
      <c r="QF947" s="3"/>
      <c r="QG947" s="3"/>
      <c r="QH947" s="3"/>
      <c r="QI947" s="3"/>
      <c r="QJ947" s="3"/>
      <c r="QK947" s="3"/>
      <c r="QL947" s="3"/>
      <c r="QM947" s="3"/>
      <c r="QN947" s="3"/>
      <c r="QO947" s="3"/>
      <c r="QP947" s="3"/>
      <c r="QQ947" s="3"/>
      <c r="QR947" s="3"/>
      <c r="QS947" s="3"/>
      <c r="QT947" s="3"/>
      <c r="QU947" s="3"/>
      <c r="QV947" s="3"/>
      <c r="QW947" s="3"/>
      <c r="QX947" s="3"/>
      <c r="QY947" s="3"/>
      <c r="QZ947" s="3"/>
      <c r="RA947" s="3"/>
      <c r="RB947" s="3"/>
      <c r="RC947" s="3"/>
      <c r="RD947" s="3"/>
      <c r="RE947" s="3"/>
      <c r="RF947" s="3"/>
      <c r="RG947" s="3"/>
      <c r="RH947" s="3"/>
      <c r="RI947" s="3"/>
      <c r="RJ947" s="3"/>
      <c r="RK947" s="3"/>
      <c r="RL947" s="3"/>
      <c r="RM947" s="3"/>
      <c r="RN947" s="3"/>
      <c r="RO947" s="3"/>
      <c r="RP947" s="3"/>
      <c r="RQ947" s="3"/>
      <c r="RR947" s="3"/>
      <c r="RS947" s="3"/>
      <c r="RT947" s="3"/>
      <c r="RU947" s="3"/>
      <c r="RV947" s="3"/>
      <c r="RW947" s="3"/>
      <c r="RX947" s="3"/>
      <c r="RY947" s="3"/>
      <c r="RZ947" s="3"/>
      <c r="SA947" s="3"/>
      <c r="SB947" s="3"/>
      <c r="SC947" s="3"/>
      <c r="SD947" s="3"/>
      <c r="SE947" s="3"/>
      <c r="SF947" s="3"/>
      <c r="SG947" s="3"/>
      <c r="SH947" s="3"/>
      <c r="SI947" s="3"/>
      <c r="SJ947" s="3"/>
      <c r="SK947" s="3"/>
      <c r="SL947" s="3"/>
      <c r="SM947" s="3"/>
      <c r="SN947" s="3"/>
      <c r="SO947" s="3"/>
      <c r="SP947" s="3"/>
      <c r="SQ947" s="3"/>
      <c r="SR947" s="3"/>
      <c r="SS947" s="3"/>
      <c r="ST947" s="3"/>
      <c r="SU947" s="3"/>
      <c r="SV947" s="3"/>
      <c r="SW947" s="3"/>
      <c r="SX947" s="3"/>
      <c r="SY947" s="3"/>
      <c r="SZ947" s="3"/>
      <c r="TA947" s="3"/>
      <c r="TB947" s="3"/>
      <c r="TC947" s="3"/>
      <c r="TD947" s="3"/>
      <c r="TE947" s="3"/>
      <c r="TF947" s="3"/>
      <c r="TG947" s="3"/>
      <c r="TH947" s="3"/>
      <c r="TI947" s="3"/>
      <c r="TJ947" s="3"/>
      <c r="TK947" s="3"/>
      <c r="TL947" s="3"/>
      <c r="TM947" s="3"/>
      <c r="TN947" s="3"/>
      <c r="TO947" s="3"/>
      <c r="TP947" s="3"/>
      <c r="TQ947" s="3"/>
      <c r="TR947" s="3"/>
      <c r="TS947" s="3"/>
      <c r="TT947" s="3"/>
      <c r="TU947" s="3"/>
      <c r="TV947" s="3"/>
      <c r="TW947" s="3"/>
      <c r="TX947" s="3"/>
      <c r="TY947" s="3"/>
      <c r="TZ947" s="3"/>
      <c r="UA947" s="3"/>
      <c r="UB947" s="3"/>
      <c r="UC947" s="3"/>
      <c r="UD947" s="3"/>
      <c r="UE947" s="3"/>
      <c r="UF947" s="3"/>
      <c r="UG947" s="3"/>
      <c r="UH947" s="3"/>
      <c r="UI947" s="3"/>
      <c r="UJ947" s="3"/>
      <c r="UK947" s="3"/>
      <c r="UL947" s="3"/>
      <c r="UM947" s="3"/>
      <c r="UN947" s="3"/>
      <c r="UO947" s="3"/>
      <c r="UP947" s="3"/>
      <c r="UQ947" s="3"/>
      <c r="UR947" s="3"/>
      <c r="US947" s="3"/>
      <c r="UT947" s="3"/>
      <c r="UU947" s="3"/>
      <c r="UV947" s="3"/>
      <c r="UW947" s="3"/>
      <c r="UX947" s="3"/>
      <c r="UY947" s="3"/>
      <c r="UZ947" s="3"/>
      <c r="VA947" s="3"/>
      <c r="VB947" s="3"/>
      <c r="VC947" s="3"/>
      <c r="VD947" s="3"/>
      <c r="VE947" s="3"/>
      <c r="VF947" s="3"/>
      <c r="VG947" s="3"/>
      <c r="VH947" s="3"/>
      <c r="VI947" s="3"/>
      <c r="VJ947" s="3"/>
      <c r="VK947" s="3"/>
      <c r="VL947" s="3"/>
      <c r="VM947" s="3"/>
      <c r="VN947" s="3"/>
      <c r="VO947" s="3"/>
      <c r="VP947" s="3"/>
      <c r="VQ947" s="3"/>
      <c r="VR947" s="3"/>
      <c r="VS947" s="3"/>
      <c r="VT947" s="3"/>
      <c r="VU947" s="3"/>
      <c r="VV947" s="3"/>
      <c r="VW947" s="3"/>
      <c r="VX947" s="3"/>
      <c r="VY947" s="3"/>
      <c r="VZ947" s="3"/>
      <c r="WA947" s="3"/>
      <c r="WB947" s="3"/>
      <c r="WC947" s="3"/>
    </row>
    <row r="948" spans="1:601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3"/>
      <c r="NJ948" s="3"/>
      <c r="NK948" s="3"/>
      <c r="NL948" s="3"/>
      <c r="NM948" s="3"/>
      <c r="NN948" s="3"/>
      <c r="NO948" s="3"/>
      <c r="NP948" s="3"/>
      <c r="NQ948" s="3"/>
      <c r="NR948" s="3"/>
      <c r="NS948" s="3"/>
      <c r="NT948" s="3"/>
      <c r="NU948" s="3"/>
      <c r="NV948" s="3"/>
      <c r="NW948" s="3"/>
      <c r="NX948" s="3"/>
      <c r="NY948" s="3"/>
      <c r="NZ948" s="3"/>
      <c r="OA948" s="3"/>
      <c r="OB948" s="3"/>
      <c r="OC948" s="3"/>
      <c r="OD948" s="3"/>
      <c r="OE948" s="3"/>
      <c r="OF948" s="3"/>
      <c r="OG948" s="3"/>
      <c r="OH948" s="3"/>
      <c r="OI948" s="3"/>
      <c r="OJ948" s="3"/>
      <c r="OK948" s="3"/>
      <c r="OL948" s="3"/>
      <c r="OM948" s="3"/>
      <c r="ON948" s="3"/>
      <c r="OO948" s="3"/>
      <c r="OP948" s="3"/>
      <c r="OQ948" s="3"/>
      <c r="OR948" s="3"/>
      <c r="OS948" s="3"/>
      <c r="OT948" s="3"/>
      <c r="OU948" s="3"/>
      <c r="OV948" s="3"/>
      <c r="OW948" s="3"/>
      <c r="OX948" s="3"/>
      <c r="OY948" s="3"/>
      <c r="OZ948" s="3"/>
      <c r="PA948" s="3"/>
      <c r="PB948" s="3"/>
      <c r="PC948" s="3"/>
      <c r="PD948" s="3"/>
      <c r="PE948" s="3"/>
      <c r="PF948" s="3"/>
      <c r="PG948" s="3"/>
      <c r="PH948" s="3"/>
      <c r="PI948" s="3"/>
      <c r="PJ948" s="3"/>
      <c r="PK948" s="3"/>
      <c r="PL948" s="3"/>
      <c r="PM948" s="3"/>
      <c r="PN948" s="3"/>
      <c r="PO948" s="3"/>
      <c r="PP948" s="3"/>
      <c r="PQ948" s="3"/>
      <c r="PR948" s="3"/>
      <c r="PS948" s="3"/>
      <c r="PT948" s="3"/>
      <c r="PU948" s="3"/>
      <c r="PV948" s="3"/>
      <c r="PW948" s="3"/>
      <c r="PX948" s="3"/>
      <c r="PY948" s="3"/>
      <c r="PZ948" s="3"/>
      <c r="QA948" s="3"/>
      <c r="QB948" s="3"/>
      <c r="QC948" s="3"/>
      <c r="QD948" s="3"/>
      <c r="QE948" s="3"/>
      <c r="QF948" s="3"/>
      <c r="QG948" s="3"/>
      <c r="QH948" s="3"/>
      <c r="QI948" s="3"/>
      <c r="QJ948" s="3"/>
      <c r="QK948" s="3"/>
      <c r="QL948" s="3"/>
      <c r="QM948" s="3"/>
      <c r="QN948" s="3"/>
      <c r="QO948" s="3"/>
      <c r="QP948" s="3"/>
      <c r="QQ948" s="3"/>
      <c r="QR948" s="3"/>
      <c r="QS948" s="3"/>
      <c r="QT948" s="3"/>
      <c r="QU948" s="3"/>
      <c r="QV948" s="3"/>
      <c r="QW948" s="3"/>
      <c r="QX948" s="3"/>
      <c r="QY948" s="3"/>
      <c r="QZ948" s="3"/>
      <c r="RA948" s="3"/>
      <c r="RB948" s="3"/>
      <c r="RC948" s="3"/>
      <c r="RD948" s="3"/>
      <c r="RE948" s="3"/>
      <c r="RF948" s="3"/>
      <c r="RG948" s="3"/>
      <c r="RH948" s="3"/>
      <c r="RI948" s="3"/>
      <c r="RJ948" s="3"/>
      <c r="RK948" s="3"/>
      <c r="RL948" s="3"/>
      <c r="RM948" s="3"/>
      <c r="RN948" s="3"/>
      <c r="RO948" s="3"/>
      <c r="RP948" s="3"/>
      <c r="RQ948" s="3"/>
      <c r="RR948" s="3"/>
      <c r="RS948" s="3"/>
      <c r="RT948" s="3"/>
      <c r="RU948" s="3"/>
      <c r="RV948" s="3"/>
      <c r="RW948" s="3"/>
      <c r="RX948" s="3"/>
      <c r="RY948" s="3"/>
      <c r="RZ948" s="3"/>
      <c r="SA948" s="3"/>
      <c r="SB948" s="3"/>
      <c r="SC948" s="3"/>
      <c r="SD948" s="3"/>
      <c r="SE948" s="3"/>
      <c r="SF948" s="3"/>
      <c r="SG948" s="3"/>
      <c r="SH948" s="3"/>
      <c r="SI948" s="3"/>
      <c r="SJ948" s="3"/>
      <c r="SK948" s="3"/>
      <c r="SL948" s="3"/>
      <c r="SM948" s="3"/>
      <c r="SN948" s="3"/>
      <c r="SO948" s="3"/>
      <c r="SP948" s="3"/>
      <c r="SQ948" s="3"/>
      <c r="SR948" s="3"/>
      <c r="SS948" s="3"/>
      <c r="ST948" s="3"/>
      <c r="SU948" s="3"/>
      <c r="SV948" s="3"/>
      <c r="SW948" s="3"/>
      <c r="SX948" s="3"/>
      <c r="SY948" s="3"/>
      <c r="SZ948" s="3"/>
      <c r="TA948" s="3"/>
      <c r="TB948" s="3"/>
      <c r="TC948" s="3"/>
      <c r="TD948" s="3"/>
      <c r="TE948" s="3"/>
      <c r="TF948" s="3"/>
      <c r="TG948" s="3"/>
      <c r="TH948" s="3"/>
      <c r="TI948" s="3"/>
      <c r="TJ948" s="3"/>
      <c r="TK948" s="3"/>
      <c r="TL948" s="3"/>
      <c r="TM948" s="3"/>
      <c r="TN948" s="3"/>
      <c r="TO948" s="3"/>
      <c r="TP948" s="3"/>
      <c r="TQ948" s="3"/>
      <c r="TR948" s="3"/>
      <c r="TS948" s="3"/>
      <c r="TT948" s="3"/>
      <c r="TU948" s="3"/>
      <c r="TV948" s="3"/>
      <c r="TW948" s="3"/>
      <c r="TX948" s="3"/>
      <c r="TY948" s="3"/>
      <c r="TZ948" s="3"/>
      <c r="UA948" s="3"/>
      <c r="UB948" s="3"/>
      <c r="UC948" s="3"/>
      <c r="UD948" s="3"/>
      <c r="UE948" s="3"/>
      <c r="UF948" s="3"/>
      <c r="UG948" s="3"/>
      <c r="UH948" s="3"/>
      <c r="UI948" s="3"/>
      <c r="UJ948" s="3"/>
      <c r="UK948" s="3"/>
      <c r="UL948" s="3"/>
      <c r="UM948" s="3"/>
      <c r="UN948" s="3"/>
      <c r="UO948" s="3"/>
      <c r="UP948" s="3"/>
      <c r="UQ948" s="3"/>
      <c r="UR948" s="3"/>
      <c r="US948" s="3"/>
      <c r="UT948" s="3"/>
      <c r="UU948" s="3"/>
      <c r="UV948" s="3"/>
      <c r="UW948" s="3"/>
      <c r="UX948" s="3"/>
      <c r="UY948" s="3"/>
      <c r="UZ948" s="3"/>
      <c r="VA948" s="3"/>
      <c r="VB948" s="3"/>
      <c r="VC948" s="3"/>
      <c r="VD948" s="3"/>
      <c r="VE948" s="3"/>
      <c r="VF948" s="3"/>
      <c r="VG948" s="3"/>
      <c r="VH948" s="3"/>
      <c r="VI948" s="3"/>
      <c r="VJ948" s="3"/>
      <c r="VK948" s="3"/>
      <c r="VL948" s="3"/>
      <c r="VM948" s="3"/>
      <c r="VN948" s="3"/>
      <c r="VO948" s="3"/>
      <c r="VP948" s="3"/>
      <c r="VQ948" s="3"/>
      <c r="VR948" s="3"/>
      <c r="VS948" s="3"/>
      <c r="VT948" s="3"/>
      <c r="VU948" s="3"/>
      <c r="VV948" s="3"/>
      <c r="VW948" s="3"/>
      <c r="VX948" s="3"/>
      <c r="VY948" s="3"/>
      <c r="VZ948" s="3"/>
      <c r="WA948" s="3"/>
      <c r="WB948" s="3"/>
      <c r="WC948" s="3"/>
    </row>
    <row r="949" spans="1:601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3"/>
      <c r="NJ949" s="3"/>
      <c r="NK949" s="3"/>
      <c r="NL949" s="3"/>
      <c r="NM949" s="3"/>
      <c r="NN949" s="3"/>
      <c r="NO949" s="3"/>
      <c r="NP949" s="3"/>
      <c r="NQ949" s="3"/>
      <c r="NR949" s="3"/>
      <c r="NS949" s="3"/>
      <c r="NT949" s="3"/>
      <c r="NU949" s="3"/>
      <c r="NV949" s="3"/>
      <c r="NW949" s="3"/>
      <c r="NX949" s="3"/>
      <c r="NY949" s="3"/>
      <c r="NZ949" s="3"/>
      <c r="OA949" s="3"/>
      <c r="OB949" s="3"/>
      <c r="OC949" s="3"/>
      <c r="OD949" s="3"/>
      <c r="OE949" s="3"/>
      <c r="OF949" s="3"/>
      <c r="OG949" s="3"/>
      <c r="OH949" s="3"/>
      <c r="OI949" s="3"/>
      <c r="OJ949" s="3"/>
      <c r="OK949" s="3"/>
      <c r="OL949" s="3"/>
      <c r="OM949" s="3"/>
      <c r="ON949" s="3"/>
      <c r="OO949" s="3"/>
      <c r="OP949" s="3"/>
      <c r="OQ949" s="3"/>
      <c r="OR949" s="3"/>
      <c r="OS949" s="3"/>
      <c r="OT949" s="3"/>
      <c r="OU949" s="3"/>
      <c r="OV949" s="3"/>
      <c r="OW949" s="3"/>
      <c r="OX949" s="3"/>
      <c r="OY949" s="3"/>
      <c r="OZ949" s="3"/>
      <c r="PA949" s="3"/>
      <c r="PB949" s="3"/>
      <c r="PC949" s="3"/>
      <c r="PD949" s="3"/>
      <c r="PE949" s="3"/>
      <c r="PF949" s="3"/>
      <c r="PG949" s="3"/>
      <c r="PH949" s="3"/>
      <c r="PI949" s="3"/>
      <c r="PJ949" s="3"/>
      <c r="PK949" s="3"/>
      <c r="PL949" s="3"/>
      <c r="PM949" s="3"/>
      <c r="PN949" s="3"/>
      <c r="PO949" s="3"/>
      <c r="PP949" s="3"/>
      <c r="PQ949" s="3"/>
      <c r="PR949" s="3"/>
      <c r="PS949" s="3"/>
      <c r="PT949" s="3"/>
      <c r="PU949" s="3"/>
      <c r="PV949" s="3"/>
      <c r="PW949" s="3"/>
      <c r="PX949" s="3"/>
      <c r="PY949" s="3"/>
      <c r="PZ949" s="3"/>
      <c r="QA949" s="3"/>
      <c r="QB949" s="3"/>
      <c r="QC949" s="3"/>
      <c r="QD949" s="3"/>
      <c r="QE949" s="3"/>
      <c r="QF949" s="3"/>
      <c r="QG949" s="3"/>
      <c r="QH949" s="3"/>
      <c r="QI949" s="3"/>
      <c r="QJ949" s="3"/>
      <c r="QK949" s="3"/>
      <c r="QL949" s="3"/>
      <c r="QM949" s="3"/>
      <c r="QN949" s="3"/>
      <c r="QO949" s="3"/>
      <c r="QP949" s="3"/>
      <c r="QQ949" s="3"/>
      <c r="QR949" s="3"/>
      <c r="QS949" s="3"/>
      <c r="QT949" s="3"/>
      <c r="QU949" s="3"/>
      <c r="QV949" s="3"/>
      <c r="QW949" s="3"/>
      <c r="QX949" s="3"/>
      <c r="QY949" s="3"/>
      <c r="QZ949" s="3"/>
      <c r="RA949" s="3"/>
      <c r="RB949" s="3"/>
      <c r="RC949" s="3"/>
      <c r="RD949" s="3"/>
      <c r="RE949" s="3"/>
      <c r="RF949" s="3"/>
      <c r="RG949" s="3"/>
      <c r="RH949" s="3"/>
      <c r="RI949" s="3"/>
      <c r="RJ949" s="3"/>
      <c r="RK949" s="3"/>
      <c r="RL949" s="3"/>
      <c r="RM949" s="3"/>
      <c r="RN949" s="3"/>
      <c r="RO949" s="3"/>
      <c r="RP949" s="3"/>
      <c r="RQ949" s="3"/>
      <c r="RR949" s="3"/>
      <c r="RS949" s="3"/>
      <c r="RT949" s="3"/>
      <c r="RU949" s="3"/>
      <c r="RV949" s="3"/>
      <c r="RW949" s="3"/>
      <c r="RX949" s="3"/>
      <c r="RY949" s="3"/>
      <c r="RZ949" s="3"/>
      <c r="SA949" s="3"/>
      <c r="SB949" s="3"/>
      <c r="SC949" s="3"/>
      <c r="SD949" s="3"/>
      <c r="SE949" s="3"/>
      <c r="SF949" s="3"/>
      <c r="SG949" s="3"/>
      <c r="SH949" s="3"/>
      <c r="SI949" s="3"/>
      <c r="SJ949" s="3"/>
      <c r="SK949" s="3"/>
      <c r="SL949" s="3"/>
      <c r="SM949" s="3"/>
      <c r="SN949" s="3"/>
      <c r="SO949" s="3"/>
      <c r="SP949" s="3"/>
      <c r="SQ949" s="3"/>
      <c r="SR949" s="3"/>
      <c r="SS949" s="3"/>
      <c r="ST949" s="3"/>
      <c r="SU949" s="3"/>
      <c r="SV949" s="3"/>
      <c r="SW949" s="3"/>
      <c r="SX949" s="3"/>
      <c r="SY949" s="3"/>
      <c r="SZ949" s="3"/>
      <c r="TA949" s="3"/>
      <c r="TB949" s="3"/>
      <c r="TC949" s="3"/>
      <c r="TD949" s="3"/>
      <c r="TE949" s="3"/>
      <c r="TF949" s="3"/>
      <c r="TG949" s="3"/>
      <c r="TH949" s="3"/>
      <c r="TI949" s="3"/>
      <c r="TJ949" s="3"/>
      <c r="TK949" s="3"/>
      <c r="TL949" s="3"/>
      <c r="TM949" s="3"/>
      <c r="TN949" s="3"/>
      <c r="TO949" s="3"/>
      <c r="TP949" s="3"/>
      <c r="TQ949" s="3"/>
      <c r="TR949" s="3"/>
      <c r="TS949" s="3"/>
      <c r="TT949" s="3"/>
      <c r="TU949" s="3"/>
      <c r="TV949" s="3"/>
      <c r="TW949" s="3"/>
      <c r="TX949" s="3"/>
      <c r="TY949" s="3"/>
      <c r="TZ949" s="3"/>
      <c r="UA949" s="3"/>
      <c r="UB949" s="3"/>
      <c r="UC949" s="3"/>
      <c r="UD949" s="3"/>
      <c r="UE949" s="3"/>
      <c r="UF949" s="3"/>
      <c r="UG949" s="3"/>
      <c r="UH949" s="3"/>
      <c r="UI949" s="3"/>
      <c r="UJ949" s="3"/>
      <c r="UK949" s="3"/>
      <c r="UL949" s="3"/>
      <c r="UM949" s="3"/>
      <c r="UN949" s="3"/>
      <c r="UO949" s="3"/>
      <c r="UP949" s="3"/>
      <c r="UQ949" s="3"/>
      <c r="UR949" s="3"/>
      <c r="US949" s="3"/>
      <c r="UT949" s="3"/>
      <c r="UU949" s="3"/>
      <c r="UV949" s="3"/>
      <c r="UW949" s="3"/>
      <c r="UX949" s="3"/>
      <c r="UY949" s="3"/>
      <c r="UZ949" s="3"/>
      <c r="VA949" s="3"/>
      <c r="VB949" s="3"/>
      <c r="VC949" s="3"/>
      <c r="VD949" s="3"/>
      <c r="VE949" s="3"/>
      <c r="VF949" s="3"/>
      <c r="VG949" s="3"/>
      <c r="VH949" s="3"/>
      <c r="VI949" s="3"/>
      <c r="VJ949" s="3"/>
      <c r="VK949" s="3"/>
      <c r="VL949" s="3"/>
      <c r="VM949" s="3"/>
      <c r="VN949" s="3"/>
      <c r="VO949" s="3"/>
      <c r="VP949" s="3"/>
      <c r="VQ949" s="3"/>
      <c r="VR949" s="3"/>
      <c r="VS949" s="3"/>
      <c r="VT949" s="3"/>
      <c r="VU949" s="3"/>
      <c r="VV949" s="3"/>
      <c r="VW949" s="3"/>
      <c r="VX949" s="3"/>
      <c r="VY949" s="3"/>
      <c r="VZ949" s="3"/>
      <c r="WA949" s="3"/>
      <c r="WB949" s="3"/>
      <c r="WC949" s="3"/>
    </row>
    <row r="950" spans="1:601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3"/>
      <c r="NJ950" s="3"/>
      <c r="NK950" s="3"/>
      <c r="NL950" s="3"/>
      <c r="NM950" s="3"/>
      <c r="NN950" s="3"/>
      <c r="NO950" s="3"/>
      <c r="NP950" s="3"/>
      <c r="NQ950" s="3"/>
      <c r="NR950" s="3"/>
      <c r="NS950" s="3"/>
      <c r="NT950" s="3"/>
      <c r="NU950" s="3"/>
      <c r="NV950" s="3"/>
      <c r="NW950" s="3"/>
      <c r="NX950" s="3"/>
      <c r="NY950" s="3"/>
      <c r="NZ950" s="3"/>
      <c r="OA950" s="3"/>
      <c r="OB950" s="3"/>
      <c r="OC950" s="3"/>
      <c r="OD950" s="3"/>
      <c r="OE950" s="3"/>
      <c r="OF950" s="3"/>
      <c r="OG950" s="3"/>
      <c r="OH950" s="3"/>
      <c r="OI950" s="3"/>
      <c r="OJ950" s="3"/>
      <c r="OK950" s="3"/>
      <c r="OL950" s="3"/>
      <c r="OM950" s="3"/>
      <c r="ON950" s="3"/>
      <c r="OO950" s="3"/>
      <c r="OP950" s="3"/>
      <c r="OQ950" s="3"/>
      <c r="OR950" s="3"/>
      <c r="OS950" s="3"/>
      <c r="OT950" s="3"/>
      <c r="OU950" s="3"/>
      <c r="OV950" s="3"/>
      <c r="OW950" s="3"/>
      <c r="OX950" s="3"/>
      <c r="OY950" s="3"/>
      <c r="OZ950" s="3"/>
      <c r="PA950" s="3"/>
      <c r="PB950" s="3"/>
      <c r="PC950" s="3"/>
      <c r="PD950" s="3"/>
      <c r="PE950" s="3"/>
      <c r="PF950" s="3"/>
      <c r="PG950" s="3"/>
      <c r="PH950" s="3"/>
      <c r="PI950" s="3"/>
      <c r="PJ950" s="3"/>
      <c r="PK950" s="3"/>
      <c r="PL950" s="3"/>
      <c r="PM950" s="3"/>
      <c r="PN950" s="3"/>
      <c r="PO950" s="3"/>
      <c r="PP950" s="3"/>
      <c r="PQ950" s="3"/>
      <c r="PR950" s="3"/>
      <c r="PS950" s="3"/>
      <c r="PT950" s="3"/>
      <c r="PU950" s="3"/>
      <c r="PV950" s="3"/>
      <c r="PW950" s="3"/>
      <c r="PX950" s="3"/>
      <c r="PY950" s="3"/>
      <c r="PZ950" s="3"/>
      <c r="QA950" s="3"/>
      <c r="QB950" s="3"/>
      <c r="QC950" s="3"/>
      <c r="QD950" s="3"/>
      <c r="QE950" s="3"/>
      <c r="QF950" s="3"/>
      <c r="QG950" s="3"/>
      <c r="QH950" s="3"/>
      <c r="QI950" s="3"/>
      <c r="QJ950" s="3"/>
      <c r="QK950" s="3"/>
      <c r="QL950" s="3"/>
      <c r="QM950" s="3"/>
      <c r="QN950" s="3"/>
      <c r="QO950" s="3"/>
      <c r="QP950" s="3"/>
      <c r="QQ950" s="3"/>
      <c r="QR950" s="3"/>
      <c r="QS950" s="3"/>
      <c r="QT950" s="3"/>
      <c r="QU950" s="3"/>
      <c r="QV950" s="3"/>
      <c r="QW950" s="3"/>
      <c r="QX950" s="3"/>
      <c r="QY950" s="3"/>
      <c r="QZ950" s="3"/>
      <c r="RA950" s="3"/>
      <c r="RB950" s="3"/>
      <c r="RC950" s="3"/>
      <c r="RD950" s="3"/>
      <c r="RE950" s="3"/>
      <c r="RF950" s="3"/>
      <c r="RG950" s="3"/>
      <c r="RH950" s="3"/>
      <c r="RI950" s="3"/>
      <c r="RJ950" s="3"/>
      <c r="RK950" s="3"/>
      <c r="RL950" s="3"/>
      <c r="RM950" s="3"/>
      <c r="RN950" s="3"/>
      <c r="RO950" s="3"/>
      <c r="RP950" s="3"/>
      <c r="RQ950" s="3"/>
      <c r="RR950" s="3"/>
      <c r="RS950" s="3"/>
      <c r="RT950" s="3"/>
      <c r="RU950" s="3"/>
      <c r="RV950" s="3"/>
      <c r="RW950" s="3"/>
      <c r="RX950" s="3"/>
      <c r="RY950" s="3"/>
      <c r="RZ950" s="3"/>
      <c r="SA950" s="3"/>
      <c r="SB950" s="3"/>
      <c r="SC950" s="3"/>
      <c r="SD950" s="3"/>
      <c r="SE950" s="3"/>
      <c r="SF950" s="3"/>
      <c r="SG950" s="3"/>
      <c r="SH950" s="3"/>
      <c r="SI950" s="3"/>
      <c r="SJ950" s="3"/>
      <c r="SK950" s="3"/>
      <c r="SL950" s="3"/>
      <c r="SM950" s="3"/>
      <c r="SN950" s="3"/>
      <c r="SO950" s="3"/>
      <c r="SP950" s="3"/>
      <c r="SQ950" s="3"/>
      <c r="SR950" s="3"/>
      <c r="SS950" s="3"/>
      <c r="ST950" s="3"/>
      <c r="SU950" s="3"/>
      <c r="SV950" s="3"/>
      <c r="SW950" s="3"/>
      <c r="SX950" s="3"/>
      <c r="SY950" s="3"/>
      <c r="SZ950" s="3"/>
      <c r="TA950" s="3"/>
      <c r="TB950" s="3"/>
      <c r="TC950" s="3"/>
      <c r="TD950" s="3"/>
      <c r="TE950" s="3"/>
      <c r="TF950" s="3"/>
      <c r="TG950" s="3"/>
      <c r="TH950" s="3"/>
      <c r="TI950" s="3"/>
      <c r="TJ950" s="3"/>
      <c r="TK950" s="3"/>
      <c r="TL950" s="3"/>
      <c r="TM950" s="3"/>
      <c r="TN950" s="3"/>
      <c r="TO950" s="3"/>
      <c r="TP950" s="3"/>
      <c r="TQ950" s="3"/>
      <c r="TR950" s="3"/>
      <c r="TS950" s="3"/>
      <c r="TT950" s="3"/>
      <c r="TU950" s="3"/>
      <c r="TV950" s="3"/>
      <c r="TW950" s="3"/>
      <c r="TX950" s="3"/>
      <c r="TY950" s="3"/>
      <c r="TZ950" s="3"/>
      <c r="UA950" s="3"/>
      <c r="UB950" s="3"/>
      <c r="UC950" s="3"/>
      <c r="UD950" s="3"/>
      <c r="UE950" s="3"/>
      <c r="UF950" s="3"/>
      <c r="UG950" s="3"/>
      <c r="UH950" s="3"/>
      <c r="UI950" s="3"/>
      <c r="UJ950" s="3"/>
      <c r="UK950" s="3"/>
      <c r="UL950" s="3"/>
      <c r="UM950" s="3"/>
      <c r="UN950" s="3"/>
      <c r="UO950" s="3"/>
      <c r="UP950" s="3"/>
      <c r="UQ950" s="3"/>
      <c r="UR950" s="3"/>
      <c r="US950" s="3"/>
      <c r="UT950" s="3"/>
      <c r="UU950" s="3"/>
      <c r="UV950" s="3"/>
      <c r="UW950" s="3"/>
      <c r="UX950" s="3"/>
      <c r="UY950" s="3"/>
      <c r="UZ950" s="3"/>
      <c r="VA950" s="3"/>
      <c r="VB950" s="3"/>
      <c r="VC950" s="3"/>
      <c r="VD950" s="3"/>
      <c r="VE950" s="3"/>
      <c r="VF950" s="3"/>
      <c r="VG950" s="3"/>
      <c r="VH950" s="3"/>
      <c r="VI950" s="3"/>
      <c r="VJ950" s="3"/>
      <c r="VK950" s="3"/>
      <c r="VL950" s="3"/>
      <c r="VM950" s="3"/>
      <c r="VN950" s="3"/>
      <c r="VO950" s="3"/>
      <c r="VP950" s="3"/>
      <c r="VQ950" s="3"/>
      <c r="VR950" s="3"/>
      <c r="VS950" s="3"/>
      <c r="VT950" s="3"/>
      <c r="VU950" s="3"/>
      <c r="VV950" s="3"/>
      <c r="VW950" s="3"/>
      <c r="VX950" s="3"/>
      <c r="VY950" s="3"/>
      <c r="VZ950" s="3"/>
      <c r="WA950" s="3"/>
      <c r="WB950" s="3"/>
      <c r="WC950" s="3"/>
    </row>
    <row r="951" spans="1:601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3"/>
      <c r="NJ951" s="3"/>
      <c r="NK951" s="3"/>
      <c r="NL951" s="3"/>
      <c r="NM951" s="3"/>
      <c r="NN951" s="3"/>
      <c r="NO951" s="3"/>
      <c r="NP951" s="3"/>
      <c r="NQ951" s="3"/>
      <c r="NR951" s="3"/>
      <c r="NS951" s="3"/>
      <c r="NT951" s="3"/>
      <c r="NU951" s="3"/>
      <c r="NV951" s="3"/>
      <c r="NW951" s="3"/>
      <c r="NX951" s="3"/>
      <c r="NY951" s="3"/>
      <c r="NZ951" s="3"/>
      <c r="OA951" s="3"/>
      <c r="OB951" s="3"/>
      <c r="OC951" s="3"/>
      <c r="OD951" s="3"/>
      <c r="OE951" s="3"/>
      <c r="OF951" s="3"/>
      <c r="OG951" s="3"/>
      <c r="OH951" s="3"/>
      <c r="OI951" s="3"/>
      <c r="OJ951" s="3"/>
      <c r="OK951" s="3"/>
      <c r="OL951" s="3"/>
      <c r="OM951" s="3"/>
      <c r="ON951" s="3"/>
      <c r="OO951" s="3"/>
      <c r="OP951" s="3"/>
      <c r="OQ951" s="3"/>
      <c r="OR951" s="3"/>
      <c r="OS951" s="3"/>
      <c r="OT951" s="3"/>
      <c r="OU951" s="3"/>
      <c r="OV951" s="3"/>
      <c r="OW951" s="3"/>
      <c r="OX951" s="3"/>
      <c r="OY951" s="3"/>
      <c r="OZ951" s="3"/>
      <c r="PA951" s="3"/>
      <c r="PB951" s="3"/>
      <c r="PC951" s="3"/>
      <c r="PD951" s="3"/>
      <c r="PE951" s="3"/>
      <c r="PF951" s="3"/>
      <c r="PG951" s="3"/>
      <c r="PH951" s="3"/>
      <c r="PI951" s="3"/>
      <c r="PJ951" s="3"/>
      <c r="PK951" s="3"/>
      <c r="PL951" s="3"/>
      <c r="PM951" s="3"/>
      <c r="PN951" s="3"/>
      <c r="PO951" s="3"/>
      <c r="PP951" s="3"/>
      <c r="PQ951" s="3"/>
      <c r="PR951" s="3"/>
      <c r="PS951" s="3"/>
      <c r="PT951" s="3"/>
      <c r="PU951" s="3"/>
      <c r="PV951" s="3"/>
      <c r="PW951" s="3"/>
      <c r="PX951" s="3"/>
      <c r="PY951" s="3"/>
      <c r="PZ951" s="3"/>
      <c r="QA951" s="3"/>
      <c r="QB951" s="3"/>
      <c r="QC951" s="3"/>
      <c r="QD951" s="3"/>
      <c r="QE951" s="3"/>
      <c r="QF951" s="3"/>
      <c r="QG951" s="3"/>
      <c r="QH951" s="3"/>
      <c r="QI951" s="3"/>
      <c r="QJ951" s="3"/>
      <c r="QK951" s="3"/>
      <c r="QL951" s="3"/>
      <c r="QM951" s="3"/>
      <c r="QN951" s="3"/>
      <c r="QO951" s="3"/>
      <c r="QP951" s="3"/>
      <c r="QQ951" s="3"/>
      <c r="QR951" s="3"/>
      <c r="QS951" s="3"/>
      <c r="QT951" s="3"/>
      <c r="QU951" s="3"/>
      <c r="QV951" s="3"/>
      <c r="QW951" s="3"/>
      <c r="QX951" s="3"/>
      <c r="QY951" s="3"/>
      <c r="QZ951" s="3"/>
      <c r="RA951" s="3"/>
      <c r="RB951" s="3"/>
      <c r="RC951" s="3"/>
      <c r="RD951" s="3"/>
      <c r="RE951" s="3"/>
      <c r="RF951" s="3"/>
      <c r="RG951" s="3"/>
      <c r="RH951" s="3"/>
      <c r="RI951" s="3"/>
      <c r="RJ951" s="3"/>
      <c r="RK951" s="3"/>
      <c r="RL951" s="3"/>
      <c r="RM951" s="3"/>
      <c r="RN951" s="3"/>
      <c r="RO951" s="3"/>
      <c r="RP951" s="3"/>
      <c r="RQ951" s="3"/>
      <c r="RR951" s="3"/>
      <c r="RS951" s="3"/>
      <c r="RT951" s="3"/>
      <c r="RU951" s="3"/>
      <c r="RV951" s="3"/>
      <c r="RW951" s="3"/>
      <c r="RX951" s="3"/>
      <c r="RY951" s="3"/>
      <c r="RZ951" s="3"/>
      <c r="SA951" s="3"/>
      <c r="SB951" s="3"/>
      <c r="SC951" s="3"/>
      <c r="SD951" s="3"/>
      <c r="SE951" s="3"/>
      <c r="SF951" s="3"/>
      <c r="SG951" s="3"/>
      <c r="SH951" s="3"/>
      <c r="SI951" s="3"/>
      <c r="SJ951" s="3"/>
      <c r="SK951" s="3"/>
      <c r="SL951" s="3"/>
      <c r="SM951" s="3"/>
      <c r="SN951" s="3"/>
      <c r="SO951" s="3"/>
      <c r="SP951" s="3"/>
      <c r="SQ951" s="3"/>
      <c r="SR951" s="3"/>
      <c r="SS951" s="3"/>
      <c r="ST951" s="3"/>
      <c r="SU951" s="3"/>
      <c r="SV951" s="3"/>
      <c r="SW951" s="3"/>
      <c r="SX951" s="3"/>
      <c r="SY951" s="3"/>
      <c r="SZ951" s="3"/>
      <c r="TA951" s="3"/>
      <c r="TB951" s="3"/>
      <c r="TC951" s="3"/>
      <c r="TD951" s="3"/>
      <c r="TE951" s="3"/>
      <c r="TF951" s="3"/>
      <c r="TG951" s="3"/>
      <c r="TH951" s="3"/>
      <c r="TI951" s="3"/>
      <c r="TJ951" s="3"/>
      <c r="TK951" s="3"/>
      <c r="TL951" s="3"/>
      <c r="TM951" s="3"/>
      <c r="TN951" s="3"/>
      <c r="TO951" s="3"/>
      <c r="TP951" s="3"/>
      <c r="TQ951" s="3"/>
      <c r="TR951" s="3"/>
      <c r="TS951" s="3"/>
      <c r="TT951" s="3"/>
      <c r="TU951" s="3"/>
      <c r="TV951" s="3"/>
      <c r="TW951" s="3"/>
      <c r="TX951" s="3"/>
      <c r="TY951" s="3"/>
      <c r="TZ951" s="3"/>
      <c r="UA951" s="3"/>
      <c r="UB951" s="3"/>
      <c r="UC951" s="3"/>
      <c r="UD951" s="3"/>
      <c r="UE951" s="3"/>
      <c r="UF951" s="3"/>
      <c r="UG951" s="3"/>
      <c r="UH951" s="3"/>
      <c r="UI951" s="3"/>
      <c r="UJ951" s="3"/>
      <c r="UK951" s="3"/>
      <c r="UL951" s="3"/>
      <c r="UM951" s="3"/>
      <c r="UN951" s="3"/>
      <c r="UO951" s="3"/>
      <c r="UP951" s="3"/>
      <c r="UQ951" s="3"/>
      <c r="UR951" s="3"/>
      <c r="US951" s="3"/>
      <c r="UT951" s="3"/>
      <c r="UU951" s="3"/>
      <c r="UV951" s="3"/>
      <c r="UW951" s="3"/>
      <c r="UX951" s="3"/>
      <c r="UY951" s="3"/>
      <c r="UZ951" s="3"/>
      <c r="VA951" s="3"/>
      <c r="VB951" s="3"/>
      <c r="VC951" s="3"/>
      <c r="VD951" s="3"/>
      <c r="VE951" s="3"/>
      <c r="VF951" s="3"/>
      <c r="VG951" s="3"/>
      <c r="VH951" s="3"/>
      <c r="VI951" s="3"/>
      <c r="VJ951" s="3"/>
      <c r="VK951" s="3"/>
      <c r="VL951" s="3"/>
      <c r="VM951" s="3"/>
      <c r="VN951" s="3"/>
      <c r="VO951" s="3"/>
      <c r="VP951" s="3"/>
      <c r="VQ951" s="3"/>
      <c r="VR951" s="3"/>
      <c r="VS951" s="3"/>
      <c r="VT951" s="3"/>
      <c r="VU951" s="3"/>
      <c r="VV951" s="3"/>
      <c r="VW951" s="3"/>
      <c r="VX951" s="3"/>
      <c r="VY951" s="3"/>
      <c r="VZ951" s="3"/>
      <c r="WA951" s="3"/>
      <c r="WB951" s="3"/>
      <c r="WC951" s="3"/>
    </row>
    <row r="952" spans="1:601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3"/>
      <c r="NJ952" s="3"/>
      <c r="NK952" s="3"/>
      <c r="NL952" s="3"/>
      <c r="NM952" s="3"/>
      <c r="NN952" s="3"/>
      <c r="NO952" s="3"/>
      <c r="NP952" s="3"/>
      <c r="NQ952" s="3"/>
      <c r="NR952" s="3"/>
      <c r="NS952" s="3"/>
      <c r="NT952" s="3"/>
      <c r="NU952" s="3"/>
      <c r="NV952" s="3"/>
      <c r="NW952" s="3"/>
      <c r="NX952" s="3"/>
      <c r="NY952" s="3"/>
      <c r="NZ952" s="3"/>
      <c r="OA952" s="3"/>
      <c r="OB952" s="3"/>
      <c r="OC952" s="3"/>
      <c r="OD952" s="3"/>
      <c r="OE952" s="3"/>
      <c r="OF952" s="3"/>
      <c r="OG952" s="3"/>
      <c r="OH952" s="3"/>
      <c r="OI952" s="3"/>
      <c r="OJ952" s="3"/>
      <c r="OK952" s="3"/>
      <c r="OL952" s="3"/>
      <c r="OM952" s="3"/>
      <c r="ON952" s="3"/>
      <c r="OO952" s="3"/>
      <c r="OP952" s="3"/>
      <c r="OQ952" s="3"/>
      <c r="OR952" s="3"/>
      <c r="OS952" s="3"/>
      <c r="OT952" s="3"/>
      <c r="OU952" s="3"/>
      <c r="OV952" s="3"/>
      <c r="OW952" s="3"/>
      <c r="OX952" s="3"/>
      <c r="OY952" s="3"/>
      <c r="OZ952" s="3"/>
      <c r="PA952" s="3"/>
      <c r="PB952" s="3"/>
      <c r="PC952" s="3"/>
      <c r="PD952" s="3"/>
      <c r="PE952" s="3"/>
      <c r="PF952" s="3"/>
      <c r="PG952" s="3"/>
      <c r="PH952" s="3"/>
      <c r="PI952" s="3"/>
      <c r="PJ952" s="3"/>
      <c r="PK952" s="3"/>
      <c r="PL952" s="3"/>
      <c r="PM952" s="3"/>
      <c r="PN952" s="3"/>
      <c r="PO952" s="3"/>
      <c r="PP952" s="3"/>
      <c r="PQ952" s="3"/>
      <c r="PR952" s="3"/>
      <c r="PS952" s="3"/>
      <c r="PT952" s="3"/>
      <c r="PU952" s="3"/>
      <c r="PV952" s="3"/>
      <c r="PW952" s="3"/>
      <c r="PX952" s="3"/>
      <c r="PY952" s="3"/>
      <c r="PZ952" s="3"/>
      <c r="QA952" s="3"/>
      <c r="QB952" s="3"/>
      <c r="QC952" s="3"/>
      <c r="QD952" s="3"/>
      <c r="QE952" s="3"/>
      <c r="QF952" s="3"/>
      <c r="QG952" s="3"/>
      <c r="QH952" s="3"/>
      <c r="QI952" s="3"/>
      <c r="QJ952" s="3"/>
      <c r="QK952" s="3"/>
      <c r="QL952" s="3"/>
      <c r="QM952" s="3"/>
      <c r="QN952" s="3"/>
      <c r="QO952" s="3"/>
      <c r="QP952" s="3"/>
      <c r="QQ952" s="3"/>
      <c r="QR952" s="3"/>
      <c r="QS952" s="3"/>
      <c r="QT952" s="3"/>
      <c r="QU952" s="3"/>
      <c r="QV952" s="3"/>
      <c r="QW952" s="3"/>
      <c r="QX952" s="3"/>
      <c r="QY952" s="3"/>
      <c r="QZ952" s="3"/>
      <c r="RA952" s="3"/>
      <c r="RB952" s="3"/>
      <c r="RC952" s="3"/>
      <c r="RD952" s="3"/>
      <c r="RE952" s="3"/>
      <c r="RF952" s="3"/>
      <c r="RG952" s="3"/>
      <c r="RH952" s="3"/>
      <c r="RI952" s="3"/>
      <c r="RJ952" s="3"/>
      <c r="RK952" s="3"/>
      <c r="RL952" s="3"/>
      <c r="RM952" s="3"/>
      <c r="RN952" s="3"/>
      <c r="RO952" s="3"/>
      <c r="RP952" s="3"/>
      <c r="RQ952" s="3"/>
      <c r="RR952" s="3"/>
      <c r="RS952" s="3"/>
      <c r="RT952" s="3"/>
      <c r="RU952" s="3"/>
      <c r="RV952" s="3"/>
      <c r="RW952" s="3"/>
      <c r="RX952" s="3"/>
      <c r="RY952" s="3"/>
      <c r="RZ952" s="3"/>
      <c r="SA952" s="3"/>
      <c r="SB952" s="3"/>
      <c r="SC952" s="3"/>
      <c r="SD952" s="3"/>
      <c r="SE952" s="3"/>
      <c r="SF952" s="3"/>
      <c r="SG952" s="3"/>
      <c r="SH952" s="3"/>
      <c r="SI952" s="3"/>
      <c r="SJ952" s="3"/>
      <c r="SK952" s="3"/>
      <c r="SL952" s="3"/>
      <c r="SM952" s="3"/>
      <c r="SN952" s="3"/>
      <c r="SO952" s="3"/>
      <c r="SP952" s="3"/>
      <c r="SQ952" s="3"/>
      <c r="SR952" s="3"/>
      <c r="SS952" s="3"/>
      <c r="ST952" s="3"/>
      <c r="SU952" s="3"/>
      <c r="SV952" s="3"/>
      <c r="SW952" s="3"/>
      <c r="SX952" s="3"/>
      <c r="SY952" s="3"/>
      <c r="SZ952" s="3"/>
      <c r="TA952" s="3"/>
      <c r="TB952" s="3"/>
      <c r="TC952" s="3"/>
      <c r="TD952" s="3"/>
      <c r="TE952" s="3"/>
      <c r="TF952" s="3"/>
      <c r="TG952" s="3"/>
      <c r="TH952" s="3"/>
      <c r="TI952" s="3"/>
      <c r="TJ952" s="3"/>
      <c r="TK952" s="3"/>
      <c r="TL952" s="3"/>
      <c r="TM952" s="3"/>
      <c r="TN952" s="3"/>
      <c r="TO952" s="3"/>
      <c r="TP952" s="3"/>
      <c r="TQ952" s="3"/>
      <c r="TR952" s="3"/>
      <c r="TS952" s="3"/>
      <c r="TT952" s="3"/>
      <c r="TU952" s="3"/>
      <c r="TV952" s="3"/>
      <c r="TW952" s="3"/>
      <c r="TX952" s="3"/>
      <c r="TY952" s="3"/>
      <c r="TZ952" s="3"/>
      <c r="UA952" s="3"/>
      <c r="UB952" s="3"/>
      <c r="UC952" s="3"/>
      <c r="UD952" s="3"/>
      <c r="UE952" s="3"/>
      <c r="UF952" s="3"/>
      <c r="UG952" s="3"/>
      <c r="UH952" s="3"/>
      <c r="UI952" s="3"/>
      <c r="UJ952" s="3"/>
      <c r="UK952" s="3"/>
      <c r="UL952" s="3"/>
      <c r="UM952" s="3"/>
      <c r="UN952" s="3"/>
      <c r="UO952" s="3"/>
      <c r="UP952" s="3"/>
      <c r="UQ952" s="3"/>
      <c r="UR952" s="3"/>
      <c r="US952" s="3"/>
      <c r="UT952" s="3"/>
      <c r="UU952" s="3"/>
      <c r="UV952" s="3"/>
      <c r="UW952" s="3"/>
      <c r="UX952" s="3"/>
      <c r="UY952" s="3"/>
      <c r="UZ952" s="3"/>
      <c r="VA952" s="3"/>
      <c r="VB952" s="3"/>
      <c r="VC952" s="3"/>
      <c r="VD952" s="3"/>
      <c r="VE952" s="3"/>
      <c r="VF952" s="3"/>
      <c r="VG952" s="3"/>
      <c r="VH952" s="3"/>
      <c r="VI952" s="3"/>
      <c r="VJ952" s="3"/>
      <c r="VK952" s="3"/>
      <c r="VL952" s="3"/>
      <c r="VM952" s="3"/>
      <c r="VN952" s="3"/>
      <c r="VO952" s="3"/>
      <c r="VP952" s="3"/>
      <c r="VQ952" s="3"/>
      <c r="VR952" s="3"/>
      <c r="VS952" s="3"/>
      <c r="VT952" s="3"/>
      <c r="VU952" s="3"/>
      <c r="VV952" s="3"/>
      <c r="VW952" s="3"/>
      <c r="VX952" s="3"/>
      <c r="VY952" s="3"/>
      <c r="VZ952" s="3"/>
      <c r="WA952" s="3"/>
      <c r="WB952" s="3"/>
      <c r="WC952" s="3"/>
    </row>
    <row r="953" spans="1:601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3"/>
      <c r="NJ953" s="3"/>
      <c r="NK953" s="3"/>
      <c r="NL953" s="3"/>
      <c r="NM953" s="3"/>
      <c r="NN953" s="3"/>
      <c r="NO953" s="3"/>
      <c r="NP953" s="3"/>
      <c r="NQ953" s="3"/>
      <c r="NR953" s="3"/>
      <c r="NS953" s="3"/>
      <c r="NT953" s="3"/>
      <c r="NU953" s="3"/>
      <c r="NV953" s="3"/>
      <c r="NW953" s="3"/>
      <c r="NX953" s="3"/>
      <c r="NY953" s="3"/>
      <c r="NZ953" s="3"/>
      <c r="OA953" s="3"/>
      <c r="OB953" s="3"/>
      <c r="OC953" s="3"/>
      <c r="OD953" s="3"/>
      <c r="OE953" s="3"/>
      <c r="OF953" s="3"/>
      <c r="OG953" s="3"/>
      <c r="OH953" s="3"/>
      <c r="OI953" s="3"/>
      <c r="OJ953" s="3"/>
      <c r="OK953" s="3"/>
      <c r="OL953" s="3"/>
      <c r="OM953" s="3"/>
      <c r="ON953" s="3"/>
      <c r="OO953" s="3"/>
      <c r="OP953" s="3"/>
      <c r="OQ953" s="3"/>
      <c r="OR953" s="3"/>
      <c r="OS953" s="3"/>
      <c r="OT953" s="3"/>
      <c r="OU953" s="3"/>
      <c r="OV953" s="3"/>
      <c r="OW953" s="3"/>
      <c r="OX953" s="3"/>
      <c r="OY953" s="3"/>
      <c r="OZ953" s="3"/>
      <c r="PA953" s="3"/>
      <c r="PB953" s="3"/>
      <c r="PC953" s="3"/>
      <c r="PD953" s="3"/>
      <c r="PE953" s="3"/>
      <c r="PF953" s="3"/>
      <c r="PG953" s="3"/>
      <c r="PH953" s="3"/>
      <c r="PI953" s="3"/>
      <c r="PJ953" s="3"/>
      <c r="PK953" s="3"/>
      <c r="PL953" s="3"/>
      <c r="PM953" s="3"/>
      <c r="PN953" s="3"/>
      <c r="PO953" s="3"/>
      <c r="PP953" s="3"/>
      <c r="PQ953" s="3"/>
      <c r="PR953" s="3"/>
      <c r="PS953" s="3"/>
      <c r="PT953" s="3"/>
      <c r="PU953" s="3"/>
      <c r="PV953" s="3"/>
      <c r="PW953" s="3"/>
      <c r="PX953" s="3"/>
      <c r="PY953" s="3"/>
      <c r="PZ953" s="3"/>
      <c r="QA953" s="3"/>
      <c r="QB953" s="3"/>
      <c r="QC953" s="3"/>
      <c r="QD953" s="3"/>
      <c r="QE953" s="3"/>
      <c r="QF953" s="3"/>
      <c r="QG953" s="3"/>
      <c r="QH953" s="3"/>
      <c r="QI953" s="3"/>
      <c r="QJ953" s="3"/>
      <c r="QK953" s="3"/>
      <c r="QL953" s="3"/>
      <c r="QM953" s="3"/>
      <c r="QN953" s="3"/>
      <c r="QO953" s="3"/>
      <c r="QP953" s="3"/>
      <c r="QQ953" s="3"/>
      <c r="QR953" s="3"/>
      <c r="QS953" s="3"/>
      <c r="QT953" s="3"/>
      <c r="QU953" s="3"/>
      <c r="QV953" s="3"/>
      <c r="QW953" s="3"/>
      <c r="QX953" s="3"/>
      <c r="QY953" s="3"/>
      <c r="QZ953" s="3"/>
      <c r="RA953" s="3"/>
      <c r="RB953" s="3"/>
      <c r="RC953" s="3"/>
      <c r="RD953" s="3"/>
      <c r="RE953" s="3"/>
      <c r="RF953" s="3"/>
      <c r="RG953" s="3"/>
      <c r="RH953" s="3"/>
      <c r="RI953" s="3"/>
      <c r="RJ953" s="3"/>
      <c r="RK953" s="3"/>
      <c r="RL953" s="3"/>
      <c r="RM953" s="3"/>
      <c r="RN953" s="3"/>
      <c r="RO953" s="3"/>
      <c r="RP953" s="3"/>
      <c r="RQ953" s="3"/>
      <c r="RR953" s="3"/>
      <c r="RS953" s="3"/>
      <c r="RT953" s="3"/>
      <c r="RU953" s="3"/>
      <c r="RV953" s="3"/>
      <c r="RW953" s="3"/>
      <c r="RX953" s="3"/>
      <c r="RY953" s="3"/>
      <c r="RZ953" s="3"/>
      <c r="SA953" s="3"/>
      <c r="SB953" s="3"/>
      <c r="SC953" s="3"/>
      <c r="SD953" s="3"/>
      <c r="SE953" s="3"/>
      <c r="SF953" s="3"/>
      <c r="SG953" s="3"/>
      <c r="SH953" s="3"/>
      <c r="SI953" s="3"/>
      <c r="SJ953" s="3"/>
      <c r="SK953" s="3"/>
      <c r="SL953" s="3"/>
      <c r="SM953" s="3"/>
      <c r="SN953" s="3"/>
      <c r="SO953" s="3"/>
      <c r="SP953" s="3"/>
      <c r="SQ953" s="3"/>
      <c r="SR953" s="3"/>
      <c r="SS953" s="3"/>
      <c r="ST953" s="3"/>
      <c r="SU953" s="3"/>
      <c r="SV953" s="3"/>
      <c r="SW953" s="3"/>
      <c r="SX953" s="3"/>
      <c r="SY953" s="3"/>
      <c r="SZ953" s="3"/>
      <c r="TA953" s="3"/>
      <c r="TB953" s="3"/>
      <c r="TC953" s="3"/>
      <c r="TD953" s="3"/>
      <c r="TE953" s="3"/>
      <c r="TF953" s="3"/>
      <c r="TG953" s="3"/>
      <c r="TH953" s="3"/>
      <c r="TI953" s="3"/>
      <c r="TJ953" s="3"/>
      <c r="TK953" s="3"/>
      <c r="TL953" s="3"/>
      <c r="TM953" s="3"/>
      <c r="TN953" s="3"/>
      <c r="TO953" s="3"/>
      <c r="TP953" s="3"/>
      <c r="TQ953" s="3"/>
      <c r="TR953" s="3"/>
      <c r="TS953" s="3"/>
      <c r="TT953" s="3"/>
      <c r="TU953" s="3"/>
      <c r="TV953" s="3"/>
      <c r="TW953" s="3"/>
      <c r="TX953" s="3"/>
      <c r="TY953" s="3"/>
      <c r="TZ953" s="3"/>
      <c r="UA953" s="3"/>
      <c r="UB953" s="3"/>
      <c r="UC953" s="3"/>
      <c r="UD953" s="3"/>
      <c r="UE953" s="3"/>
      <c r="UF953" s="3"/>
      <c r="UG953" s="3"/>
      <c r="UH953" s="3"/>
      <c r="UI953" s="3"/>
      <c r="UJ953" s="3"/>
      <c r="UK953" s="3"/>
      <c r="UL953" s="3"/>
      <c r="UM953" s="3"/>
      <c r="UN953" s="3"/>
      <c r="UO953" s="3"/>
      <c r="UP953" s="3"/>
      <c r="UQ953" s="3"/>
      <c r="UR953" s="3"/>
      <c r="US953" s="3"/>
      <c r="UT953" s="3"/>
      <c r="UU953" s="3"/>
      <c r="UV953" s="3"/>
      <c r="UW953" s="3"/>
      <c r="UX953" s="3"/>
      <c r="UY953" s="3"/>
      <c r="UZ953" s="3"/>
      <c r="VA953" s="3"/>
      <c r="VB953" s="3"/>
      <c r="VC953" s="3"/>
      <c r="VD953" s="3"/>
      <c r="VE953" s="3"/>
      <c r="VF953" s="3"/>
      <c r="VG953" s="3"/>
      <c r="VH953" s="3"/>
      <c r="VI953" s="3"/>
      <c r="VJ953" s="3"/>
      <c r="VK953" s="3"/>
      <c r="VL953" s="3"/>
      <c r="VM953" s="3"/>
      <c r="VN953" s="3"/>
      <c r="VO953" s="3"/>
      <c r="VP953" s="3"/>
      <c r="VQ953" s="3"/>
      <c r="VR953" s="3"/>
      <c r="VS953" s="3"/>
      <c r="VT953" s="3"/>
      <c r="VU953" s="3"/>
      <c r="VV953" s="3"/>
      <c r="VW953" s="3"/>
      <c r="VX953" s="3"/>
      <c r="VY953" s="3"/>
      <c r="VZ953" s="3"/>
      <c r="WA953" s="3"/>
      <c r="WB953" s="3"/>
      <c r="WC953" s="3"/>
    </row>
    <row r="954" spans="1:601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3"/>
      <c r="NJ954" s="3"/>
      <c r="NK954" s="3"/>
      <c r="NL954" s="3"/>
      <c r="NM954" s="3"/>
      <c r="NN954" s="3"/>
      <c r="NO954" s="3"/>
      <c r="NP954" s="3"/>
      <c r="NQ954" s="3"/>
      <c r="NR954" s="3"/>
      <c r="NS954" s="3"/>
      <c r="NT954" s="3"/>
      <c r="NU954" s="3"/>
      <c r="NV954" s="3"/>
      <c r="NW954" s="3"/>
      <c r="NX954" s="3"/>
      <c r="NY954" s="3"/>
      <c r="NZ954" s="3"/>
      <c r="OA954" s="3"/>
      <c r="OB954" s="3"/>
      <c r="OC954" s="3"/>
      <c r="OD954" s="3"/>
      <c r="OE954" s="3"/>
      <c r="OF954" s="3"/>
      <c r="OG954" s="3"/>
      <c r="OH954" s="3"/>
      <c r="OI954" s="3"/>
      <c r="OJ954" s="3"/>
      <c r="OK954" s="3"/>
      <c r="OL954" s="3"/>
      <c r="OM954" s="3"/>
      <c r="ON954" s="3"/>
      <c r="OO954" s="3"/>
      <c r="OP954" s="3"/>
      <c r="OQ954" s="3"/>
      <c r="OR954" s="3"/>
      <c r="OS954" s="3"/>
      <c r="OT954" s="3"/>
      <c r="OU954" s="3"/>
      <c r="OV954" s="3"/>
      <c r="OW954" s="3"/>
      <c r="OX954" s="3"/>
      <c r="OY954" s="3"/>
      <c r="OZ954" s="3"/>
      <c r="PA954" s="3"/>
      <c r="PB954" s="3"/>
      <c r="PC954" s="3"/>
      <c r="PD954" s="3"/>
      <c r="PE954" s="3"/>
      <c r="PF954" s="3"/>
      <c r="PG954" s="3"/>
      <c r="PH954" s="3"/>
      <c r="PI954" s="3"/>
      <c r="PJ954" s="3"/>
      <c r="PK954" s="3"/>
      <c r="PL954" s="3"/>
      <c r="PM954" s="3"/>
      <c r="PN954" s="3"/>
      <c r="PO954" s="3"/>
      <c r="PP954" s="3"/>
      <c r="PQ954" s="3"/>
      <c r="PR954" s="3"/>
      <c r="PS954" s="3"/>
      <c r="PT954" s="3"/>
      <c r="PU954" s="3"/>
      <c r="PV954" s="3"/>
      <c r="PW954" s="3"/>
      <c r="PX954" s="3"/>
      <c r="PY954" s="3"/>
      <c r="PZ954" s="3"/>
      <c r="QA954" s="3"/>
      <c r="QB954" s="3"/>
      <c r="QC954" s="3"/>
      <c r="QD954" s="3"/>
      <c r="QE954" s="3"/>
      <c r="QF954" s="3"/>
      <c r="QG954" s="3"/>
      <c r="QH954" s="3"/>
      <c r="QI954" s="3"/>
      <c r="QJ954" s="3"/>
      <c r="QK954" s="3"/>
      <c r="QL954" s="3"/>
      <c r="QM954" s="3"/>
      <c r="QN954" s="3"/>
      <c r="QO954" s="3"/>
      <c r="QP954" s="3"/>
      <c r="QQ954" s="3"/>
      <c r="QR954" s="3"/>
      <c r="QS954" s="3"/>
      <c r="QT954" s="3"/>
      <c r="QU954" s="3"/>
      <c r="QV954" s="3"/>
      <c r="QW954" s="3"/>
      <c r="QX954" s="3"/>
      <c r="QY954" s="3"/>
      <c r="QZ954" s="3"/>
      <c r="RA954" s="3"/>
      <c r="RB954" s="3"/>
      <c r="RC954" s="3"/>
      <c r="RD954" s="3"/>
      <c r="RE954" s="3"/>
      <c r="RF954" s="3"/>
      <c r="RG954" s="3"/>
      <c r="RH954" s="3"/>
      <c r="RI954" s="3"/>
      <c r="RJ954" s="3"/>
      <c r="RK954" s="3"/>
      <c r="RL954" s="3"/>
      <c r="RM954" s="3"/>
      <c r="RN954" s="3"/>
      <c r="RO954" s="3"/>
      <c r="RP954" s="3"/>
      <c r="RQ954" s="3"/>
      <c r="RR954" s="3"/>
      <c r="RS954" s="3"/>
      <c r="RT954" s="3"/>
      <c r="RU954" s="3"/>
      <c r="RV954" s="3"/>
      <c r="RW954" s="3"/>
      <c r="RX954" s="3"/>
      <c r="RY954" s="3"/>
      <c r="RZ954" s="3"/>
      <c r="SA954" s="3"/>
      <c r="SB954" s="3"/>
      <c r="SC954" s="3"/>
      <c r="SD954" s="3"/>
      <c r="SE954" s="3"/>
      <c r="SF954" s="3"/>
      <c r="SG954" s="3"/>
      <c r="SH954" s="3"/>
      <c r="SI954" s="3"/>
      <c r="SJ954" s="3"/>
      <c r="SK954" s="3"/>
      <c r="SL954" s="3"/>
      <c r="SM954" s="3"/>
      <c r="SN954" s="3"/>
      <c r="SO954" s="3"/>
      <c r="SP954" s="3"/>
      <c r="SQ954" s="3"/>
      <c r="SR954" s="3"/>
      <c r="SS954" s="3"/>
      <c r="ST954" s="3"/>
      <c r="SU954" s="3"/>
      <c r="SV954" s="3"/>
      <c r="SW954" s="3"/>
      <c r="SX954" s="3"/>
      <c r="SY954" s="3"/>
      <c r="SZ954" s="3"/>
      <c r="TA954" s="3"/>
      <c r="TB954" s="3"/>
      <c r="TC954" s="3"/>
      <c r="TD954" s="3"/>
      <c r="TE954" s="3"/>
      <c r="TF954" s="3"/>
      <c r="TG954" s="3"/>
      <c r="TH954" s="3"/>
      <c r="TI954" s="3"/>
      <c r="TJ954" s="3"/>
      <c r="TK954" s="3"/>
      <c r="TL954" s="3"/>
      <c r="TM954" s="3"/>
      <c r="TN954" s="3"/>
      <c r="TO954" s="3"/>
      <c r="TP954" s="3"/>
      <c r="TQ954" s="3"/>
      <c r="TR954" s="3"/>
      <c r="TS954" s="3"/>
      <c r="TT954" s="3"/>
      <c r="TU954" s="3"/>
      <c r="TV954" s="3"/>
      <c r="TW954" s="3"/>
      <c r="TX954" s="3"/>
      <c r="TY954" s="3"/>
      <c r="TZ954" s="3"/>
      <c r="UA954" s="3"/>
      <c r="UB954" s="3"/>
      <c r="UC954" s="3"/>
      <c r="UD954" s="3"/>
      <c r="UE954" s="3"/>
      <c r="UF954" s="3"/>
      <c r="UG954" s="3"/>
      <c r="UH954" s="3"/>
      <c r="UI954" s="3"/>
      <c r="UJ954" s="3"/>
      <c r="UK954" s="3"/>
      <c r="UL954" s="3"/>
      <c r="UM954" s="3"/>
      <c r="UN954" s="3"/>
      <c r="UO954" s="3"/>
      <c r="UP954" s="3"/>
      <c r="UQ954" s="3"/>
      <c r="UR954" s="3"/>
      <c r="US954" s="3"/>
      <c r="UT954" s="3"/>
      <c r="UU954" s="3"/>
      <c r="UV954" s="3"/>
      <c r="UW954" s="3"/>
      <c r="UX954" s="3"/>
      <c r="UY954" s="3"/>
      <c r="UZ954" s="3"/>
      <c r="VA954" s="3"/>
      <c r="VB954" s="3"/>
      <c r="VC954" s="3"/>
      <c r="VD954" s="3"/>
      <c r="VE954" s="3"/>
      <c r="VF954" s="3"/>
      <c r="VG954" s="3"/>
      <c r="VH954" s="3"/>
      <c r="VI954" s="3"/>
      <c r="VJ954" s="3"/>
      <c r="VK954" s="3"/>
      <c r="VL954" s="3"/>
      <c r="VM954" s="3"/>
      <c r="VN954" s="3"/>
      <c r="VO954" s="3"/>
      <c r="VP954" s="3"/>
      <c r="VQ954" s="3"/>
      <c r="VR954" s="3"/>
      <c r="VS954" s="3"/>
      <c r="VT954" s="3"/>
      <c r="VU954" s="3"/>
      <c r="VV954" s="3"/>
      <c r="VW954" s="3"/>
      <c r="VX954" s="3"/>
      <c r="VY954" s="3"/>
      <c r="VZ954" s="3"/>
      <c r="WA954" s="3"/>
      <c r="WB954" s="3"/>
      <c r="WC954" s="3"/>
    </row>
    <row r="955" spans="1:601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3"/>
      <c r="NJ955" s="3"/>
      <c r="NK955" s="3"/>
      <c r="NL955" s="3"/>
      <c r="NM955" s="3"/>
      <c r="NN955" s="3"/>
      <c r="NO955" s="3"/>
      <c r="NP955" s="3"/>
      <c r="NQ955" s="3"/>
      <c r="NR955" s="3"/>
      <c r="NS955" s="3"/>
      <c r="NT955" s="3"/>
      <c r="NU955" s="3"/>
      <c r="NV955" s="3"/>
      <c r="NW955" s="3"/>
      <c r="NX955" s="3"/>
      <c r="NY955" s="3"/>
      <c r="NZ955" s="3"/>
      <c r="OA955" s="3"/>
      <c r="OB955" s="3"/>
      <c r="OC955" s="3"/>
      <c r="OD955" s="3"/>
      <c r="OE955" s="3"/>
      <c r="OF955" s="3"/>
      <c r="OG955" s="3"/>
      <c r="OH955" s="3"/>
      <c r="OI955" s="3"/>
      <c r="OJ955" s="3"/>
      <c r="OK955" s="3"/>
      <c r="OL955" s="3"/>
      <c r="OM955" s="3"/>
      <c r="ON955" s="3"/>
      <c r="OO955" s="3"/>
      <c r="OP955" s="3"/>
      <c r="OQ955" s="3"/>
      <c r="OR955" s="3"/>
      <c r="OS955" s="3"/>
      <c r="OT955" s="3"/>
      <c r="OU955" s="3"/>
      <c r="OV955" s="3"/>
      <c r="OW955" s="3"/>
      <c r="OX955" s="3"/>
      <c r="OY955" s="3"/>
      <c r="OZ955" s="3"/>
      <c r="PA955" s="3"/>
      <c r="PB955" s="3"/>
      <c r="PC955" s="3"/>
      <c r="PD955" s="3"/>
      <c r="PE955" s="3"/>
      <c r="PF955" s="3"/>
      <c r="PG955" s="3"/>
      <c r="PH955" s="3"/>
      <c r="PI955" s="3"/>
      <c r="PJ955" s="3"/>
      <c r="PK955" s="3"/>
      <c r="PL955" s="3"/>
      <c r="PM955" s="3"/>
      <c r="PN955" s="3"/>
      <c r="PO955" s="3"/>
      <c r="PP955" s="3"/>
      <c r="PQ955" s="3"/>
      <c r="PR955" s="3"/>
      <c r="PS955" s="3"/>
      <c r="PT955" s="3"/>
      <c r="PU955" s="3"/>
      <c r="PV955" s="3"/>
      <c r="PW955" s="3"/>
      <c r="PX955" s="3"/>
      <c r="PY955" s="3"/>
      <c r="PZ955" s="3"/>
      <c r="QA955" s="3"/>
      <c r="QB955" s="3"/>
      <c r="QC955" s="3"/>
      <c r="QD955" s="3"/>
      <c r="QE955" s="3"/>
      <c r="QF955" s="3"/>
      <c r="QG955" s="3"/>
      <c r="QH955" s="3"/>
      <c r="QI955" s="3"/>
      <c r="QJ955" s="3"/>
      <c r="QK955" s="3"/>
      <c r="QL955" s="3"/>
      <c r="QM955" s="3"/>
      <c r="QN955" s="3"/>
      <c r="QO955" s="3"/>
      <c r="QP955" s="3"/>
      <c r="QQ955" s="3"/>
      <c r="QR955" s="3"/>
      <c r="QS955" s="3"/>
      <c r="QT955" s="3"/>
      <c r="QU955" s="3"/>
      <c r="QV955" s="3"/>
      <c r="QW955" s="3"/>
      <c r="QX955" s="3"/>
      <c r="QY955" s="3"/>
      <c r="QZ955" s="3"/>
      <c r="RA955" s="3"/>
      <c r="RB955" s="3"/>
      <c r="RC955" s="3"/>
      <c r="RD955" s="3"/>
      <c r="RE955" s="3"/>
      <c r="RF955" s="3"/>
      <c r="RG955" s="3"/>
      <c r="RH955" s="3"/>
      <c r="RI955" s="3"/>
      <c r="RJ955" s="3"/>
      <c r="RK955" s="3"/>
      <c r="RL955" s="3"/>
      <c r="RM955" s="3"/>
      <c r="RN955" s="3"/>
      <c r="RO955" s="3"/>
      <c r="RP955" s="3"/>
      <c r="RQ955" s="3"/>
      <c r="RR955" s="3"/>
      <c r="RS955" s="3"/>
      <c r="RT955" s="3"/>
      <c r="RU955" s="3"/>
      <c r="RV955" s="3"/>
      <c r="RW955" s="3"/>
      <c r="RX955" s="3"/>
      <c r="RY955" s="3"/>
      <c r="RZ955" s="3"/>
      <c r="SA955" s="3"/>
      <c r="SB955" s="3"/>
      <c r="SC955" s="3"/>
      <c r="SD955" s="3"/>
      <c r="SE955" s="3"/>
      <c r="SF955" s="3"/>
      <c r="SG955" s="3"/>
      <c r="SH955" s="3"/>
      <c r="SI955" s="3"/>
      <c r="SJ955" s="3"/>
      <c r="SK955" s="3"/>
      <c r="SL955" s="3"/>
      <c r="SM955" s="3"/>
      <c r="SN955" s="3"/>
      <c r="SO955" s="3"/>
      <c r="SP955" s="3"/>
      <c r="SQ955" s="3"/>
      <c r="SR955" s="3"/>
      <c r="SS955" s="3"/>
      <c r="ST955" s="3"/>
      <c r="SU955" s="3"/>
      <c r="SV955" s="3"/>
      <c r="SW955" s="3"/>
      <c r="SX955" s="3"/>
      <c r="SY955" s="3"/>
      <c r="SZ955" s="3"/>
      <c r="TA955" s="3"/>
      <c r="TB955" s="3"/>
      <c r="TC955" s="3"/>
      <c r="TD955" s="3"/>
      <c r="TE955" s="3"/>
      <c r="TF955" s="3"/>
      <c r="TG955" s="3"/>
      <c r="TH955" s="3"/>
      <c r="TI955" s="3"/>
      <c r="TJ955" s="3"/>
      <c r="TK955" s="3"/>
      <c r="TL955" s="3"/>
      <c r="TM955" s="3"/>
      <c r="TN955" s="3"/>
      <c r="TO955" s="3"/>
      <c r="TP955" s="3"/>
      <c r="TQ955" s="3"/>
      <c r="TR955" s="3"/>
      <c r="TS955" s="3"/>
      <c r="TT955" s="3"/>
      <c r="TU955" s="3"/>
      <c r="TV955" s="3"/>
      <c r="TW955" s="3"/>
      <c r="TX955" s="3"/>
      <c r="TY955" s="3"/>
      <c r="TZ955" s="3"/>
      <c r="UA955" s="3"/>
      <c r="UB955" s="3"/>
      <c r="UC955" s="3"/>
      <c r="UD955" s="3"/>
      <c r="UE955" s="3"/>
      <c r="UF955" s="3"/>
      <c r="UG955" s="3"/>
      <c r="UH955" s="3"/>
      <c r="UI955" s="3"/>
      <c r="UJ955" s="3"/>
      <c r="UK955" s="3"/>
      <c r="UL955" s="3"/>
      <c r="UM955" s="3"/>
      <c r="UN955" s="3"/>
      <c r="UO955" s="3"/>
      <c r="UP955" s="3"/>
      <c r="UQ955" s="3"/>
      <c r="UR955" s="3"/>
      <c r="US955" s="3"/>
      <c r="UT955" s="3"/>
      <c r="UU955" s="3"/>
      <c r="UV955" s="3"/>
      <c r="UW955" s="3"/>
      <c r="UX955" s="3"/>
      <c r="UY955" s="3"/>
      <c r="UZ955" s="3"/>
      <c r="VA955" s="3"/>
      <c r="VB955" s="3"/>
      <c r="VC955" s="3"/>
      <c r="VD955" s="3"/>
      <c r="VE955" s="3"/>
      <c r="VF955" s="3"/>
      <c r="VG955" s="3"/>
      <c r="VH955" s="3"/>
      <c r="VI955" s="3"/>
      <c r="VJ955" s="3"/>
      <c r="VK955" s="3"/>
      <c r="VL955" s="3"/>
      <c r="VM955" s="3"/>
      <c r="VN955" s="3"/>
      <c r="VO955" s="3"/>
      <c r="VP955" s="3"/>
      <c r="VQ955" s="3"/>
      <c r="VR955" s="3"/>
      <c r="VS955" s="3"/>
      <c r="VT955" s="3"/>
      <c r="VU955" s="3"/>
      <c r="VV955" s="3"/>
      <c r="VW955" s="3"/>
      <c r="VX955" s="3"/>
      <c r="VY955" s="3"/>
      <c r="VZ955" s="3"/>
      <c r="WA955" s="3"/>
      <c r="WB955" s="3"/>
      <c r="WC955" s="3"/>
    </row>
    <row r="956" spans="1:601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/>
      <c r="LP956" s="3"/>
      <c r="LQ956" s="3"/>
      <c r="LR956" s="3"/>
      <c r="LS956" s="3"/>
      <c r="LT956" s="3"/>
      <c r="LU956" s="3"/>
      <c r="LV956" s="3"/>
      <c r="LW956" s="3"/>
      <c r="LX956" s="3"/>
      <c r="LY956" s="3"/>
      <c r="LZ956" s="3"/>
      <c r="MA956" s="3"/>
      <c r="MB956" s="3"/>
      <c r="MC956" s="3"/>
      <c r="MD956" s="3"/>
      <c r="ME956" s="3"/>
      <c r="MF956" s="3"/>
      <c r="MG956" s="3"/>
      <c r="MH956" s="3"/>
      <c r="MI956" s="3"/>
      <c r="MJ956" s="3"/>
      <c r="MK956" s="3"/>
      <c r="ML956" s="3"/>
      <c r="MM956" s="3"/>
      <c r="MN956" s="3"/>
      <c r="MO956" s="3"/>
      <c r="MP956" s="3"/>
      <c r="MQ956" s="3"/>
      <c r="MR956" s="3"/>
      <c r="MS956" s="3"/>
      <c r="MT956" s="3"/>
      <c r="MU956" s="3"/>
      <c r="MV956" s="3"/>
      <c r="MW956" s="3"/>
      <c r="MX956" s="3"/>
      <c r="MY956" s="3"/>
      <c r="MZ956" s="3"/>
      <c r="NA956" s="3"/>
      <c r="NB956" s="3"/>
      <c r="NC956" s="3"/>
      <c r="ND956" s="3"/>
      <c r="NE956" s="3"/>
      <c r="NF956" s="3"/>
      <c r="NG956" s="3"/>
      <c r="NH956" s="3"/>
      <c r="NI956" s="3"/>
      <c r="NJ956" s="3"/>
      <c r="NK956" s="3"/>
      <c r="NL956" s="3"/>
      <c r="NM956" s="3"/>
      <c r="NN956" s="3"/>
      <c r="NO956" s="3"/>
      <c r="NP956" s="3"/>
      <c r="NQ956" s="3"/>
      <c r="NR956" s="3"/>
      <c r="NS956" s="3"/>
      <c r="NT956" s="3"/>
      <c r="NU956" s="3"/>
      <c r="NV956" s="3"/>
      <c r="NW956" s="3"/>
      <c r="NX956" s="3"/>
      <c r="NY956" s="3"/>
      <c r="NZ956" s="3"/>
      <c r="OA956" s="3"/>
      <c r="OB956" s="3"/>
      <c r="OC956" s="3"/>
      <c r="OD956" s="3"/>
      <c r="OE956" s="3"/>
      <c r="OF956" s="3"/>
      <c r="OG956" s="3"/>
      <c r="OH956" s="3"/>
      <c r="OI956" s="3"/>
      <c r="OJ956" s="3"/>
      <c r="OK956" s="3"/>
      <c r="OL956" s="3"/>
      <c r="OM956" s="3"/>
      <c r="ON956" s="3"/>
      <c r="OO956" s="3"/>
      <c r="OP956" s="3"/>
      <c r="OQ956" s="3"/>
      <c r="OR956" s="3"/>
      <c r="OS956" s="3"/>
      <c r="OT956" s="3"/>
      <c r="OU956" s="3"/>
      <c r="OV956" s="3"/>
      <c r="OW956" s="3"/>
      <c r="OX956" s="3"/>
      <c r="OY956" s="3"/>
      <c r="OZ956" s="3"/>
      <c r="PA956" s="3"/>
      <c r="PB956" s="3"/>
      <c r="PC956" s="3"/>
      <c r="PD956" s="3"/>
      <c r="PE956" s="3"/>
      <c r="PF956" s="3"/>
      <c r="PG956" s="3"/>
      <c r="PH956" s="3"/>
      <c r="PI956" s="3"/>
      <c r="PJ956" s="3"/>
      <c r="PK956" s="3"/>
      <c r="PL956" s="3"/>
      <c r="PM956" s="3"/>
      <c r="PN956" s="3"/>
      <c r="PO956" s="3"/>
      <c r="PP956" s="3"/>
      <c r="PQ956" s="3"/>
      <c r="PR956" s="3"/>
      <c r="PS956" s="3"/>
      <c r="PT956" s="3"/>
      <c r="PU956" s="3"/>
      <c r="PV956" s="3"/>
      <c r="PW956" s="3"/>
      <c r="PX956" s="3"/>
      <c r="PY956" s="3"/>
      <c r="PZ956" s="3"/>
      <c r="QA956" s="3"/>
      <c r="QB956" s="3"/>
      <c r="QC956" s="3"/>
      <c r="QD956" s="3"/>
      <c r="QE956" s="3"/>
      <c r="QF956" s="3"/>
      <c r="QG956" s="3"/>
      <c r="QH956" s="3"/>
      <c r="QI956" s="3"/>
      <c r="QJ956" s="3"/>
      <c r="QK956" s="3"/>
      <c r="QL956" s="3"/>
      <c r="QM956" s="3"/>
      <c r="QN956" s="3"/>
      <c r="QO956" s="3"/>
      <c r="QP956" s="3"/>
      <c r="QQ956" s="3"/>
      <c r="QR956" s="3"/>
      <c r="QS956" s="3"/>
      <c r="QT956" s="3"/>
      <c r="QU956" s="3"/>
      <c r="QV956" s="3"/>
      <c r="QW956" s="3"/>
      <c r="QX956" s="3"/>
      <c r="QY956" s="3"/>
      <c r="QZ956" s="3"/>
      <c r="RA956" s="3"/>
      <c r="RB956" s="3"/>
      <c r="RC956" s="3"/>
      <c r="RD956" s="3"/>
      <c r="RE956" s="3"/>
      <c r="RF956" s="3"/>
      <c r="RG956" s="3"/>
      <c r="RH956" s="3"/>
      <c r="RI956" s="3"/>
      <c r="RJ956" s="3"/>
      <c r="RK956" s="3"/>
      <c r="RL956" s="3"/>
      <c r="RM956" s="3"/>
      <c r="RN956" s="3"/>
      <c r="RO956" s="3"/>
      <c r="RP956" s="3"/>
      <c r="RQ956" s="3"/>
      <c r="RR956" s="3"/>
      <c r="RS956" s="3"/>
      <c r="RT956" s="3"/>
      <c r="RU956" s="3"/>
      <c r="RV956" s="3"/>
      <c r="RW956" s="3"/>
      <c r="RX956" s="3"/>
      <c r="RY956" s="3"/>
      <c r="RZ956" s="3"/>
      <c r="SA956" s="3"/>
      <c r="SB956" s="3"/>
      <c r="SC956" s="3"/>
      <c r="SD956" s="3"/>
      <c r="SE956" s="3"/>
      <c r="SF956" s="3"/>
      <c r="SG956" s="3"/>
      <c r="SH956" s="3"/>
      <c r="SI956" s="3"/>
      <c r="SJ956" s="3"/>
      <c r="SK956" s="3"/>
      <c r="SL956" s="3"/>
      <c r="SM956" s="3"/>
      <c r="SN956" s="3"/>
      <c r="SO956" s="3"/>
      <c r="SP956" s="3"/>
      <c r="SQ956" s="3"/>
      <c r="SR956" s="3"/>
      <c r="SS956" s="3"/>
      <c r="ST956" s="3"/>
      <c r="SU956" s="3"/>
      <c r="SV956" s="3"/>
      <c r="SW956" s="3"/>
      <c r="SX956" s="3"/>
      <c r="SY956" s="3"/>
      <c r="SZ956" s="3"/>
      <c r="TA956" s="3"/>
      <c r="TB956" s="3"/>
      <c r="TC956" s="3"/>
      <c r="TD956" s="3"/>
      <c r="TE956" s="3"/>
      <c r="TF956" s="3"/>
      <c r="TG956" s="3"/>
      <c r="TH956" s="3"/>
      <c r="TI956" s="3"/>
      <c r="TJ956" s="3"/>
      <c r="TK956" s="3"/>
      <c r="TL956" s="3"/>
      <c r="TM956" s="3"/>
      <c r="TN956" s="3"/>
      <c r="TO956" s="3"/>
      <c r="TP956" s="3"/>
      <c r="TQ956" s="3"/>
      <c r="TR956" s="3"/>
      <c r="TS956" s="3"/>
      <c r="TT956" s="3"/>
      <c r="TU956" s="3"/>
      <c r="TV956" s="3"/>
      <c r="TW956" s="3"/>
      <c r="TX956" s="3"/>
      <c r="TY956" s="3"/>
      <c r="TZ956" s="3"/>
      <c r="UA956" s="3"/>
      <c r="UB956" s="3"/>
      <c r="UC956" s="3"/>
      <c r="UD956" s="3"/>
      <c r="UE956" s="3"/>
      <c r="UF956" s="3"/>
      <c r="UG956" s="3"/>
      <c r="UH956" s="3"/>
      <c r="UI956" s="3"/>
      <c r="UJ956" s="3"/>
      <c r="UK956" s="3"/>
      <c r="UL956" s="3"/>
      <c r="UM956" s="3"/>
      <c r="UN956" s="3"/>
      <c r="UO956" s="3"/>
      <c r="UP956" s="3"/>
      <c r="UQ956" s="3"/>
      <c r="UR956" s="3"/>
      <c r="US956" s="3"/>
      <c r="UT956" s="3"/>
      <c r="UU956" s="3"/>
      <c r="UV956" s="3"/>
      <c r="UW956" s="3"/>
      <c r="UX956" s="3"/>
      <c r="UY956" s="3"/>
      <c r="UZ956" s="3"/>
      <c r="VA956" s="3"/>
      <c r="VB956" s="3"/>
      <c r="VC956" s="3"/>
      <c r="VD956" s="3"/>
      <c r="VE956" s="3"/>
      <c r="VF956" s="3"/>
      <c r="VG956" s="3"/>
      <c r="VH956" s="3"/>
      <c r="VI956" s="3"/>
      <c r="VJ956" s="3"/>
      <c r="VK956" s="3"/>
      <c r="VL956" s="3"/>
      <c r="VM956" s="3"/>
      <c r="VN956" s="3"/>
      <c r="VO956" s="3"/>
      <c r="VP956" s="3"/>
      <c r="VQ956" s="3"/>
      <c r="VR956" s="3"/>
      <c r="VS956" s="3"/>
      <c r="VT956" s="3"/>
      <c r="VU956" s="3"/>
      <c r="VV956" s="3"/>
      <c r="VW956" s="3"/>
      <c r="VX956" s="3"/>
      <c r="VY956" s="3"/>
      <c r="VZ956" s="3"/>
      <c r="WA956" s="3"/>
      <c r="WB956" s="3"/>
      <c r="WC956" s="3"/>
    </row>
    <row r="957" spans="1:601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/>
      <c r="LP957" s="3"/>
      <c r="LQ957" s="3"/>
      <c r="LR957" s="3"/>
      <c r="LS957" s="3"/>
      <c r="LT957" s="3"/>
      <c r="LU957" s="3"/>
      <c r="LV957" s="3"/>
      <c r="LW957" s="3"/>
      <c r="LX957" s="3"/>
      <c r="LY957" s="3"/>
      <c r="LZ957" s="3"/>
      <c r="MA957" s="3"/>
      <c r="MB957" s="3"/>
      <c r="MC957" s="3"/>
      <c r="MD957" s="3"/>
      <c r="ME957" s="3"/>
      <c r="MF957" s="3"/>
      <c r="MG957" s="3"/>
      <c r="MH957" s="3"/>
      <c r="MI957" s="3"/>
      <c r="MJ957" s="3"/>
      <c r="MK957" s="3"/>
      <c r="ML957" s="3"/>
      <c r="MM957" s="3"/>
      <c r="MN957" s="3"/>
      <c r="MO957" s="3"/>
      <c r="MP957" s="3"/>
      <c r="MQ957" s="3"/>
      <c r="MR957" s="3"/>
      <c r="MS957" s="3"/>
      <c r="MT957" s="3"/>
      <c r="MU957" s="3"/>
      <c r="MV957" s="3"/>
      <c r="MW957" s="3"/>
      <c r="MX957" s="3"/>
      <c r="MY957" s="3"/>
      <c r="MZ957" s="3"/>
      <c r="NA957" s="3"/>
      <c r="NB957" s="3"/>
      <c r="NC957" s="3"/>
      <c r="ND957" s="3"/>
      <c r="NE957" s="3"/>
      <c r="NF957" s="3"/>
      <c r="NG957" s="3"/>
      <c r="NH957" s="3"/>
      <c r="NI957" s="3"/>
      <c r="NJ957" s="3"/>
      <c r="NK957" s="3"/>
      <c r="NL957" s="3"/>
      <c r="NM957" s="3"/>
      <c r="NN957" s="3"/>
      <c r="NO957" s="3"/>
      <c r="NP957" s="3"/>
      <c r="NQ957" s="3"/>
      <c r="NR957" s="3"/>
      <c r="NS957" s="3"/>
      <c r="NT957" s="3"/>
      <c r="NU957" s="3"/>
      <c r="NV957" s="3"/>
      <c r="NW957" s="3"/>
      <c r="NX957" s="3"/>
      <c r="NY957" s="3"/>
      <c r="NZ957" s="3"/>
      <c r="OA957" s="3"/>
      <c r="OB957" s="3"/>
      <c r="OC957" s="3"/>
      <c r="OD957" s="3"/>
      <c r="OE957" s="3"/>
      <c r="OF957" s="3"/>
      <c r="OG957" s="3"/>
      <c r="OH957" s="3"/>
      <c r="OI957" s="3"/>
      <c r="OJ957" s="3"/>
      <c r="OK957" s="3"/>
      <c r="OL957" s="3"/>
      <c r="OM957" s="3"/>
      <c r="ON957" s="3"/>
      <c r="OO957" s="3"/>
      <c r="OP957" s="3"/>
      <c r="OQ957" s="3"/>
      <c r="OR957" s="3"/>
      <c r="OS957" s="3"/>
      <c r="OT957" s="3"/>
      <c r="OU957" s="3"/>
      <c r="OV957" s="3"/>
      <c r="OW957" s="3"/>
      <c r="OX957" s="3"/>
      <c r="OY957" s="3"/>
      <c r="OZ957" s="3"/>
      <c r="PA957" s="3"/>
      <c r="PB957" s="3"/>
      <c r="PC957" s="3"/>
      <c r="PD957" s="3"/>
      <c r="PE957" s="3"/>
      <c r="PF957" s="3"/>
      <c r="PG957" s="3"/>
      <c r="PH957" s="3"/>
      <c r="PI957" s="3"/>
      <c r="PJ957" s="3"/>
      <c r="PK957" s="3"/>
      <c r="PL957" s="3"/>
      <c r="PM957" s="3"/>
      <c r="PN957" s="3"/>
      <c r="PO957" s="3"/>
      <c r="PP957" s="3"/>
      <c r="PQ957" s="3"/>
      <c r="PR957" s="3"/>
      <c r="PS957" s="3"/>
      <c r="PT957" s="3"/>
      <c r="PU957" s="3"/>
      <c r="PV957" s="3"/>
      <c r="PW957" s="3"/>
      <c r="PX957" s="3"/>
      <c r="PY957" s="3"/>
      <c r="PZ957" s="3"/>
      <c r="QA957" s="3"/>
      <c r="QB957" s="3"/>
      <c r="QC957" s="3"/>
      <c r="QD957" s="3"/>
      <c r="QE957" s="3"/>
      <c r="QF957" s="3"/>
      <c r="QG957" s="3"/>
      <c r="QH957" s="3"/>
      <c r="QI957" s="3"/>
      <c r="QJ957" s="3"/>
      <c r="QK957" s="3"/>
      <c r="QL957" s="3"/>
      <c r="QM957" s="3"/>
      <c r="QN957" s="3"/>
      <c r="QO957" s="3"/>
      <c r="QP957" s="3"/>
      <c r="QQ957" s="3"/>
      <c r="QR957" s="3"/>
      <c r="QS957" s="3"/>
      <c r="QT957" s="3"/>
      <c r="QU957" s="3"/>
      <c r="QV957" s="3"/>
      <c r="QW957" s="3"/>
      <c r="QX957" s="3"/>
      <c r="QY957" s="3"/>
      <c r="QZ957" s="3"/>
      <c r="RA957" s="3"/>
      <c r="RB957" s="3"/>
      <c r="RC957" s="3"/>
      <c r="RD957" s="3"/>
      <c r="RE957" s="3"/>
      <c r="RF957" s="3"/>
      <c r="RG957" s="3"/>
      <c r="RH957" s="3"/>
      <c r="RI957" s="3"/>
      <c r="RJ957" s="3"/>
      <c r="RK957" s="3"/>
      <c r="RL957" s="3"/>
      <c r="RM957" s="3"/>
      <c r="RN957" s="3"/>
      <c r="RO957" s="3"/>
      <c r="RP957" s="3"/>
      <c r="RQ957" s="3"/>
      <c r="RR957" s="3"/>
      <c r="RS957" s="3"/>
      <c r="RT957" s="3"/>
      <c r="RU957" s="3"/>
      <c r="RV957" s="3"/>
      <c r="RW957" s="3"/>
      <c r="RX957" s="3"/>
      <c r="RY957" s="3"/>
      <c r="RZ957" s="3"/>
      <c r="SA957" s="3"/>
      <c r="SB957" s="3"/>
      <c r="SC957" s="3"/>
      <c r="SD957" s="3"/>
      <c r="SE957" s="3"/>
      <c r="SF957" s="3"/>
      <c r="SG957" s="3"/>
      <c r="SH957" s="3"/>
      <c r="SI957" s="3"/>
      <c r="SJ957" s="3"/>
      <c r="SK957" s="3"/>
      <c r="SL957" s="3"/>
      <c r="SM957" s="3"/>
      <c r="SN957" s="3"/>
      <c r="SO957" s="3"/>
      <c r="SP957" s="3"/>
      <c r="SQ957" s="3"/>
      <c r="SR957" s="3"/>
      <c r="SS957" s="3"/>
      <c r="ST957" s="3"/>
      <c r="SU957" s="3"/>
      <c r="SV957" s="3"/>
      <c r="SW957" s="3"/>
      <c r="SX957" s="3"/>
      <c r="SY957" s="3"/>
      <c r="SZ957" s="3"/>
      <c r="TA957" s="3"/>
      <c r="TB957" s="3"/>
      <c r="TC957" s="3"/>
      <c r="TD957" s="3"/>
      <c r="TE957" s="3"/>
      <c r="TF957" s="3"/>
      <c r="TG957" s="3"/>
      <c r="TH957" s="3"/>
      <c r="TI957" s="3"/>
      <c r="TJ957" s="3"/>
      <c r="TK957" s="3"/>
      <c r="TL957" s="3"/>
      <c r="TM957" s="3"/>
      <c r="TN957" s="3"/>
      <c r="TO957" s="3"/>
      <c r="TP957" s="3"/>
      <c r="TQ957" s="3"/>
      <c r="TR957" s="3"/>
      <c r="TS957" s="3"/>
      <c r="TT957" s="3"/>
      <c r="TU957" s="3"/>
      <c r="TV957" s="3"/>
      <c r="TW957" s="3"/>
      <c r="TX957" s="3"/>
      <c r="TY957" s="3"/>
      <c r="TZ957" s="3"/>
      <c r="UA957" s="3"/>
      <c r="UB957" s="3"/>
      <c r="UC957" s="3"/>
      <c r="UD957" s="3"/>
      <c r="UE957" s="3"/>
      <c r="UF957" s="3"/>
      <c r="UG957" s="3"/>
      <c r="UH957" s="3"/>
      <c r="UI957" s="3"/>
      <c r="UJ957" s="3"/>
      <c r="UK957" s="3"/>
      <c r="UL957" s="3"/>
      <c r="UM957" s="3"/>
      <c r="UN957" s="3"/>
      <c r="UO957" s="3"/>
      <c r="UP957" s="3"/>
      <c r="UQ957" s="3"/>
      <c r="UR957" s="3"/>
      <c r="US957" s="3"/>
      <c r="UT957" s="3"/>
      <c r="UU957" s="3"/>
      <c r="UV957" s="3"/>
      <c r="UW957" s="3"/>
      <c r="UX957" s="3"/>
      <c r="UY957" s="3"/>
      <c r="UZ957" s="3"/>
      <c r="VA957" s="3"/>
      <c r="VB957" s="3"/>
      <c r="VC957" s="3"/>
      <c r="VD957" s="3"/>
      <c r="VE957" s="3"/>
      <c r="VF957" s="3"/>
      <c r="VG957" s="3"/>
      <c r="VH957" s="3"/>
      <c r="VI957" s="3"/>
      <c r="VJ957" s="3"/>
      <c r="VK957" s="3"/>
      <c r="VL957" s="3"/>
      <c r="VM957" s="3"/>
      <c r="VN957" s="3"/>
      <c r="VO957" s="3"/>
      <c r="VP957" s="3"/>
      <c r="VQ957" s="3"/>
      <c r="VR957" s="3"/>
      <c r="VS957" s="3"/>
      <c r="VT957" s="3"/>
      <c r="VU957" s="3"/>
      <c r="VV957" s="3"/>
      <c r="VW957" s="3"/>
      <c r="VX957" s="3"/>
      <c r="VY957" s="3"/>
      <c r="VZ957" s="3"/>
      <c r="WA957" s="3"/>
      <c r="WB957" s="3"/>
      <c r="WC957" s="3"/>
    </row>
    <row r="958" spans="1:601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/>
      <c r="LP958" s="3"/>
      <c r="LQ958" s="3"/>
      <c r="LR958" s="3"/>
      <c r="LS958" s="3"/>
      <c r="LT958" s="3"/>
      <c r="LU958" s="3"/>
      <c r="LV958" s="3"/>
      <c r="LW958" s="3"/>
      <c r="LX958" s="3"/>
      <c r="LY958" s="3"/>
      <c r="LZ958" s="3"/>
      <c r="MA958" s="3"/>
      <c r="MB958" s="3"/>
      <c r="MC958" s="3"/>
      <c r="MD958" s="3"/>
      <c r="ME958" s="3"/>
      <c r="MF958" s="3"/>
      <c r="MG958" s="3"/>
      <c r="MH958" s="3"/>
      <c r="MI958" s="3"/>
      <c r="MJ958" s="3"/>
      <c r="MK958" s="3"/>
      <c r="ML958" s="3"/>
      <c r="MM958" s="3"/>
      <c r="MN958" s="3"/>
      <c r="MO958" s="3"/>
      <c r="MP958" s="3"/>
      <c r="MQ958" s="3"/>
      <c r="MR958" s="3"/>
      <c r="MS958" s="3"/>
      <c r="MT958" s="3"/>
      <c r="MU958" s="3"/>
      <c r="MV958" s="3"/>
      <c r="MW958" s="3"/>
      <c r="MX958" s="3"/>
      <c r="MY958" s="3"/>
      <c r="MZ958" s="3"/>
      <c r="NA958" s="3"/>
      <c r="NB958" s="3"/>
      <c r="NC958" s="3"/>
      <c r="ND958" s="3"/>
      <c r="NE958" s="3"/>
      <c r="NF958" s="3"/>
      <c r="NG958" s="3"/>
      <c r="NH958" s="3"/>
      <c r="NI958" s="3"/>
      <c r="NJ958" s="3"/>
      <c r="NK958" s="3"/>
      <c r="NL958" s="3"/>
      <c r="NM958" s="3"/>
      <c r="NN958" s="3"/>
      <c r="NO958" s="3"/>
      <c r="NP958" s="3"/>
      <c r="NQ958" s="3"/>
      <c r="NR958" s="3"/>
      <c r="NS958" s="3"/>
      <c r="NT958" s="3"/>
      <c r="NU958" s="3"/>
      <c r="NV958" s="3"/>
      <c r="NW958" s="3"/>
      <c r="NX958" s="3"/>
      <c r="NY958" s="3"/>
      <c r="NZ958" s="3"/>
      <c r="OA958" s="3"/>
      <c r="OB958" s="3"/>
      <c r="OC958" s="3"/>
      <c r="OD958" s="3"/>
      <c r="OE958" s="3"/>
      <c r="OF958" s="3"/>
      <c r="OG958" s="3"/>
      <c r="OH958" s="3"/>
      <c r="OI958" s="3"/>
      <c r="OJ958" s="3"/>
      <c r="OK958" s="3"/>
      <c r="OL958" s="3"/>
      <c r="OM958" s="3"/>
      <c r="ON958" s="3"/>
      <c r="OO958" s="3"/>
      <c r="OP958" s="3"/>
      <c r="OQ958" s="3"/>
      <c r="OR958" s="3"/>
      <c r="OS958" s="3"/>
      <c r="OT958" s="3"/>
      <c r="OU958" s="3"/>
      <c r="OV958" s="3"/>
      <c r="OW958" s="3"/>
      <c r="OX958" s="3"/>
      <c r="OY958" s="3"/>
      <c r="OZ958" s="3"/>
      <c r="PA958" s="3"/>
      <c r="PB958" s="3"/>
      <c r="PC958" s="3"/>
      <c r="PD958" s="3"/>
      <c r="PE958" s="3"/>
      <c r="PF958" s="3"/>
      <c r="PG958" s="3"/>
      <c r="PH958" s="3"/>
      <c r="PI958" s="3"/>
      <c r="PJ958" s="3"/>
      <c r="PK958" s="3"/>
      <c r="PL958" s="3"/>
      <c r="PM958" s="3"/>
      <c r="PN958" s="3"/>
      <c r="PO958" s="3"/>
      <c r="PP958" s="3"/>
      <c r="PQ958" s="3"/>
      <c r="PR958" s="3"/>
      <c r="PS958" s="3"/>
      <c r="PT958" s="3"/>
      <c r="PU958" s="3"/>
      <c r="PV958" s="3"/>
      <c r="PW958" s="3"/>
      <c r="PX958" s="3"/>
      <c r="PY958" s="3"/>
      <c r="PZ958" s="3"/>
      <c r="QA958" s="3"/>
      <c r="QB958" s="3"/>
      <c r="QC958" s="3"/>
      <c r="QD958" s="3"/>
      <c r="QE958" s="3"/>
      <c r="QF958" s="3"/>
      <c r="QG958" s="3"/>
      <c r="QH958" s="3"/>
      <c r="QI958" s="3"/>
      <c r="QJ958" s="3"/>
      <c r="QK958" s="3"/>
      <c r="QL958" s="3"/>
      <c r="QM958" s="3"/>
      <c r="QN958" s="3"/>
      <c r="QO958" s="3"/>
      <c r="QP958" s="3"/>
      <c r="QQ958" s="3"/>
      <c r="QR958" s="3"/>
      <c r="QS958" s="3"/>
      <c r="QT958" s="3"/>
      <c r="QU958" s="3"/>
      <c r="QV958" s="3"/>
      <c r="QW958" s="3"/>
      <c r="QX958" s="3"/>
      <c r="QY958" s="3"/>
      <c r="QZ958" s="3"/>
      <c r="RA958" s="3"/>
      <c r="RB958" s="3"/>
      <c r="RC958" s="3"/>
      <c r="RD958" s="3"/>
      <c r="RE958" s="3"/>
      <c r="RF958" s="3"/>
      <c r="RG958" s="3"/>
      <c r="RH958" s="3"/>
      <c r="RI958" s="3"/>
      <c r="RJ958" s="3"/>
      <c r="RK958" s="3"/>
      <c r="RL958" s="3"/>
      <c r="RM958" s="3"/>
      <c r="RN958" s="3"/>
      <c r="RO958" s="3"/>
      <c r="RP958" s="3"/>
      <c r="RQ958" s="3"/>
      <c r="RR958" s="3"/>
      <c r="RS958" s="3"/>
      <c r="RT958" s="3"/>
      <c r="RU958" s="3"/>
      <c r="RV958" s="3"/>
      <c r="RW958" s="3"/>
      <c r="RX958" s="3"/>
      <c r="RY958" s="3"/>
      <c r="RZ958" s="3"/>
      <c r="SA958" s="3"/>
      <c r="SB958" s="3"/>
      <c r="SC958" s="3"/>
      <c r="SD958" s="3"/>
      <c r="SE958" s="3"/>
      <c r="SF958" s="3"/>
      <c r="SG958" s="3"/>
      <c r="SH958" s="3"/>
      <c r="SI958" s="3"/>
      <c r="SJ958" s="3"/>
      <c r="SK958" s="3"/>
      <c r="SL958" s="3"/>
      <c r="SM958" s="3"/>
      <c r="SN958" s="3"/>
      <c r="SO958" s="3"/>
      <c r="SP958" s="3"/>
      <c r="SQ958" s="3"/>
      <c r="SR958" s="3"/>
      <c r="SS958" s="3"/>
      <c r="ST958" s="3"/>
      <c r="SU958" s="3"/>
      <c r="SV958" s="3"/>
      <c r="SW958" s="3"/>
      <c r="SX958" s="3"/>
      <c r="SY958" s="3"/>
      <c r="SZ958" s="3"/>
      <c r="TA958" s="3"/>
      <c r="TB958" s="3"/>
      <c r="TC958" s="3"/>
      <c r="TD958" s="3"/>
      <c r="TE958" s="3"/>
      <c r="TF958" s="3"/>
      <c r="TG958" s="3"/>
      <c r="TH958" s="3"/>
      <c r="TI958" s="3"/>
      <c r="TJ958" s="3"/>
      <c r="TK958" s="3"/>
      <c r="TL958" s="3"/>
      <c r="TM958" s="3"/>
      <c r="TN958" s="3"/>
      <c r="TO958" s="3"/>
      <c r="TP958" s="3"/>
      <c r="TQ958" s="3"/>
      <c r="TR958" s="3"/>
      <c r="TS958" s="3"/>
      <c r="TT958" s="3"/>
      <c r="TU958" s="3"/>
      <c r="TV958" s="3"/>
      <c r="TW958" s="3"/>
      <c r="TX958" s="3"/>
      <c r="TY958" s="3"/>
      <c r="TZ958" s="3"/>
      <c r="UA958" s="3"/>
      <c r="UB958" s="3"/>
      <c r="UC958" s="3"/>
      <c r="UD958" s="3"/>
      <c r="UE958" s="3"/>
      <c r="UF958" s="3"/>
      <c r="UG958" s="3"/>
      <c r="UH958" s="3"/>
      <c r="UI958" s="3"/>
      <c r="UJ958" s="3"/>
      <c r="UK958" s="3"/>
      <c r="UL958" s="3"/>
      <c r="UM958" s="3"/>
      <c r="UN958" s="3"/>
      <c r="UO958" s="3"/>
      <c r="UP958" s="3"/>
      <c r="UQ958" s="3"/>
      <c r="UR958" s="3"/>
      <c r="US958" s="3"/>
      <c r="UT958" s="3"/>
      <c r="UU958" s="3"/>
      <c r="UV958" s="3"/>
      <c r="UW958" s="3"/>
      <c r="UX958" s="3"/>
      <c r="UY958" s="3"/>
      <c r="UZ958" s="3"/>
      <c r="VA958" s="3"/>
      <c r="VB958" s="3"/>
      <c r="VC958" s="3"/>
      <c r="VD958" s="3"/>
      <c r="VE958" s="3"/>
      <c r="VF958" s="3"/>
      <c r="VG958" s="3"/>
      <c r="VH958" s="3"/>
      <c r="VI958" s="3"/>
      <c r="VJ958" s="3"/>
      <c r="VK958" s="3"/>
      <c r="VL958" s="3"/>
      <c r="VM958" s="3"/>
      <c r="VN958" s="3"/>
      <c r="VO958" s="3"/>
      <c r="VP958" s="3"/>
      <c r="VQ958" s="3"/>
      <c r="VR958" s="3"/>
      <c r="VS958" s="3"/>
      <c r="VT958" s="3"/>
      <c r="VU958" s="3"/>
      <c r="VV958" s="3"/>
      <c r="VW958" s="3"/>
      <c r="VX958" s="3"/>
      <c r="VY958" s="3"/>
      <c r="VZ958" s="3"/>
      <c r="WA958" s="3"/>
      <c r="WB958" s="3"/>
      <c r="WC958" s="3"/>
    </row>
    <row r="959" spans="1:601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/>
      <c r="LP959" s="3"/>
      <c r="LQ959" s="3"/>
      <c r="LR959" s="3"/>
      <c r="LS959" s="3"/>
      <c r="LT959" s="3"/>
      <c r="LU959" s="3"/>
      <c r="LV959" s="3"/>
      <c r="LW959" s="3"/>
      <c r="LX959" s="3"/>
      <c r="LY959" s="3"/>
      <c r="LZ959" s="3"/>
      <c r="MA959" s="3"/>
      <c r="MB959" s="3"/>
      <c r="MC959" s="3"/>
      <c r="MD959" s="3"/>
      <c r="ME959" s="3"/>
      <c r="MF959" s="3"/>
      <c r="MG959" s="3"/>
      <c r="MH959" s="3"/>
      <c r="MI959" s="3"/>
      <c r="MJ959" s="3"/>
      <c r="MK959" s="3"/>
      <c r="ML959" s="3"/>
      <c r="MM959" s="3"/>
      <c r="MN959" s="3"/>
      <c r="MO959" s="3"/>
      <c r="MP959" s="3"/>
      <c r="MQ959" s="3"/>
      <c r="MR959" s="3"/>
      <c r="MS959" s="3"/>
      <c r="MT959" s="3"/>
      <c r="MU959" s="3"/>
      <c r="MV959" s="3"/>
      <c r="MW959" s="3"/>
      <c r="MX959" s="3"/>
      <c r="MY959" s="3"/>
      <c r="MZ959" s="3"/>
      <c r="NA959" s="3"/>
      <c r="NB959" s="3"/>
      <c r="NC959" s="3"/>
      <c r="ND959" s="3"/>
      <c r="NE959" s="3"/>
      <c r="NF959" s="3"/>
      <c r="NG959" s="3"/>
      <c r="NH959" s="3"/>
      <c r="NI959" s="3"/>
      <c r="NJ959" s="3"/>
      <c r="NK959" s="3"/>
      <c r="NL959" s="3"/>
      <c r="NM959" s="3"/>
      <c r="NN959" s="3"/>
      <c r="NO959" s="3"/>
      <c r="NP959" s="3"/>
      <c r="NQ959" s="3"/>
      <c r="NR959" s="3"/>
      <c r="NS959" s="3"/>
      <c r="NT959" s="3"/>
      <c r="NU959" s="3"/>
      <c r="NV959" s="3"/>
      <c r="NW959" s="3"/>
      <c r="NX959" s="3"/>
      <c r="NY959" s="3"/>
      <c r="NZ959" s="3"/>
      <c r="OA959" s="3"/>
      <c r="OB959" s="3"/>
      <c r="OC959" s="3"/>
      <c r="OD959" s="3"/>
      <c r="OE959" s="3"/>
      <c r="OF959" s="3"/>
      <c r="OG959" s="3"/>
      <c r="OH959" s="3"/>
      <c r="OI959" s="3"/>
      <c r="OJ959" s="3"/>
      <c r="OK959" s="3"/>
      <c r="OL959" s="3"/>
      <c r="OM959" s="3"/>
      <c r="ON959" s="3"/>
      <c r="OO959" s="3"/>
      <c r="OP959" s="3"/>
      <c r="OQ959" s="3"/>
      <c r="OR959" s="3"/>
      <c r="OS959" s="3"/>
      <c r="OT959" s="3"/>
      <c r="OU959" s="3"/>
      <c r="OV959" s="3"/>
      <c r="OW959" s="3"/>
      <c r="OX959" s="3"/>
      <c r="OY959" s="3"/>
      <c r="OZ959" s="3"/>
      <c r="PA959" s="3"/>
      <c r="PB959" s="3"/>
      <c r="PC959" s="3"/>
      <c r="PD959" s="3"/>
      <c r="PE959" s="3"/>
      <c r="PF959" s="3"/>
      <c r="PG959" s="3"/>
      <c r="PH959" s="3"/>
      <c r="PI959" s="3"/>
      <c r="PJ959" s="3"/>
      <c r="PK959" s="3"/>
      <c r="PL959" s="3"/>
      <c r="PM959" s="3"/>
      <c r="PN959" s="3"/>
      <c r="PO959" s="3"/>
      <c r="PP959" s="3"/>
      <c r="PQ959" s="3"/>
      <c r="PR959" s="3"/>
      <c r="PS959" s="3"/>
      <c r="PT959" s="3"/>
      <c r="PU959" s="3"/>
      <c r="PV959" s="3"/>
      <c r="PW959" s="3"/>
      <c r="PX959" s="3"/>
      <c r="PY959" s="3"/>
      <c r="PZ959" s="3"/>
      <c r="QA959" s="3"/>
      <c r="QB959" s="3"/>
      <c r="QC959" s="3"/>
      <c r="QD959" s="3"/>
      <c r="QE959" s="3"/>
      <c r="QF959" s="3"/>
      <c r="QG959" s="3"/>
      <c r="QH959" s="3"/>
      <c r="QI959" s="3"/>
      <c r="QJ959" s="3"/>
      <c r="QK959" s="3"/>
      <c r="QL959" s="3"/>
      <c r="QM959" s="3"/>
      <c r="QN959" s="3"/>
      <c r="QO959" s="3"/>
      <c r="QP959" s="3"/>
      <c r="QQ959" s="3"/>
      <c r="QR959" s="3"/>
      <c r="QS959" s="3"/>
      <c r="QT959" s="3"/>
      <c r="QU959" s="3"/>
      <c r="QV959" s="3"/>
      <c r="QW959" s="3"/>
      <c r="QX959" s="3"/>
      <c r="QY959" s="3"/>
      <c r="QZ959" s="3"/>
      <c r="RA959" s="3"/>
      <c r="RB959" s="3"/>
      <c r="RC959" s="3"/>
      <c r="RD959" s="3"/>
      <c r="RE959" s="3"/>
      <c r="RF959" s="3"/>
      <c r="RG959" s="3"/>
      <c r="RH959" s="3"/>
      <c r="RI959" s="3"/>
      <c r="RJ959" s="3"/>
      <c r="RK959" s="3"/>
      <c r="RL959" s="3"/>
      <c r="RM959" s="3"/>
      <c r="RN959" s="3"/>
      <c r="RO959" s="3"/>
      <c r="RP959" s="3"/>
      <c r="RQ959" s="3"/>
      <c r="RR959" s="3"/>
      <c r="RS959" s="3"/>
      <c r="RT959" s="3"/>
      <c r="RU959" s="3"/>
      <c r="RV959" s="3"/>
      <c r="RW959" s="3"/>
      <c r="RX959" s="3"/>
      <c r="RY959" s="3"/>
      <c r="RZ959" s="3"/>
      <c r="SA959" s="3"/>
      <c r="SB959" s="3"/>
      <c r="SC959" s="3"/>
      <c r="SD959" s="3"/>
      <c r="SE959" s="3"/>
      <c r="SF959" s="3"/>
      <c r="SG959" s="3"/>
      <c r="SH959" s="3"/>
      <c r="SI959" s="3"/>
      <c r="SJ959" s="3"/>
      <c r="SK959" s="3"/>
      <c r="SL959" s="3"/>
      <c r="SM959" s="3"/>
      <c r="SN959" s="3"/>
      <c r="SO959" s="3"/>
      <c r="SP959" s="3"/>
      <c r="SQ959" s="3"/>
      <c r="SR959" s="3"/>
      <c r="SS959" s="3"/>
      <c r="ST959" s="3"/>
      <c r="SU959" s="3"/>
      <c r="SV959" s="3"/>
      <c r="SW959" s="3"/>
      <c r="SX959" s="3"/>
      <c r="SY959" s="3"/>
      <c r="SZ959" s="3"/>
      <c r="TA959" s="3"/>
      <c r="TB959" s="3"/>
      <c r="TC959" s="3"/>
      <c r="TD959" s="3"/>
      <c r="TE959" s="3"/>
      <c r="TF959" s="3"/>
      <c r="TG959" s="3"/>
      <c r="TH959" s="3"/>
      <c r="TI959" s="3"/>
      <c r="TJ959" s="3"/>
      <c r="TK959" s="3"/>
      <c r="TL959" s="3"/>
      <c r="TM959" s="3"/>
      <c r="TN959" s="3"/>
      <c r="TO959" s="3"/>
      <c r="TP959" s="3"/>
      <c r="TQ959" s="3"/>
      <c r="TR959" s="3"/>
      <c r="TS959" s="3"/>
      <c r="TT959" s="3"/>
      <c r="TU959" s="3"/>
      <c r="TV959" s="3"/>
      <c r="TW959" s="3"/>
      <c r="TX959" s="3"/>
      <c r="TY959" s="3"/>
      <c r="TZ959" s="3"/>
      <c r="UA959" s="3"/>
      <c r="UB959" s="3"/>
      <c r="UC959" s="3"/>
      <c r="UD959" s="3"/>
      <c r="UE959" s="3"/>
      <c r="UF959" s="3"/>
      <c r="UG959" s="3"/>
      <c r="UH959" s="3"/>
      <c r="UI959" s="3"/>
      <c r="UJ959" s="3"/>
      <c r="UK959" s="3"/>
      <c r="UL959" s="3"/>
      <c r="UM959" s="3"/>
      <c r="UN959" s="3"/>
      <c r="UO959" s="3"/>
      <c r="UP959" s="3"/>
      <c r="UQ959" s="3"/>
      <c r="UR959" s="3"/>
      <c r="US959" s="3"/>
      <c r="UT959" s="3"/>
      <c r="UU959" s="3"/>
      <c r="UV959" s="3"/>
      <c r="UW959" s="3"/>
      <c r="UX959" s="3"/>
      <c r="UY959" s="3"/>
      <c r="UZ959" s="3"/>
      <c r="VA959" s="3"/>
      <c r="VB959" s="3"/>
      <c r="VC959" s="3"/>
      <c r="VD959" s="3"/>
      <c r="VE959" s="3"/>
      <c r="VF959" s="3"/>
      <c r="VG959" s="3"/>
      <c r="VH959" s="3"/>
      <c r="VI959" s="3"/>
      <c r="VJ959" s="3"/>
      <c r="VK959" s="3"/>
      <c r="VL959" s="3"/>
      <c r="VM959" s="3"/>
      <c r="VN959" s="3"/>
      <c r="VO959" s="3"/>
      <c r="VP959" s="3"/>
      <c r="VQ959" s="3"/>
      <c r="VR959" s="3"/>
      <c r="VS959" s="3"/>
      <c r="VT959" s="3"/>
      <c r="VU959" s="3"/>
      <c r="VV959" s="3"/>
      <c r="VW959" s="3"/>
      <c r="VX959" s="3"/>
      <c r="VY959" s="3"/>
      <c r="VZ959" s="3"/>
      <c r="WA959" s="3"/>
      <c r="WB959" s="3"/>
      <c r="WC959" s="3"/>
    </row>
    <row r="960" spans="1:601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3"/>
      <c r="NJ960" s="3"/>
      <c r="NK960" s="3"/>
      <c r="NL960" s="3"/>
      <c r="NM960" s="3"/>
      <c r="NN960" s="3"/>
      <c r="NO960" s="3"/>
      <c r="NP960" s="3"/>
      <c r="NQ960" s="3"/>
      <c r="NR960" s="3"/>
      <c r="NS960" s="3"/>
      <c r="NT960" s="3"/>
      <c r="NU960" s="3"/>
      <c r="NV960" s="3"/>
      <c r="NW960" s="3"/>
      <c r="NX960" s="3"/>
      <c r="NY960" s="3"/>
      <c r="NZ960" s="3"/>
      <c r="OA960" s="3"/>
      <c r="OB960" s="3"/>
      <c r="OC960" s="3"/>
      <c r="OD960" s="3"/>
      <c r="OE960" s="3"/>
      <c r="OF960" s="3"/>
      <c r="OG960" s="3"/>
      <c r="OH960" s="3"/>
      <c r="OI960" s="3"/>
      <c r="OJ960" s="3"/>
      <c r="OK960" s="3"/>
      <c r="OL960" s="3"/>
      <c r="OM960" s="3"/>
      <c r="ON960" s="3"/>
      <c r="OO960" s="3"/>
      <c r="OP960" s="3"/>
      <c r="OQ960" s="3"/>
      <c r="OR960" s="3"/>
      <c r="OS960" s="3"/>
      <c r="OT960" s="3"/>
      <c r="OU960" s="3"/>
      <c r="OV960" s="3"/>
      <c r="OW960" s="3"/>
      <c r="OX960" s="3"/>
      <c r="OY960" s="3"/>
      <c r="OZ960" s="3"/>
      <c r="PA960" s="3"/>
      <c r="PB960" s="3"/>
      <c r="PC960" s="3"/>
      <c r="PD960" s="3"/>
      <c r="PE960" s="3"/>
      <c r="PF960" s="3"/>
      <c r="PG960" s="3"/>
      <c r="PH960" s="3"/>
      <c r="PI960" s="3"/>
      <c r="PJ960" s="3"/>
      <c r="PK960" s="3"/>
      <c r="PL960" s="3"/>
      <c r="PM960" s="3"/>
      <c r="PN960" s="3"/>
      <c r="PO960" s="3"/>
      <c r="PP960" s="3"/>
      <c r="PQ960" s="3"/>
      <c r="PR960" s="3"/>
      <c r="PS960" s="3"/>
      <c r="PT960" s="3"/>
      <c r="PU960" s="3"/>
      <c r="PV960" s="3"/>
      <c r="PW960" s="3"/>
      <c r="PX960" s="3"/>
      <c r="PY960" s="3"/>
      <c r="PZ960" s="3"/>
      <c r="QA960" s="3"/>
      <c r="QB960" s="3"/>
      <c r="QC960" s="3"/>
      <c r="QD960" s="3"/>
      <c r="QE960" s="3"/>
      <c r="QF960" s="3"/>
      <c r="QG960" s="3"/>
      <c r="QH960" s="3"/>
      <c r="QI960" s="3"/>
      <c r="QJ960" s="3"/>
      <c r="QK960" s="3"/>
      <c r="QL960" s="3"/>
      <c r="QM960" s="3"/>
      <c r="QN960" s="3"/>
      <c r="QO960" s="3"/>
      <c r="QP960" s="3"/>
      <c r="QQ960" s="3"/>
      <c r="QR960" s="3"/>
      <c r="QS960" s="3"/>
      <c r="QT960" s="3"/>
      <c r="QU960" s="3"/>
      <c r="QV960" s="3"/>
      <c r="QW960" s="3"/>
      <c r="QX960" s="3"/>
      <c r="QY960" s="3"/>
      <c r="QZ960" s="3"/>
      <c r="RA960" s="3"/>
      <c r="RB960" s="3"/>
      <c r="RC960" s="3"/>
      <c r="RD960" s="3"/>
      <c r="RE960" s="3"/>
      <c r="RF960" s="3"/>
      <c r="RG960" s="3"/>
      <c r="RH960" s="3"/>
      <c r="RI960" s="3"/>
      <c r="RJ960" s="3"/>
      <c r="RK960" s="3"/>
      <c r="RL960" s="3"/>
      <c r="RM960" s="3"/>
      <c r="RN960" s="3"/>
      <c r="RO960" s="3"/>
      <c r="RP960" s="3"/>
      <c r="RQ960" s="3"/>
      <c r="RR960" s="3"/>
      <c r="RS960" s="3"/>
      <c r="RT960" s="3"/>
      <c r="RU960" s="3"/>
      <c r="RV960" s="3"/>
      <c r="RW960" s="3"/>
      <c r="RX960" s="3"/>
      <c r="RY960" s="3"/>
      <c r="RZ960" s="3"/>
      <c r="SA960" s="3"/>
      <c r="SB960" s="3"/>
      <c r="SC960" s="3"/>
      <c r="SD960" s="3"/>
      <c r="SE960" s="3"/>
      <c r="SF960" s="3"/>
      <c r="SG960" s="3"/>
      <c r="SH960" s="3"/>
      <c r="SI960" s="3"/>
      <c r="SJ960" s="3"/>
      <c r="SK960" s="3"/>
      <c r="SL960" s="3"/>
      <c r="SM960" s="3"/>
      <c r="SN960" s="3"/>
      <c r="SO960" s="3"/>
      <c r="SP960" s="3"/>
      <c r="SQ960" s="3"/>
      <c r="SR960" s="3"/>
      <c r="SS960" s="3"/>
      <c r="ST960" s="3"/>
      <c r="SU960" s="3"/>
      <c r="SV960" s="3"/>
      <c r="SW960" s="3"/>
      <c r="SX960" s="3"/>
      <c r="SY960" s="3"/>
      <c r="SZ960" s="3"/>
      <c r="TA960" s="3"/>
      <c r="TB960" s="3"/>
      <c r="TC960" s="3"/>
      <c r="TD960" s="3"/>
      <c r="TE960" s="3"/>
      <c r="TF960" s="3"/>
      <c r="TG960" s="3"/>
      <c r="TH960" s="3"/>
      <c r="TI960" s="3"/>
      <c r="TJ960" s="3"/>
      <c r="TK960" s="3"/>
      <c r="TL960" s="3"/>
      <c r="TM960" s="3"/>
      <c r="TN960" s="3"/>
      <c r="TO960" s="3"/>
      <c r="TP960" s="3"/>
      <c r="TQ960" s="3"/>
      <c r="TR960" s="3"/>
      <c r="TS960" s="3"/>
      <c r="TT960" s="3"/>
      <c r="TU960" s="3"/>
      <c r="TV960" s="3"/>
      <c r="TW960" s="3"/>
      <c r="TX960" s="3"/>
      <c r="TY960" s="3"/>
      <c r="TZ960" s="3"/>
      <c r="UA960" s="3"/>
      <c r="UB960" s="3"/>
      <c r="UC960" s="3"/>
      <c r="UD960" s="3"/>
      <c r="UE960" s="3"/>
      <c r="UF960" s="3"/>
      <c r="UG960" s="3"/>
      <c r="UH960" s="3"/>
      <c r="UI960" s="3"/>
      <c r="UJ960" s="3"/>
      <c r="UK960" s="3"/>
      <c r="UL960" s="3"/>
      <c r="UM960" s="3"/>
      <c r="UN960" s="3"/>
      <c r="UO960" s="3"/>
      <c r="UP960" s="3"/>
      <c r="UQ960" s="3"/>
      <c r="UR960" s="3"/>
      <c r="US960" s="3"/>
      <c r="UT960" s="3"/>
      <c r="UU960" s="3"/>
      <c r="UV960" s="3"/>
      <c r="UW960" s="3"/>
      <c r="UX960" s="3"/>
      <c r="UY960" s="3"/>
      <c r="UZ960" s="3"/>
      <c r="VA960" s="3"/>
      <c r="VB960" s="3"/>
      <c r="VC960" s="3"/>
      <c r="VD960" s="3"/>
      <c r="VE960" s="3"/>
      <c r="VF960" s="3"/>
      <c r="VG960" s="3"/>
      <c r="VH960" s="3"/>
      <c r="VI960" s="3"/>
      <c r="VJ960" s="3"/>
      <c r="VK960" s="3"/>
      <c r="VL960" s="3"/>
      <c r="VM960" s="3"/>
      <c r="VN960" s="3"/>
      <c r="VO960" s="3"/>
      <c r="VP960" s="3"/>
      <c r="VQ960" s="3"/>
      <c r="VR960" s="3"/>
      <c r="VS960" s="3"/>
      <c r="VT960" s="3"/>
      <c r="VU960" s="3"/>
      <c r="VV960" s="3"/>
      <c r="VW960" s="3"/>
      <c r="VX960" s="3"/>
      <c r="VY960" s="3"/>
      <c r="VZ960" s="3"/>
      <c r="WA960" s="3"/>
      <c r="WB960" s="3"/>
      <c r="WC960" s="3"/>
    </row>
    <row r="961" spans="1:601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3"/>
      <c r="NJ961" s="3"/>
      <c r="NK961" s="3"/>
      <c r="NL961" s="3"/>
      <c r="NM961" s="3"/>
      <c r="NN961" s="3"/>
      <c r="NO961" s="3"/>
      <c r="NP961" s="3"/>
      <c r="NQ961" s="3"/>
      <c r="NR961" s="3"/>
      <c r="NS961" s="3"/>
      <c r="NT961" s="3"/>
      <c r="NU961" s="3"/>
      <c r="NV961" s="3"/>
      <c r="NW961" s="3"/>
      <c r="NX961" s="3"/>
      <c r="NY961" s="3"/>
      <c r="NZ961" s="3"/>
      <c r="OA961" s="3"/>
      <c r="OB961" s="3"/>
      <c r="OC961" s="3"/>
      <c r="OD961" s="3"/>
      <c r="OE961" s="3"/>
      <c r="OF961" s="3"/>
      <c r="OG961" s="3"/>
      <c r="OH961" s="3"/>
      <c r="OI961" s="3"/>
      <c r="OJ961" s="3"/>
      <c r="OK961" s="3"/>
      <c r="OL961" s="3"/>
      <c r="OM961" s="3"/>
      <c r="ON961" s="3"/>
      <c r="OO961" s="3"/>
      <c r="OP961" s="3"/>
      <c r="OQ961" s="3"/>
      <c r="OR961" s="3"/>
      <c r="OS961" s="3"/>
      <c r="OT961" s="3"/>
      <c r="OU961" s="3"/>
      <c r="OV961" s="3"/>
      <c r="OW961" s="3"/>
      <c r="OX961" s="3"/>
      <c r="OY961" s="3"/>
      <c r="OZ961" s="3"/>
      <c r="PA961" s="3"/>
      <c r="PB961" s="3"/>
      <c r="PC961" s="3"/>
      <c r="PD961" s="3"/>
      <c r="PE961" s="3"/>
      <c r="PF961" s="3"/>
      <c r="PG961" s="3"/>
      <c r="PH961" s="3"/>
      <c r="PI961" s="3"/>
      <c r="PJ961" s="3"/>
      <c r="PK961" s="3"/>
      <c r="PL961" s="3"/>
      <c r="PM961" s="3"/>
      <c r="PN961" s="3"/>
      <c r="PO961" s="3"/>
      <c r="PP961" s="3"/>
      <c r="PQ961" s="3"/>
      <c r="PR961" s="3"/>
      <c r="PS961" s="3"/>
      <c r="PT961" s="3"/>
      <c r="PU961" s="3"/>
      <c r="PV961" s="3"/>
      <c r="PW961" s="3"/>
      <c r="PX961" s="3"/>
      <c r="PY961" s="3"/>
      <c r="PZ961" s="3"/>
      <c r="QA961" s="3"/>
      <c r="QB961" s="3"/>
      <c r="QC961" s="3"/>
      <c r="QD961" s="3"/>
      <c r="QE961" s="3"/>
      <c r="QF961" s="3"/>
      <c r="QG961" s="3"/>
      <c r="QH961" s="3"/>
      <c r="QI961" s="3"/>
      <c r="QJ961" s="3"/>
      <c r="QK961" s="3"/>
      <c r="QL961" s="3"/>
      <c r="QM961" s="3"/>
      <c r="QN961" s="3"/>
      <c r="QO961" s="3"/>
      <c r="QP961" s="3"/>
      <c r="QQ961" s="3"/>
      <c r="QR961" s="3"/>
      <c r="QS961" s="3"/>
      <c r="QT961" s="3"/>
      <c r="QU961" s="3"/>
      <c r="QV961" s="3"/>
      <c r="QW961" s="3"/>
      <c r="QX961" s="3"/>
      <c r="QY961" s="3"/>
      <c r="QZ961" s="3"/>
      <c r="RA961" s="3"/>
      <c r="RB961" s="3"/>
      <c r="RC961" s="3"/>
      <c r="RD961" s="3"/>
      <c r="RE961" s="3"/>
      <c r="RF961" s="3"/>
      <c r="RG961" s="3"/>
      <c r="RH961" s="3"/>
      <c r="RI961" s="3"/>
      <c r="RJ961" s="3"/>
      <c r="RK961" s="3"/>
      <c r="RL961" s="3"/>
      <c r="RM961" s="3"/>
      <c r="RN961" s="3"/>
      <c r="RO961" s="3"/>
      <c r="RP961" s="3"/>
      <c r="RQ961" s="3"/>
      <c r="RR961" s="3"/>
      <c r="RS961" s="3"/>
      <c r="RT961" s="3"/>
      <c r="RU961" s="3"/>
      <c r="RV961" s="3"/>
      <c r="RW961" s="3"/>
      <c r="RX961" s="3"/>
      <c r="RY961" s="3"/>
      <c r="RZ961" s="3"/>
      <c r="SA961" s="3"/>
      <c r="SB961" s="3"/>
      <c r="SC961" s="3"/>
      <c r="SD961" s="3"/>
      <c r="SE961" s="3"/>
      <c r="SF961" s="3"/>
      <c r="SG961" s="3"/>
      <c r="SH961" s="3"/>
      <c r="SI961" s="3"/>
      <c r="SJ961" s="3"/>
      <c r="SK961" s="3"/>
      <c r="SL961" s="3"/>
      <c r="SM961" s="3"/>
      <c r="SN961" s="3"/>
      <c r="SO961" s="3"/>
      <c r="SP961" s="3"/>
      <c r="SQ961" s="3"/>
      <c r="SR961" s="3"/>
      <c r="SS961" s="3"/>
      <c r="ST961" s="3"/>
      <c r="SU961" s="3"/>
      <c r="SV961" s="3"/>
      <c r="SW961" s="3"/>
      <c r="SX961" s="3"/>
      <c r="SY961" s="3"/>
      <c r="SZ961" s="3"/>
      <c r="TA961" s="3"/>
      <c r="TB961" s="3"/>
      <c r="TC961" s="3"/>
      <c r="TD961" s="3"/>
      <c r="TE961" s="3"/>
      <c r="TF961" s="3"/>
      <c r="TG961" s="3"/>
      <c r="TH961" s="3"/>
      <c r="TI961" s="3"/>
      <c r="TJ961" s="3"/>
      <c r="TK961" s="3"/>
      <c r="TL961" s="3"/>
      <c r="TM961" s="3"/>
      <c r="TN961" s="3"/>
      <c r="TO961" s="3"/>
      <c r="TP961" s="3"/>
      <c r="TQ961" s="3"/>
      <c r="TR961" s="3"/>
      <c r="TS961" s="3"/>
      <c r="TT961" s="3"/>
      <c r="TU961" s="3"/>
      <c r="TV961" s="3"/>
      <c r="TW961" s="3"/>
      <c r="TX961" s="3"/>
      <c r="TY961" s="3"/>
      <c r="TZ961" s="3"/>
      <c r="UA961" s="3"/>
      <c r="UB961" s="3"/>
      <c r="UC961" s="3"/>
      <c r="UD961" s="3"/>
      <c r="UE961" s="3"/>
      <c r="UF961" s="3"/>
      <c r="UG961" s="3"/>
      <c r="UH961" s="3"/>
      <c r="UI961" s="3"/>
      <c r="UJ961" s="3"/>
      <c r="UK961" s="3"/>
      <c r="UL961" s="3"/>
      <c r="UM961" s="3"/>
      <c r="UN961" s="3"/>
      <c r="UO961" s="3"/>
      <c r="UP961" s="3"/>
      <c r="UQ961" s="3"/>
      <c r="UR961" s="3"/>
      <c r="US961" s="3"/>
      <c r="UT961" s="3"/>
      <c r="UU961" s="3"/>
      <c r="UV961" s="3"/>
      <c r="UW961" s="3"/>
      <c r="UX961" s="3"/>
      <c r="UY961" s="3"/>
      <c r="UZ961" s="3"/>
      <c r="VA961" s="3"/>
      <c r="VB961" s="3"/>
      <c r="VC961" s="3"/>
      <c r="VD961" s="3"/>
      <c r="VE961" s="3"/>
      <c r="VF961" s="3"/>
      <c r="VG961" s="3"/>
      <c r="VH961" s="3"/>
      <c r="VI961" s="3"/>
      <c r="VJ961" s="3"/>
      <c r="VK961" s="3"/>
      <c r="VL961" s="3"/>
      <c r="VM961" s="3"/>
      <c r="VN961" s="3"/>
      <c r="VO961" s="3"/>
      <c r="VP961" s="3"/>
      <c r="VQ961" s="3"/>
      <c r="VR961" s="3"/>
      <c r="VS961" s="3"/>
      <c r="VT961" s="3"/>
      <c r="VU961" s="3"/>
      <c r="VV961" s="3"/>
      <c r="VW961" s="3"/>
      <c r="VX961" s="3"/>
      <c r="VY961" s="3"/>
      <c r="VZ961" s="3"/>
      <c r="WA961" s="3"/>
      <c r="WB961" s="3"/>
      <c r="WC961" s="3"/>
    </row>
    <row r="962" spans="1:601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/>
      <c r="LP962" s="3"/>
      <c r="LQ962" s="3"/>
      <c r="LR962" s="3"/>
      <c r="LS962" s="3"/>
      <c r="LT962" s="3"/>
      <c r="LU962" s="3"/>
      <c r="LV962" s="3"/>
      <c r="LW962" s="3"/>
      <c r="LX962" s="3"/>
      <c r="LY962" s="3"/>
      <c r="LZ962" s="3"/>
      <c r="MA962" s="3"/>
      <c r="MB962" s="3"/>
      <c r="MC962" s="3"/>
      <c r="MD962" s="3"/>
      <c r="ME962" s="3"/>
      <c r="MF962" s="3"/>
      <c r="MG962" s="3"/>
      <c r="MH962" s="3"/>
      <c r="MI962" s="3"/>
      <c r="MJ962" s="3"/>
      <c r="MK962" s="3"/>
      <c r="ML962" s="3"/>
      <c r="MM962" s="3"/>
      <c r="MN962" s="3"/>
      <c r="MO962" s="3"/>
      <c r="MP962" s="3"/>
      <c r="MQ962" s="3"/>
      <c r="MR962" s="3"/>
      <c r="MS962" s="3"/>
      <c r="MT962" s="3"/>
      <c r="MU962" s="3"/>
      <c r="MV962" s="3"/>
      <c r="MW962" s="3"/>
      <c r="MX962" s="3"/>
      <c r="MY962" s="3"/>
      <c r="MZ962" s="3"/>
      <c r="NA962" s="3"/>
      <c r="NB962" s="3"/>
      <c r="NC962" s="3"/>
      <c r="ND962" s="3"/>
      <c r="NE962" s="3"/>
      <c r="NF962" s="3"/>
      <c r="NG962" s="3"/>
      <c r="NH962" s="3"/>
      <c r="NI962" s="3"/>
      <c r="NJ962" s="3"/>
      <c r="NK962" s="3"/>
      <c r="NL962" s="3"/>
      <c r="NM962" s="3"/>
      <c r="NN962" s="3"/>
      <c r="NO962" s="3"/>
      <c r="NP962" s="3"/>
      <c r="NQ962" s="3"/>
      <c r="NR962" s="3"/>
      <c r="NS962" s="3"/>
      <c r="NT962" s="3"/>
      <c r="NU962" s="3"/>
      <c r="NV962" s="3"/>
      <c r="NW962" s="3"/>
      <c r="NX962" s="3"/>
      <c r="NY962" s="3"/>
      <c r="NZ962" s="3"/>
      <c r="OA962" s="3"/>
      <c r="OB962" s="3"/>
      <c r="OC962" s="3"/>
      <c r="OD962" s="3"/>
      <c r="OE962" s="3"/>
      <c r="OF962" s="3"/>
      <c r="OG962" s="3"/>
      <c r="OH962" s="3"/>
      <c r="OI962" s="3"/>
      <c r="OJ962" s="3"/>
      <c r="OK962" s="3"/>
      <c r="OL962" s="3"/>
      <c r="OM962" s="3"/>
      <c r="ON962" s="3"/>
      <c r="OO962" s="3"/>
      <c r="OP962" s="3"/>
      <c r="OQ962" s="3"/>
      <c r="OR962" s="3"/>
      <c r="OS962" s="3"/>
      <c r="OT962" s="3"/>
      <c r="OU962" s="3"/>
      <c r="OV962" s="3"/>
      <c r="OW962" s="3"/>
      <c r="OX962" s="3"/>
      <c r="OY962" s="3"/>
      <c r="OZ962" s="3"/>
      <c r="PA962" s="3"/>
      <c r="PB962" s="3"/>
      <c r="PC962" s="3"/>
      <c r="PD962" s="3"/>
      <c r="PE962" s="3"/>
      <c r="PF962" s="3"/>
      <c r="PG962" s="3"/>
      <c r="PH962" s="3"/>
      <c r="PI962" s="3"/>
      <c r="PJ962" s="3"/>
      <c r="PK962" s="3"/>
      <c r="PL962" s="3"/>
      <c r="PM962" s="3"/>
      <c r="PN962" s="3"/>
      <c r="PO962" s="3"/>
      <c r="PP962" s="3"/>
      <c r="PQ962" s="3"/>
      <c r="PR962" s="3"/>
      <c r="PS962" s="3"/>
      <c r="PT962" s="3"/>
      <c r="PU962" s="3"/>
      <c r="PV962" s="3"/>
      <c r="PW962" s="3"/>
      <c r="PX962" s="3"/>
      <c r="PY962" s="3"/>
      <c r="PZ962" s="3"/>
      <c r="QA962" s="3"/>
      <c r="QB962" s="3"/>
      <c r="QC962" s="3"/>
      <c r="QD962" s="3"/>
      <c r="QE962" s="3"/>
      <c r="QF962" s="3"/>
      <c r="QG962" s="3"/>
      <c r="QH962" s="3"/>
      <c r="QI962" s="3"/>
      <c r="QJ962" s="3"/>
      <c r="QK962" s="3"/>
      <c r="QL962" s="3"/>
      <c r="QM962" s="3"/>
      <c r="QN962" s="3"/>
      <c r="QO962" s="3"/>
      <c r="QP962" s="3"/>
      <c r="QQ962" s="3"/>
      <c r="QR962" s="3"/>
      <c r="QS962" s="3"/>
      <c r="QT962" s="3"/>
      <c r="QU962" s="3"/>
      <c r="QV962" s="3"/>
      <c r="QW962" s="3"/>
      <c r="QX962" s="3"/>
      <c r="QY962" s="3"/>
      <c r="QZ962" s="3"/>
      <c r="RA962" s="3"/>
      <c r="RB962" s="3"/>
      <c r="RC962" s="3"/>
      <c r="RD962" s="3"/>
      <c r="RE962" s="3"/>
      <c r="RF962" s="3"/>
      <c r="RG962" s="3"/>
      <c r="RH962" s="3"/>
      <c r="RI962" s="3"/>
      <c r="RJ962" s="3"/>
      <c r="RK962" s="3"/>
      <c r="RL962" s="3"/>
      <c r="RM962" s="3"/>
      <c r="RN962" s="3"/>
      <c r="RO962" s="3"/>
      <c r="RP962" s="3"/>
      <c r="RQ962" s="3"/>
      <c r="RR962" s="3"/>
      <c r="RS962" s="3"/>
      <c r="RT962" s="3"/>
      <c r="RU962" s="3"/>
      <c r="RV962" s="3"/>
      <c r="RW962" s="3"/>
      <c r="RX962" s="3"/>
      <c r="RY962" s="3"/>
      <c r="RZ962" s="3"/>
      <c r="SA962" s="3"/>
      <c r="SB962" s="3"/>
      <c r="SC962" s="3"/>
      <c r="SD962" s="3"/>
      <c r="SE962" s="3"/>
      <c r="SF962" s="3"/>
      <c r="SG962" s="3"/>
      <c r="SH962" s="3"/>
      <c r="SI962" s="3"/>
      <c r="SJ962" s="3"/>
      <c r="SK962" s="3"/>
      <c r="SL962" s="3"/>
      <c r="SM962" s="3"/>
      <c r="SN962" s="3"/>
      <c r="SO962" s="3"/>
      <c r="SP962" s="3"/>
      <c r="SQ962" s="3"/>
      <c r="SR962" s="3"/>
      <c r="SS962" s="3"/>
      <c r="ST962" s="3"/>
      <c r="SU962" s="3"/>
      <c r="SV962" s="3"/>
      <c r="SW962" s="3"/>
      <c r="SX962" s="3"/>
      <c r="SY962" s="3"/>
      <c r="SZ962" s="3"/>
      <c r="TA962" s="3"/>
      <c r="TB962" s="3"/>
      <c r="TC962" s="3"/>
      <c r="TD962" s="3"/>
      <c r="TE962" s="3"/>
      <c r="TF962" s="3"/>
      <c r="TG962" s="3"/>
      <c r="TH962" s="3"/>
      <c r="TI962" s="3"/>
      <c r="TJ962" s="3"/>
      <c r="TK962" s="3"/>
      <c r="TL962" s="3"/>
      <c r="TM962" s="3"/>
      <c r="TN962" s="3"/>
      <c r="TO962" s="3"/>
      <c r="TP962" s="3"/>
      <c r="TQ962" s="3"/>
      <c r="TR962" s="3"/>
      <c r="TS962" s="3"/>
      <c r="TT962" s="3"/>
      <c r="TU962" s="3"/>
      <c r="TV962" s="3"/>
      <c r="TW962" s="3"/>
      <c r="TX962" s="3"/>
      <c r="TY962" s="3"/>
      <c r="TZ962" s="3"/>
      <c r="UA962" s="3"/>
      <c r="UB962" s="3"/>
      <c r="UC962" s="3"/>
      <c r="UD962" s="3"/>
      <c r="UE962" s="3"/>
      <c r="UF962" s="3"/>
      <c r="UG962" s="3"/>
      <c r="UH962" s="3"/>
      <c r="UI962" s="3"/>
      <c r="UJ962" s="3"/>
      <c r="UK962" s="3"/>
      <c r="UL962" s="3"/>
      <c r="UM962" s="3"/>
      <c r="UN962" s="3"/>
      <c r="UO962" s="3"/>
      <c r="UP962" s="3"/>
      <c r="UQ962" s="3"/>
      <c r="UR962" s="3"/>
      <c r="US962" s="3"/>
      <c r="UT962" s="3"/>
      <c r="UU962" s="3"/>
      <c r="UV962" s="3"/>
      <c r="UW962" s="3"/>
      <c r="UX962" s="3"/>
      <c r="UY962" s="3"/>
      <c r="UZ962" s="3"/>
      <c r="VA962" s="3"/>
      <c r="VB962" s="3"/>
      <c r="VC962" s="3"/>
      <c r="VD962" s="3"/>
      <c r="VE962" s="3"/>
      <c r="VF962" s="3"/>
      <c r="VG962" s="3"/>
      <c r="VH962" s="3"/>
      <c r="VI962" s="3"/>
      <c r="VJ962" s="3"/>
      <c r="VK962" s="3"/>
      <c r="VL962" s="3"/>
      <c r="VM962" s="3"/>
      <c r="VN962" s="3"/>
      <c r="VO962" s="3"/>
      <c r="VP962" s="3"/>
      <c r="VQ962" s="3"/>
      <c r="VR962" s="3"/>
      <c r="VS962" s="3"/>
      <c r="VT962" s="3"/>
      <c r="VU962" s="3"/>
      <c r="VV962" s="3"/>
      <c r="VW962" s="3"/>
      <c r="VX962" s="3"/>
      <c r="VY962" s="3"/>
      <c r="VZ962" s="3"/>
      <c r="WA962" s="3"/>
      <c r="WB962" s="3"/>
      <c r="WC962" s="3"/>
    </row>
    <row r="963" spans="1:601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3"/>
      <c r="NJ963" s="3"/>
      <c r="NK963" s="3"/>
      <c r="NL963" s="3"/>
      <c r="NM963" s="3"/>
      <c r="NN963" s="3"/>
      <c r="NO963" s="3"/>
      <c r="NP963" s="3"/>
      <c r="NQ963" s="3"/>
      <c r="NR963" s="3"/>
      <c r="NS963" s="3"/>
      <c r="NT963" s="3"/>
      <c r="NU963" s="3"/>
      <c r="NV963" s="3"/>
      <c r="NW963" s="3"/>
      <c r="NX963" s="3"/>
      <c r="NY963" s="3"/>
      <c r="NZ963" s="3"/>
      <c r="OA963" s="3"/>
      <c r="OB963" s="3"/>
      <c r="OC963" s="3"/>
      <c r="OD963" s="3"/>
      <c r="OE963" s="3"/>
      <c r="OF963" s="3"/>
      <c r="OG963" s="3"/>
      <c r="OH963" s="3"/>
      <c r="OI963" s="3"/>
      <c r="OJ963" s="3"/>
      <c r="OK963" s="3"/>
      <c r="OL963" s="3"/>
      <c r="OM963" s="3"/>
      <c r="ON963" s="3"/>
      <c r="OO963" s="3"/>
      <c r="OP963" s="3"/>
      <c r="OQ963" s="3"/>
      <c r="OR963" s="3"/>
      <c r="OS963" s="3"/>
      <c r="OT963" s="3"/>
      <c r="OU963" s="3"/>
      <c r="OV963" s="3"/>
      <c r="OW963" s="3"/>
      <c r="OX963" s="3"/>
      <c r="OY963" s="3"/>
      <c r="OZ963" s="3"/>
      <c r="PA963" s="3"/>
      <c r="PB963" s="3"/>
      <c r="PC963" s="3"/>
      <c r="PD963" s="3"/>
      <c r="PE963" s="3"/>
      <c r="PF963" s="3"/>
      <c r="PG963" s="3"/>
      <c r="PH963" s="3"/>
      <c r="PI963" s="3"/>
      <c r="PJ963" s="3"/>
      <c r="PK963" s="3"/>
      <c r="PL963" s="3"/>
      <c r="PM963" s="3"/>
      <c r="PN963" s="3"/>
      <c r="PO963" s="3"/>
      <c r="PP963" s="3"/>
      <c r="PQ963" s="3"/>
      <c r="PR963" s="3"/>
      <c r="PS963" s="3"/>
      <c r="PT963" s="3"/>
      <c r="PU963" s="3"/>
      <c r="PV963" s="3"/>
      <c r="PW963" s="3"/>
      <c r="PX963" s="3"/>
      <c r="PY963" s="3"/>
      <c r="PZ963" s="3"/>
      <c r="QA963" s="3"/>
      <c r="QB963" s="3"/>
      <c r="QC963" s="3"/>
      <c r="QD963" s="3"/>
      <c r="QE963" s="3"/>
      <c r="QF963" s="3"/>
      <c r="QG963" s="3"/>
      <c r="QH963" s="3"/>
      <c r="QI963" s="3"/>
      <c r="QJ963" s="3"/>
      <c r="QK963" s="3"/>
      <c r="QL963" s="3"/>
      <c r="QM963" s="3"/>
      <c r="QN963" s="3"/>
      <c r="QO963" s="3"/>
      <c r="QP963" s="3"/>
      <c r="QQ963" s="3"/>
      <c r="QR963" s="3"/>
      <c r="QS963" s="3"/>
      <c r="QT963" s="3"/>
      <c r="QU963" s="3"/>
      <c r="QV963" s="3"/>
      <c r="QW963" s="3"/>
      <c r="QX963" s="3"/>
      <c r="QY963" s="3"/>
      <c r="QZ963" s="3"/>
      <c r="RA963" s="3"/>
      <c r="RB963" s="3"/>
      <c r="RC963" s="3"/>
      <c r="RD963" s="3"/>
      <c r="RE963" s="3"/>
      <c r="RF963" s="3"/>
      <c r="RG963" s="3"/>
      <c r="RH963" s="3"/>
      <c r="RI963" s="3"/>
      <c r="RJ963" s="3"/>
      <c r="RK963" s="3"/>
      <c r="RL963" s="3"/>
      <c r="RM963" s="3"/>
      <c r="RN963" s="3"/>
      <c r="RO963" s="3"/>
      <c r="RP963" s="3"/>
      <c r="RQ963" s="3"/>
      <c r="RR963" s="3"/>
      <c r="RS963" s="3"/>
      <c r="RT963" s="3"/>
      <c r="RU963" s="3"/>
      <c r="RV963" s="3"/>
      <c r="RW963" s="3"/>
      <c r="RX963" s="3"/>
      <c r="RY963" s="3"/>
      <c r="RZ963" s="3"/>
      <c r="SA963" s="3"/>
      <c r="SB963" s="3"/>
      <c r="SC963" s="3"/>
      <c r="SD963" s="3"/>
      <c r="SE963" s="3"/>
      <c r="SF963" s="3"/>
      <c r="SG963" s="3"/>
      <c r="SH963" s="3"/>
      <c r="SI963" s="3"/>
      <c r="SJ963" s="3"/>
      <c r="SK963" s="3"/>
      <c r="SL963" s="3"/>
      <c r="SM963" s="3"/>
      <c r="SN963" s="3"/>
      <c r="SO963" s="3"/>
      <c r="SP963" s="3"/>
      <c r="SQ963" s="3"/>
      <c r="SR963" s="3"/>
      <c r="SS963" s="3"/>
      <c r="ST963" s="3"/>
      <c r="SU963" s="3"/>
      <c r="SV963" s="3"/>
      <c r="SW963" s="3"/>
      <c r="SX963" s="3"/>
      <c r="SY963" s="3"/>
      <c r="SZ963" s="3"/>
      <c r="TA963" s="3"/>
      <c r="TB963" s="3"/>
      <c r="TC963" s="3"/>
      <c r="TD963" s="3"/>
      <c r="TE963" s="3"/>
      <c r="TF963" s="3"/>
      <c r="TG963" s="3"/>
      <c r="TH963" s="3"/>
      <c r="TI963" s="3"/>
      <c r="TJ963" s="3"/>
      <c r="TK963" s="3"/>
      <c r="TL963" s="3"/>
      <c r="TM963" s="3"/>
      <c r="TN963" s="3"/>
      <c r="TO963" s="3"/>
      <c r="TP963" s="3"/>
      <c r="TQ963" s="3"/>
      <c r="TR963" s="3"/>
      <c r="TS963" s="3"/>
      <c r="TT963" s="3"/>
      <c r="TU963" s="3"/>
      <c r="TV963" s="3"/>
      <c r="TW963" s="3"/>
      <c r="TX963" s="3"/>
      <c r="TY963" s="3"/>
      <c r="TZ963" s="3"/>
      <c r="UA963" s="3"/>
      <c r="UB963" s="3"/>
      <c r="UC963" s="3"/>
      <c r="UD963" s="3"/>
      <c r="UE963" s="3"/>
      <c r="UF963" s="3"/>
      <c r="UG963" s="3"/>
      <c r="UH963" s="3"/>
      <c r="UI963" s="3"/>
      <c r="UJ963" s="3"/>
      <c r="UK963" s="3"/>
      <c r="UL963" s="3"/>
      <c r="UM963" s="3"/>
      <c r="UN963" s="3"/>
      <c r="UO963" s="3"/>
      <c r="UP963" s="3"/>
      <c r="UQ963" s="3"/>
      <c r="UR963" s="3"/>
      <c r="US963" s="3"/>
      <c r="UT963" s="3"/>
      <c r="UU963" s="3"/>
      <c r="UV963" s="3"/>
      <c r="UW963" s="3"/>
      <c r="UX963" s="3"/>
      <c r="UY963" s="3"/>
      <c r="UZ963" s="3"/>
      <c r="VA963" s="3"/>
      <c r="VB963" s="3"/>
      <c r="VC963" s="3"/>
      <c r="VD963" s="3"/>
      <c r="VE963" s="3"/>
      <c r="VF963" s="3"/>
      <c r="VG963" s="3"/>
      <c r="VH963" s="3"/>
      <c r="VI963" s="3"/>
      <c r="VJ963" s="3"/>
      <c r="VK963" s="3"/>
      <c r="VL963" s="3"/>
      <c r="VM963" s="3"/>
      <c r="VN963" s="3"/>
      <c r="VO963" s="3"/>
      <c r="VP963" s="3"/>
      <c r="VQ963" s="3"/>
      <c r="VR963" s="3"/>
      <c r="VS963" s="3"/>
      <c r="VT963" s="3"/>
      <c r="VU963" s="3"/>
      <c r="VV963" s="3"/>
      <c r="VW963" s="3"/>
      <c r="VX963" s="3"/>
      <c r="VY963" s="3"/>
      <c r="VZ963" s="3"/>
      <c r="WA963" s="3"/>
      <c r="WB963" s="3"/>
      <c r="WC963" s="3"/>
    </row>
    <row r="964" spans="1:601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/>
      <c r="LP964" s="3"/>
      <c r="LQ964" s="3"/>
      <c r="LR964" s="3"/>
      <c r="LS964" s="3"/>
      <c r="LT964" s="3"/>
      <c r="LU964" s="3"/>
      <c r="LV964" s="3"/>
      <c r="LW964" s="3"/>
      <c r="LX964" s="3"/>
      <c r="LY964" s="3"/>
      <c r="LZ964" s="3"/>
      <c r="MA964" s="3"/>
      <c r="MB964" s="3"/>
      <c r="MC964" s="3"/>
      <c r="MD964" s="3"/>
      <c r="ME964" s="3"/>
      <c r="MF964" s="3"/>
      <c r="MG964" s="3"/>
      <c r="MH964" s="3"/>
      <c r="MI964" s="3"/>
      <c r="MJ964" s="3"/>
      <c r="MK964" s="3"/>
      <c r="ML964" s="3"/>
      <c r="MM964" s="3"/>
      <c r="MN964" s="3"/>
      <c r="MO964" s="3"/>
      <c r="MP964" s="3"/>
      <c r="MQ964" s="3"/>
      <c r="MR964" s="3"/>
      <c r="MS964" s="3"/>
      <c r="MT964" s="3"/>
      <c r="MU964" s="3"/>
      <c r="MV964" s="3"/>
      <c r="MW964" s="3"/>
      <c r="MX964" s="3"/>
      <c r="MY964" s="3"/>
      <c r="MZ964" s="3"/>
      <c r="NA964" s="3"/>
      <c r="NB964" s="3"/>
      <c r="NC964" s="3"/>
      <c r="ND964" s="3"/>
      <c r="NE964" s="3"/>
      <c r="NF964" s="3"/>
      <c r="NG964" s="3"/>
      <c r="NH964" s="3"/>
      <c r="NI964" s="3"/>
      <c r="NJ964" s="3"/>
      <c r="NK964" s="3"/>
      <c r="NL964" s="3"/>
      <c r="NM964" s="3"/>
      <c r="NN964" s="3"/>
      <c r="NO964" s="3"/>
      <c r="NP964" s="3"/>
      <c r="NQ964" s="3"/>
      <c r="NR964" s="3"/>
      <c r="NS964" s="3"/>
      <c r="NT964" s="3"/>
      <c r="NU964" s="3"/>
      <c r="NV964" s="3"/>
      <c r="NW964" s="3"/>
      <c r="NX964" s="3"/>
      <c r="NY964" s="3"/>
      <c r="NZ964" s="3"/>
      <c r="OA964" s="3"/>
      <c r="OB964" s="3"/>
      <c r="OC964" s="3"/>
      <c r="OD964" s="3"/>
      <c r="OE964" s="3"/>
      <c r="OF964" s="3"/>
      <c r="OG964" s="3"/>
      <c r="OH964" s="3"/>
      <c r="OI964" s="3"/>
      <c r="OJ964" s="3"/>
      <c r="OK964" s="3"/>
      <c r="OL964" s="3"/>
      <c r="OM964" s="3"/>
      <c r="ON964" s="3"/>
      <c r="OO964" s="3"/>
      <c r="OP964" s="3"/>
      <c r="OQ964" s="3"/>
      <c r="OR964" s="3"/>
      <c r="OS964" s="3"/>
      <c r="OT964" s="3"/>
      <c r="OU964" s="3"/>
      <c r="OV964" s="3"/>
      <c r="OW964" s="3"/>
      <c r="OX964" s="3"/>
      <c r="OY964" s="3"/>
      <c r="OZ964" s="3"/>
      <c r="PA964" s="3"/>
      <c r="PB964" s="3"/>
      <c r="PC964" s="3"/>
      <c r="PD964" s="3"/>
      <c r="PE964" s="3"/>
      <c r="PF964" s="3"/>
      <c r="PG964" s="3"/>
      <c r="PH964" s="3"/>
      <c r="PI964" s="3"/>
      <c r="PJ964" s="3"/>
      <c r="PK964" s="3"/>
      <c r="PL964" s="3"/>
      <c r="PM964" s="3"/>
      <c r="PN964" s="3"/>
      <c r="PO964" s="3"/>
      <c r="PP964" s="3"/>
      <c r="PQ964" s="3"/>
      <c r="PR964" s="3"/>
      <c r="PS964" s="3"/>
      <c r="PT964" s="3"/>
      <c r="PU964" s="3"/>
      <c r="PV964" s="3"/>
      <c r="PW964" s="3"/>
      <c r="PX964" s="3"/>
      <c r="PY964" s="3"/>
      <c r="PZ964" s="3"/>
      <c r="QA964" s="3"/>
      <c r="QB964" s="3"/>
      <c r="QC964" s="3"/>
      <c r="QD964" s="3"/>
      <c r="QE964" s="3"/>
      <c r="QF964" s="3"/>
      <c r="QG964" s="3"/>
      <c r="QH964" s="3"/>
      <c r="QI964" s="3"/>
      <c r="QJ964" s="3"/>
      <c r="QK964" s="3"/>
      <c r="QL964" s="3"/>
      <c r="QM964" s="3"/>
      <c r="QN964" s="3"/>
      <c r="QO964" s="3"/>
      <c r="QP964" s="3"/>
      <c r="QQ964" s="3"/>
      <c r="QR964" s="3"/>
      <c r="QS964" s="3"/>
      <c r="QT964" s="3"/>
      <c r="QU964" s="3"/>
      <c r="QV964" s="3"/>
      <c r="QW964" s="3"/>
      <c r="QX964" s="3"/>
      <c r="QY964" s="3"/>
      <c r="QZ964" s="3"/>
      <c r="RA964" s="3"/>
      <c r="RB964" s="3"/>
      <c r="RC964" s="3"/>
      <c r="RD964" s="3"/>
      <c r="RE964" s="3"/>
      <c r="RF964" s="3"/>
      <c r="RG964" s="3"/>
      <c r="RH964" s="3"/>
      <c r="RI964" s="3"/>
      <c r="RJ964" s="3"/>
      <c r="RK964" s="3"/>
      <c r="RL964" s="3"/>
      <c r="RM964" s="3"/>
      <c r="RN964" s="3"/>
      <c r="RO964" s="3"/>
      <c r="RP964" s="3"/>
      <c r="RQ964" s="3"/>
      <c r="RR964" s="3"/>
      <c r="RS964" s="3"/>
      <c r="RT964" s="3"/>
      <c r="RU964" s="3"/>
      <c r="RV964" s="3"/>
      <c r="RW964" s="3"/>
      <c r="RX964" s="3"/>
      <c r="RY964" s="3"/>
      <c r="RZ964" s="3"/>
      <c r="SA964" s="3"/>
      <c r="SB964" s="3"/>
      <c r="SC964" s="3"/>
      <c r="SD964" s="3"/>
      <c r="SE964" s="3"/>
      <c r="SF964" s="3"/>
      <c r="SG964" s="3"/>
      <c r="SH964" s="3"/>
      <c r="SI964" s="3"/>
      <c r="SJ964" s="3"/>
      <c r="SK964" s="3"/>
      <c r="SL964" s="3"/>
      <c r="SM964" s="3"/>
      <c r="SN964" s="3"/>
      <c r="SO964" s="3"/>
      <c r="SP964" s="3"/>
      <c r="SQ964" s="3"/>
      <c r="SR964" s="3"/>
      <c r="SS964" s="3"/>
      <c r="ST964" s="3"/>
      <c r="SU964" s="3"/>
      <c r="SV964" s="3"/>
      <c r="SW964" s="3"/>
      <c r="SX964" s="3"/>
      <c r="SY964" s="3"/>
      <c r="SZ964" s="3"/>
      <c r="TA964" s="3"/>
      <c r="TB964" s="3"/>
      <c r="TC964" s="3"/>
      <c r="TD964" s="3"/>
      <c r="TE964" s="3"/>
      <c r="TF964" s="3"/>
      <c r="TG964" s="3"/>
      <c r="TH964" s="3"/>
      <c r="TI964" s="3"/>
      <c r="TJ964" s="3"/>
      <c r="TK964" s="3"/>
      <c r="TL964" s="3"/>
      <c r="TM964" s="3"/>
      <c r="TN964" s="3"/>
      <c r="TO964" s="3"/>
      <c r="TP964" s="3"/>
      <c r="TQ964" s="3"/>
      <c r="TR964" s="3"/>
      <c r="TS964" s="3"/>
      <c r="TT964" s="3"/>
      <c r="TU964" s="3"/>
      <c r="TV964" s="3"/>
      <c r="TW964" s="3"/>
      <c r="TX964" s="3"/>
      <c r="TY964" s="3"/>
      <c r="TZ964" s="3"/>
      <c r="UA964" s="3"/>
      <c r="UB964" s="3"/>
      <c r="UC964" s="3"/>
      <c r="UD964" s="3"/>
      <c r="UE964" s="3"/>
      <c r="UF964" s="3"/>
      <c r="UG964" s="3"/>
      <c r="UH964" s="3"/>
      <c r="UI964" s="3"/>
      <c r="UJ964" s="3"/>
      <c r="UK964" s="3"/>
      <c r="UL964" s="3"/>
      <c r="UM964" s="3"/>
      <c r="UN964" s="3"/>
      <c r="UO964" s="3"/>
      <c r="UP964" s="3"/>
      <c r="UQ964" s="3"/>
      <c r="UR964" s="3"/>
      <c r="US964" s="3"/>
      <c r="UT964" s="3"/>
      <c r="UU964" s="3"/>
      <c r="UV964" s="3"/>
      <c r="UW964" s="3"/>
      <c r="UX964" s="3"/>
      <c r="UY964" s="3"/>
      <c r="UZ964" s="3"/>
      <c r="VA964" s="3"/>
      <c r="VB964" s="3"/>
      <c r="VC964" s="3"/>
      <c r="VD964" s="3"/>
      <c r="VE964" s="3"/>
      <c r="VF964" s="3"/>
      <c r="VG964" s="3"/>
      <c r="VH964" s="3"/>
      <c r="VI964" s="3"/>
      <c r="VJ964" s="3"/>
      <c r="VK964" s="3"/>
      <c r="VL964" s="3"/>
      <c r="VM964" s="3"/>
      <c r="VN964" s="3"/>
      <c r="VO964" s="3"/>
      <c r="VP964" s="3"/>
      <c r="VQ964" s="3"/>
      <c r="VR964" s="3"/>
      <c r="VS964" s="3"/>
      <c r="VT964" s="3"/>
      <c r="VU964" s="3"/>
      <c r="VV964" s="3"/>
      <c r="VW964" s="3"/>
      <c r="VX964" s="3"/>
      <c r="VY964" s="3"/>
      <c r="VZ964" s="3"/>
      <c r="WA964" s="3"/>
      <c r="WB964" s="3"/>
      <c r="WC964" s="3"/>
    </row>
    <row r="965" spans="1:601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3"/>
      <c r="NJ965" s="3"/>
      <c r="NK965" s="3"/>
      <c r="NL965" s="3"/>
      <c r="NM965" s="3"/>
      <c r="NN965" s="3"/>
      <c r="NO965" s="3"/>
      <c r="NP965" s="3"/>
      <c r="NQ965" s="3"/>
      <c r="NR965" s="3"/>
      <c r="NS965" s="3"/>
      <c r="NT965" s="3"/>
      <c r="NU965" s="3"/>
      <c r="NV965" s="3"/>
      <c r="NW965" s="3"/>
      <c r="NX965" s="3"/>
      <c r="NY965" s="3"/>
      <c r="NZ965" s="3"/>
      <c r="OA965" s="3"/>
      <c r="OB965" s="3"/>
      <c r="OC965" s="3"/>
      <c r="OD965" s="3"/>
      <c r="OE965" s="3"/>
      <c r="OF965" s="3"/>
      <c r="OG965" s="3"/>
      <c r="OH965" s="3"/>
      <c r="OI965" s="3"/>
      <c r="OJ965" s="3"/>
      <c r="OK965" s="3"/>
      <c r="OL965" s="3"/>
      <c r="OM965" s="3"/>
      <c r="ON965" s="3"/>
      <c r="OO965" s="3"/>
      <c r="OP965" s="3"/>
      <c r="OQ965" s="3"/>
      <c r="OR965" s="3"/>
      <c r="OS965" s="3"/>
      <c r="OT965" s="3"/>
      <c r="OU965" s="3"/>
      <c r="OV965" s="3"/>
      <c r="OW965" s="3"/>
      <c r="OX965" s="3"/>
      <c r="OY965" s="3"/>
      <c r="OZ965" s="3"/>
      <c r="PA965" s="3"/>
      <c r="PB965" s="3"/>
      <c r="PC965" s="3"/>
      <c r="PD965" s="3"/>
      <c r="PE965" s="3"/>
      <c r="PF965" s="3"/>
      <c r="PG965" s="3"/>
      <c r="PH965" s="3"/>
      <c r="PI965" s="3"/>
      <c r="PJ965" s="3"/>
      <c r="PK965" s="3"/>
      <c r="PL965" s="3"/>
      <c r="PM965" s="3"/>
      <c r="PN965" s="3"/>
      <c r="PO965" s="3"/>
      <c r="PP965" s="3"/>
      <c r="PQ965" s="3"/>
      <c r="PR965" s="3"/>
      <c r="PS965" s="3"/>
      <c r="PT965" s="3"/>
      <c r="PU965" s="3"/>
      <c r="PV965" s="3"/>
      <c r="PW965" s="3"/>
      <c r="PX965" s="3"/>
      <c r="PY965" s="3"/>
      <c r="PZ965" s="3"/>
      <c r="QA965" s="3"/>
      <c r="QB965" s="3"/>
      <c r="QC965" s="3"/>
      <c r="QD965" s="3"/>
      <c r="QE965" s="3"/>
      <c r="QF965" s="3"/>
      <c r="QG965" s="3"/>
      <c r="QH965" s="3"/>
      <c r="QI965" s="3"/>
      <c r="QJ965" s="3"/>
      <c r="QK965" s="3"/>
      <c r="QL965" s="3"/>
      <c r="QM965" s="3"/>
      <c r="QN965" s="3"/>
      <c r="QO965" s="3"/>
      <c r="QP965" s="3"/>
      <c r="QQ965" s="3"/>
      <c r="QR965" s="3"/>
      <c r="QS965" s="3"/>
      <c r="QT965" s="3"/>
      <c r="QU965" s="3"/>
      <c r="QV965" s="3"/>
      <c r="QW965" s="3"/>
      <c r="QX965" s="3"/>
      <c r="QY965" s="3"/>
      <c r="QZ965" s="3"/>
      <c r="RA965" s="3"/>
      <c r="RB965" s="3"/>
      <c r="RC965" s="3"/>
      <c r="RD965" s="3"/>
      <c r="RE965" s="3"/>
      <c r="RF965" s="3"/>
      <c r="RG965" s="3"/>
      <c r="RH965" s="3"/>
      <c r="RI965" s="3"/>
      <c r="RJ965" s="3"/>
      <c r="RK965" s="3"/>
      <c r="RL965" s="3"/>
      <c r="RM965" s="3"/>
      <c r="RN965" s="3"/>
      <c r="RO965" s="3"/>
      <c r="RP965" s="3"/>
      <c r="RQ965" s="3"/>
      <c r="RR965" s="3"/>
      <c r="RS965" s="3"/>
      <c r="RT965" s="3"/>
      <c r="RU965" s="3"/>
      <c r="RV965" s="3"/>
      <c r="RW965" s="3"/>
      <c r="RX965" s="3"/>
      <c r="RY965" s="3"/>
      <c r="RZ965" s="3"/>
      <c r="SA965" s="3"/>
      <c r="SB965" s="3"/>
      <c r="SC965" s="3"/>
      <c r="SD965" s="3"/>
      <c r="SE965" s="3"/>
      <c r="SF965" s="3"/>
      <c r="SG965" s="3"/>
      <c r="SH965" s="3"/>
      <c r="SI965" s="3"/>
      <c r="SJ965" s="3"/>
      <c r="SK965" s="3"/>
      <c r="SL965" s="3"/>
      <c r="SM965" s="3"/>
      <c r="SN965" s="3"/>
      <c r="SO965" s="3"/>
      <c r="SP965" s="3"/>
      <c r="SQ965" s="3"/>
      <c r="SR965" s="3"/>
      <c r="SS965" s="3"/>
      <c r="ST965" s="3"/>
      <c r="SU965" s="3"/>
      <c r="SV965" s="3"/>
      <c r="SW965" s="3"/>
      <c r="SX965" s="3"/>
      <c r="SY965" s="3"/>
      <c r="SZ965" s="3"/>
      <c r="TA965" s="3"/>
      <c r="TB965" s="3"/>
      <c r="TC965" s="3"/>
      <c r="TD965" s="3"/>
      <c r="TE965" s="3"/>
      <c r="TF965" s="3"/>
      <c r="TG965" s="3"/>
      <c r="TH965" s="3"/>
      <c r="TI965" s="3"/>
      <c r="TJ965" s="3"/>
      <c r="TK965" s="3"/>
      <c r="TL965" s="3"/>
      <c r="TM965" s="3"/>
      <c r="TN965" s="3"/>
      <c r="TO965" s="3"/>
      <c r="TP965" s="3"/>
      <c r="TQ965" s="3"/>
      <c r="TR965" s="3"/>
      <c r="TS965" s="3"/>
      <c r="TT965" s="3"/>
      <c r="TU965" s="3"/>
      <c r="TV965" s="3"/>
      <c r="TW965" s="3"/>
      <c r="TX965" s="3"/>
      <c r="TY965" s="3"/>
      <c r="TZ965" s="3"/>
      <c r="UA965" s="3"/>
      <c r="UB965" s="3"/>
      <c r="UC965" s="3"/>
      <c r="UD965" s="3"/>
      <c r="UE965" s="3"/>
      <c r="UF965" s="3"/>
      <c r="UG965" s="3"/>
      <c r="UH965" s="3"/>
      <c r="UI965" s="3"/>
      <c r="UJ965" s="3"/>
      <c r="UK965" s="3"/>
      <c r="UL965" s="3"/>
      <c r="UM965" s="3"/>
      <c r="UN965" s="3"/>
      <c r="UO965" s="3"/>
      <c r="UP965" s="3"/>
      <c r="UQ965" s="3"/>
      <c r="UR965" s="3"/>
      <c r="US965" s="3"/>
      <c r="UT965" s="3"/>
      <c r="UU965" s="3"/>
      <c r="UV965" s="3"/>
      <c r="UW965" s="3"/>
      <c r="UX965" s="3"/>
      <c r="UY965" s="3"/>
      <c r="UZ965" s="3"/>
      <c r="VA965" s="3"/>
      <c r="VB965" s="3"/>
      <c r="VC965" s="3"/>
      <c r="VD965" s="3"/>
      <c r="VE965" s="3"/>
      <c r="VF965" s="3"/>
      <c r="VG965" s="3"/>
      <c r="VH965" s="3"/>
      <c r="VI965" s="3"/>
      <c r="VJ965" s="3"/>
      <c r="VK965" s="3"/>
      <c r="VL965" s="3"/>
      <c r="VM965" s="3"/>
      <c r="VN965" s="3"/>
      <c r="VO965" s="3"/>
      <c r="VP965" s="3"/>
      <c r="VQ965" s="3"/>
      <c r="VR965" s="3"/>
      <c r="VS965" s="3"/>
      <c r="VT965" s="3"/>
      <c r="VU965" s="3"/>
      <c r="VV965" s="3"/>
      <c r="VW965" s="3"/>
      <c r="VX965" s="3"/>
      <c r="VY965" s="3"/>
      <c r="VZ965" s="3"/>
      <c r="WA965" s="3"/>
      <c r="WB965" s="3"/>
      <c r="WC965" s="3"/>
    </row>
    <row r="966" spans="1:601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3"/>
      <c r="NJ966" s="3"/>
      <c r="NK966" s="3"/>
      <c r="NL966" s="3"/>
      <c r="NM966" s="3"/>
      <c r="NN966" s="3"/>
      <c r="NO966" s="3"/>
      <c r="NP966" s="3"/>
      <c r="NQ966" s="3"/>
      <c r="NR966" s="3"/>
      <c r="NS966" s="3"/>
      <c r="NT966" s="3"/>
      <c r="NU966" s="3"/>
      <c r="NV966" s="3"/>
      <c r="NW966" s="3"/>
      <c r="NX966" s="3"/>
      <c r="NY966" s="3"/>
      <c r="NZ966" s="3"/>
      <c r="OA966" s="3"/>
      <c r="OB966" s="3"/>
      <c r="OC966" s="3"/>
      <c r="OD966" s="3"/>
      <c r="OE966" s="3"/>
      <c r="OF966" s="3"/>
      <c r="OG966" s="3"/>
      <c r="OH966" s="3"/>
      <c r="OI966" s="3"/>
      <c r="OJ966" s="3"/>
      <c r="OK966" s="3"/>
      <c r="OL966" s="3"/>
      <c r="OM966" s="3"/>
      <c r="ON966" s="3"/>
      <c r="OO966" s="3"/>
      <c r="OP966" s="3"/>
      <c r="OQ966" s="3"/>
      <c r="OR966" s="3"/>
      <c r="OS966" s="3"/>
      <c r="OT966" s="3"/>
      <c r="OU966" s="3"/>
      <c r="OV966" s="3"/>
      <c r="OW966" s="3"/>
      <c r="OX966" s="3"/>
      <c r="OY966" s="3"/>
      <c r="OZ966" s="3"/>
      <c r="PA966" s="3"/>
      <c r="PB966" s="3"/>
      <c r="PC966" s="3"/>
      <c r="PD966" s="3"/>
      <c r="PE966" s="3"/>
      <c r="PF966" s="3"/>
      <c r="PG966" s="3"/>
      <c r="PH966" s="3"/>
      <c r="PI966" s="3"/>
      <c r="PJ966" s="3"/>
      <c r="PK966" s="3"/>
      <c r="PL966" s="3"/>
      <c r="PM966" s="3"/>
      <c r="PN966" s="3"/>
      <c r="PO966" s="3"/>
      <c r="PP966" s="3"/>
      <c r="PQ966" s="3"/>
      <c r="PR966" s="3"/>
      <c r="PS966" s="3"/>
      <c r="PT966" s="3"/>
      <c r="PU966" s="3"/>
      <c r="PV966" s="3"/>
      <c r="PW966" s="3"/>
      <c r="PX966" s="3"/>
      <c r="PY966" s="3"/>
      <c r="PZ966" s="3"/>
      <c r="QA966" s="3"/>
      <c r="QB966" s="3"/>
      <c r="QC966" s="3"/>
      <c r="QD966" s="3"/>
      <c r="QE966" s="3"/>
      <c r="QF966" s="3"/>
      <c r="QG966" s="3"/>
      <c r="QH966" s="3"/>
      <c r="QI966" s="3"/>
      <c r="QJ966" s="3"/>
      <c r="QK966" s="3"/>
      <c r="QL966" s="3"/>
      <c r="QM966" s="3"/>
      <c r="QN966" s="3"/>
      <c r="QO966" s="3"/>
      <c r="QP966" s="3"/>
      <c r="QQ966" s="3"/>
      <c r="QR966" s="3"/>
      <c r="QS966" s="3"/>
      <c r="QT966" s="3"/>
      <c r="QU966" s="3"/>
      <c r="QV966" s="3"/>
      <c r="QW966" s="3"/>
      <c r="QX966" s="3"/>
      <c r="QY966" s="3"/>
      <c r="QZ966" s="3"/>
      <c r="RA966" s="3"/>
      <c r="RB966" s="3"/>
      <c r="RC966" s="3"/>
      <c r="RD966" s="3"/>
      <c r="RE966" s="3"/>
      <c r="RF966" s="3"/>
      <c r="RG966" s="3"/>
      <c r="RH966" s="3"/>
      <c r="RI966" s="3"/>
      <c r="RJ966" s="3"/>
      <c r="RK966" s="3"/>
      <c r="RL966" s="3"/>
      <c r="RM966" s="3"/>
      <c r="RN966" s="3"/>
      <c r="RO966" s="3"/>
      <c r="RP966" s="3"/>
      <c r="RQ966" s="3"/>
      <c r="RR966" s="3"/>
      <c r="RS966" s="3"/>
      <c r="RT966" s="3"/>
      <c r="RU966" s="3"/>
      <c r="RV966" s="3"/>
      <c r="RW966" s="3"/>
      <c r="RX966" s="3"/>
      <c r="RY966" s="3"/>
      <c r="RZ966" s="3"/>
      <c r="SA966" s="3"/>
      <c r="SB966" s="3"/>
      <c r="SC966" s="3"/>
      <c r="SD966" s="3"/>
      <c r="SE966" s="3"/>
      <c r="SF966" s="3"/>
      <c r="SG966" s="3"/>
      <c r="SH966" s="3"/>
      <c r="SI966" s="3"/>
      <c r="SJ966" s="3"/>
      <c r="SK966" s="3"/>
      <c r="SL966" s="3"/>
      <c r="SM966" s="3"/>
      <c r="SN966" s="3"/>
      <c r="SO966" s="3"/>
      <c r="SP966" s="3"/>
      <c r="SQ966" s="3"/>
      <c r="SR966" s="3"/>
      <c r="SS966" s="3"/>
      <c r="ST966" s="3"/>
      <c r="SU966" s="3"/>
      <c r="SV966" s="3"/>
      <c r="SW966" s="3"/>
      <c r="SX966" s="3"/>
      <c r="SY966" s="3"/>
      <c r="SZ966" s="3"/>
      <c r="TA966" s="3"/>
      <c r="TB966" s="3"/>
      <c r="TC966" s="3"/>
      <c r="TD966" s="3"/>
      <c r="TE966" s="3"/>
      <c r="TF966" s="3"/>
      <c r="TG966" s="3"/>
      <c r="TH966" s="3"/>
      <c r="TI966" s="3"/>
      <c r="TJ966" s="3"/>
      <c r="TK966" s="3"/>
      <c r="TL966" s="3"/>
      <c r="TM966" s="3"/>
      <c r="TN966" s="3"/>
      <c r="TO966" s="3"/>
      <c r="TP966" s="3"/>
      <c r="TQ966" s="3"/>
      <c r="TR966" s="3"/>
      <c r="TS966" s="3"/>
      <c r="TT966" s="3"/>
      <c r="TU966" s="3"/>
      <c r="TV966" s="3"/>
      <c r="TW966" s="3"/>
      <c r="TX966" s="3"/>
      <c r="TY966" s="3"/>
      <c r="TZ966" s="3"/>
      <c r="UA966" s="3"/>
      <c r="UB966" s="3"/>
      <c r="UC966" s="3"/>
      <c r="UD966" s="3"/>
      <c r="UE966" s="3"/>
      <c r="UF966" s="3"/>
      <c r="UG966" s="3"/>
      <c r="UH966" s="3"/>
      <c r="UI966" s="3"/>
      <c r="UJ966" s="3"/>
      <c r="UK966" s="3"/>
      <c r="UL966" s="3"/>
      <c r="UM966" s="3"/>
      <c r="UN966" s="3"/>
      <c r="UO966" s="3"/>
      <c r="UP966" s="3"/>
      <c r="UQ966" s="3"/>
      <c r="UR966" s="3"/>
      <c r="US966" s="3"/>
      <c r="UT966" s="3"/>
      <c r="UU966" s="3"/>
      <c r="UV966" s="3"/>
      <c r="UW966" s="3"/>
      <c r="UX966" s="3"/>
      <c r="UY966" s="3"/>
      <c r="UZ966" s="3"/>
      <c r="VA966" s="3"/>
      <c r="VB966" s="3"/>
      <c r="VC966" s="3"/>
      <c r="VD966" s="3"/>
      <c r="VE966" s="3"/>
      <c r="VF966" s="3"/>
      <c r="VG966" s="3"/>
      <c r="VH966" s="3"/>
      <c r="VI966" s="3"/>
      <c r="VJ966" s="3"/>
      <c r="VK966" s="3"/>
      <c r="VL966" s="3"/>
      <c r="VM966" s="3"/>
      <c r="VN966" s="3"/>
      <c r="VO966" s="3"/>
      <c r="VP966" s="3"/>
      <c r="VQ966" s="3"/>
      <c r="VR966" s="3"/>
      <c r="VS966" s="3"/>
      <c r="VT966" s="3"/>
      <c r="VU966" s="3"/>
      <c r="VV966" s="3"/>
      <c r="VW966" s="3"/>
      <c r="VX966" s="3"/>
      <c r="VY966" s="3"/>
      <c r="VZ966" s="3"/>
      <c r="WA966" s="3"/>
      <c r="WB966" s="3"/>
      <c r="WC966" s="3"/>
    </row>
    <row r="967" spans="1:601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3"/>
      <c r="NJ967" s="3"/>
      <c r="NK967" s="3"/>
      <c r="NL967" s="3"/>
      <c r="NM967" s="3"/>
      <c r="NN967" s="3"/>
      <c r="NO967" s="3"/>
      <c r="NP967" s="3"/>
      <c r="NQ967" s="3"/>
      <c r="NR967" s="3"/>
      <c r="NS967" s="3"/>
      <c r="NT967" s="3"/>
      <c r="NU967" s="3"/>
      <c r="NV967" s="3"/>
      <c r="NW967" s="3"/>
      <c r="NX967" s="3"/>
      <c r="NY967" s="3"/>
      <c r="NZ967" s="3"/>
      <c r="OA967" s="3"/>
      <c r="OB967" s="3"/>
      <c r="OC967" s="3"/>
      <c r="OD967" s="3"/>
      <c r="OE967" s="3"/>
      <c r="OF967" s="3"/>
      <c r="OG967" s="3"/>
      <c r="OH967" s="3"/>
      <c r="OI967" s="3"/>
      <c r="OJ967" s="3"/>
      <c r="OK967" s="3"/>
      <c r="OL967" s="3"/>
      <c r="OM967" s="3"/>
      <c r="ON967" s="3"/>
      <c r="OO967" s="3"/>
      <c r="OP967" s="3"/>
      <c r="OQ967" s="3"/>
      <c r="OR967" s="3"/>
      <c r="OS967" s="3"/>
      <c r="OT967" s="3"/>
      <c r="OU967" s="3"/>
      <c r="OV967" s="3"/>
      <c r="OW967" s="3"/>
      <c r="OX967" s="3"/>
      <c r="OY967" s="3"/>
      <c r="OZ967" s="3"/>
      <c r="PA967" s="3"/>
      <c r="PB967" s="3"/>
      <c r="PC967" s="3"/>
      <c r="PD967" s="3"/>
      <c r="PE967" s="3"/>
      <c r="PF967" s="3"/>
      <c r="PG967" s="3"/>
      <c r="PH967" s="3"/>
      <c r="PI967" s="3"/>
      <c r="PJ967" s="3"/>
      <c r="PK967" s="3"/>
      <c r="PL967" s="3"/>
      <c r="PM967" s="3"/>
      <c r="PN967" s="3"/>
      <c r="PO967" s="3"/>
      <c r="PP967" s="3"/>
      <c r="PQ967" s="3"/>
      <c r="PR967" s="3"/>
      <c r="PS967" s="3"/>
      <c r="PT967" s="3"/>
      <c r="PU967" s="3"/>
      <c r="PV967" s="3"/>
      <c r="PW967" s="3"/>
      <c r="PX967" s="3"/>
      <c r="PY967" s="3"/>
      <c r="PZ967" s="3"/>
      <c r="QA967" s="3"/>
      <c r="QB967" s="3"/>
      <c r="QC967" s="3"/>
      <c r="QD967" s="3"/>
      <c r="QE967" s="3"/>
      <c r="QF967" s="3"/>
      <c r="QG967" s="3"/>
      <c r="QH967" s="3"/>
      <c r="QI967" s="3"/>
      <c r="QJ967" s="3"/>
      <c r="QK967" s="3"/>
      <c r="QL967" s="3"/>
      <c r="QM967" s="3"/>
      <c r="QN967" s="3"/>
      <c r="QO967" s="3"/>
      <c r="QP967" s="3"/>
      <c r="QQ967" s="3"/>
      <c r="QR967" s="3"/>
      <c r="QS967" s="3"/>
      <c r="QT967" s="3"/>
      <c r="QU967" s="3"/>
      <c r="QV967" s="3"/>
      <c r="QW967" s="3"/>
      <c r="QX967" s="3"/>
      <c r="QY967" s="3"/>
      <c r="QZ967" s="3"/>
      <c r="RA967" s="3"/>
      <c r="RB967" s="3"/>
      <c r="RC967" s="3"/>
      <c r="RD967" s="3"/>
      <c r="RE967" s="3"/>
      <c r="RF967" s="3"/>
      <c r="RG967" s="3"/>
      <c r="RH967" s="3"/>
      <c r="RI967" s="3"/>
      <c r="RJ967" s="3"/>
      <c r="RK967" s="3"/>
      <c r="RL967" s="3"/>
      <c r="RM967" s="3"/>
      <c r="RN967" s="3"/>
      <c r="RO967" s="3"/>
      <c r="RP967" s="3"/>
      <c r="RQ967" s="3"/>
      <c r="RR967" s="3"/>
      <c r="RS967" s="3"/>
      <c r="RT967" s="3"/>
      <c r="RU967" s="3"/>
      <c r="RV967" s="3"/>
      <c r="RW967" s="3"/>
      <c r="RX967" s="3"/>
      <c r="RY967" s="3"/>
      <c r="RZ967" s="3"/>
      <c r="SA967" s="3"/>
      <c r="SB967" s="3"/>
      <c r="SC967" s="3"/>
      <c r="SD967" s="3"/>
      <c r="SE967" s="3"/>
      <c r="SF967" s="3"/>
      <c r="SG967" s="3"/>
      <c r="SH967" s="3"/>
      <c r="SI967" s="3"/>
      <c r="SJ967" s="3"/>
      <c r="SK967" s="3"/>
      <c r="SL967" s="3"/>
      <c r="SM967" s="3"/>
      <c r="SN967" s="3"/>
      <c r="SO967" s="3"/>
      <c r="SP967" s="3"/>
      <c r="SQ967" s="3"/>
      <c r="SR967" s="3"/>
      <c r="SS967" s="3"/>
      <c r="ST967" s="3"/>
      <c r="SU967" s="3"/>
      <c r="SV967" s="3"/>
      <c r="SW967" s="3"/>
      <c r="SX967" s="3"/>
      <c r="SY967" s="3"/>
      <c r="SZ967" s="3"/>
      <c r="TA967" s="3"/>
      <c r="TB967" s="3"/>
      <c r="TC967" s="3"/>
      <c r="TD967" s="3"/>
      <c r="TE967" s="3"/>
      <c r="TF967" s="3"/>
      <c r="TG967" s="3"/>
      <c r="TH967" s="3"/>
      <c r="TI967" s="3"/>
      <c r="TJ967" s="3"/>
      <c r="TK967" s="3"/>
      <c r="TL967" s="3"/>
      <c r="TM967" s="3"/>
      <c r="TN967" s="3"/>
      <c r="TO967" s="3"/>
      <c r="TP967" s="3"/>
      <c r="TQ967" s="3"/>
      <c r="TR967" s="3"/>
      <c r="TS967" s="3"/>
      <c r="TT967" s="3"/>
      <c r="TU967" s="3"/>
      <c r="TV967" s="3"/>
      <c r="TW967" s="3"/>
      <c r="TX967" s="3"/>
      <c r="TY967" s="3"/>
      <c r="TZ967" s="3"/>
      <c r="UA967" s="3"/>
      <c r="UB967" s="3"/>
      <c r="UC967" s="3"/>
      <c r="UD967" s="3"/>
      <c r="UE967" s="3"/>
      <c r="UF967" s="3"/>
      <c r="UG967" s="3"/>
      <c r="UH967" s="3"/>
      <c r="UI967" s="3"/>
      <c r="UJ967" s="3"/>
      <c r="UK967" s="3"/>
      <c r="UL967" s="3"/>
      <c r="UM967" s="3"/>
      <c r="UN967" s="3"/>
      <c r="UO967" s="3"/>
      <c r="UP967" s="3"/>
      <c r="UQ967" s="3"/>
      <c r="UR967" s="3"/>
      <c r="US967" s="3"/>
      <c r="UT967" s="3"/>
      <c r="UU967" s="3"/>
      <c r="UV967" s="3"/>
      <c r="UW967" s="3"/>
      <c r="UX967" s="3"/>
      <c r="UY967" s="3"/>
      <c r="UZ967" s="3"/>
      <c r="VA967" s="3"/>
      <c r="VB967" s="3"/>
      <c r="VC967" s="3"/>
      <c r="VD967" s="3"/>
      <c r="VE967" s="3"/>
      <c r="VF967" s="3"/>
      <c r="VG967" s="3"/>
      <c r="VH967" s="3"/>
      <c r="VI967" s="3"/>
      <c r="VJ967" s="3"/>
      <c r="VK967" s="3"/>
      <c r="VL967" s="3"/>
      <c r="VM967" s="3"/>
      <c r="VN967" s="3"/>
      <c r="VO967" s="3"/>
      <c r="VP967" s="3"/>
      <c r="VQ967" s="3"/>
      <c r="VR967" s="3"/>
      <c r="VS967" s="3"/>
      <c r="VT967" s="3"/>
      <c r="VU967" s="3"/>
      <c r="VV967" s="3"/>
      <c r="VW967" s="3"/>
      <c r="VX967" s="3"/>
      <c r="VY967" s="3"/>
      <c r="VZ967" s="3"/>
      <c r="WA967" s="3"/>
      <c r="WB967" s="3"/>
      <c r="WC967" s="3"/>
    </row>
    <row r="968" spans="1:601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3"/>
      <c r="NJ968" s="3"/>
      <c r="NK968" s="3"/>
      <c r="NL968" s="3"/>
      <c r="NM968" s="3"/>
      <c r="NN968" s="3"/>
      <c r="NO968" s="3"/>
      <c r="NP968" s="3"/>
      <c r="NQ968" s="3"/>
      <c r="NR968" s="3"/>
      <c r="NS968" s="3"/>
      <c r="NT968" s="3"/>
      <c r="NU968" s="3"/>
      <c r="NV968" s="3"/>
      <c r="NW968" s="3"/>
      <c r="NX968" s="3"/>
      <c r="NY968" s="3"/>
      <c r="NZ968" s="3"/>
      <c r="OA968" s="3"/>
      <c r="OB968" s="3"/>
      <c r="OC968" s="3"/>
      <c r="OD968" s="3"/>
      <c r="OE968" s="3"/>
      <c r="OF968" s="3"/>
      <c r="OG968" s="3"/>
      <c r="OH968" s="3"/>
      <c r="OI968" s="3"/>
      <c r="OJ968" s="3"/>
      <c r="OK968" s="3"/>
      <c r="OL968" s="3"/>
      <c r="OM968" s="3"/>
      <c r="ON968" s="3"/>
      <c r="OO968" s="3"/>
      <c r="OP968" s="3"/>
      <c r="OQ968" s="3"/>
      <c r="OR968" s="3"/>
      <c r="OS968" s="3"/>
      <c r="OT968" s="3"/>
      <c r="OU968" s="3"/>
      <c r="OV968" s="3"/>
      <c r="OW968" s="3"/>
      <c r="OX968" s="3"/>
      <c r="OY968" s="3"/>
      <c r="OZ968" s="3"/>
      <c r="PA968" s="3"/>
      <c r="PB968" s="3"/>
      <c r="PC968" s="3"/>
      <c r="PD968" s="3"/>
      <c r="PE968" s="3"/>
      <c r="PF968" s="3"/>
      <c r="PG968" s="3"/>
      <c r="PH968" s="3"/>
      <c r="PI968" s="3"/>
      <c r="PJ968" s="3"/>
      <c r="PK968" s="3"/>
      <c r="PL968" s="3"/>
      <c r="PM968" s="3"/>
      <c r="PN968" s="3"/>
      <c r="PO968" s="3"/>
      <c r="PP968" s="3"/>
      <c r="PQ968" s="3"/>
      <c r="PR968" s="3"/>
      <c r="PS968" s="3"/>
      <c r="PT968" s="3"/>
      <c r="PU968" s="3"/>
      <c r="PV968" s="3"/>
      <c r="PW968" s="3"/>
      <c r="PX968" s="3"/>
      <c r="PY968" s="3"/>
      <c r="PZ968" s="3"/>
      <c r="QA968" s="3"/>
      <c r="QB968" s="3"/>
      <c r="QC968" s="3"/>
      <c r="QD968" s="3"/>
      <c r="QE968" s="3"/>
      <c r="QF968" s="3"/>
      <c r="QG968" s="3"/>
      <c r="QH968" s="3"/>
      <c r="QI968" s="3"/>
      <c r="QJ968" s="3"/>
      <c r="QK968" s="3"/>
      <c r="QL968" s="3"/>
      <c r="QM968" s="3"/>
      <c r="QN968" s="3"/>
      <c r="QO968" s="3"/>
      <c r="QP968" s="3"/>
      <c r="QQ968" s="3"/>
      <c r="QR968" s="3"/>
      <c r="QS968" s="3"/>
      <c r="QT968" s="3"/>
      <c r="QU968" s="3"/>
      <c r="QV968" s="3"/>
      <c r="QW968" s="3"/>
      <c r="QX968" s="3"/>
      <c r="QY968" s="3"/>
      <c r="QZ968" s="3"/>
      <c r="RA968" s="3"/>
      <c r="RB968" s="3"/>
      <c r="RC968" s="3"/>
      <c r="RD968" s="3"/>
      <c r="RE968" s="3"/>
      <c r="RF968" s="3"/>
      <c r="RG968" s="3"/>
      <c r="RH968" s="3"/>
      <c r="RI968" s="3"/>
      <c r="RJ968" s="3"/>
      <c r="RK968" s="3"/>
      <c r="RL968" s="3"/>
      <c r="RM968" s="3"/>
      <c r="RN968" s="3"/>
      <c r="RO968" s="3"/>
      <c r="RP968" s="3"/>
      <c r="RQ968" s="3"/>
      <c r="RR968" s="3"/>
      <c r="RS968" s="3"/>
      <c r="RT968" s="3"/>
      <c r="RU968" s="3"/>
      <c r="RV968" s="3"/>
      <c r="RW968" s="3"/>
      <c r="RX968" s="3"/>
      <c r="RY968" s="3"/>
      <c r="RZ968" s="3"/>
      <c r="SA968" s="3"/>
      <c r="SB968" s="3"/>
      <c r="SC968" s="3"/>
      <c r="SD968" s="3"/>
      <c r="SE968" s="3"/>
      <c r="SF968" s="3"/>
      <c r="SG968" s="3"/>
      <c r="SH968" s="3"/>
      <c r="SI968" s="3"/>
      <c r="SJ968" s="3"/>
      <c r="SK968" s="3"/>
      <c r="SL968" s="3"/>
      <c r="SM968" s="3"/>
      <c r="SN968" s="3"/>
      <c r="SO968" s="3"/>
      <c r="SP968" s="3"/>
      <c r="SQ968" s="3"/>
      <c r="SR968" s="3"/>
      <c r="SS968" s="3"/>
      <c r="ST968" s="3"/>
      <c r="SU968" s="3"/>
      <c r="SV968" s="3"/>
      <c r="SW968" s="3"/>
      <c r="SX968" s="3"/>
      <c r="SY968" s="3"/>
      <c r="SZ968" s="3"/>
      <c r="TA968" s="3"/>
      <c r="TB968" s="3"/>
      <c r="TC968" s="3"/>
      <c r="TD968" s="3"/>
      <c r="TE968" s="3"/>
      <c r="TF968" s="3"/>
      <c r="TG968" s="3"/>
      <c r="TH968" s="3"/>
      <c r="TI968" s="3"/>
      <c r="TJ968" s="3"/>
      <c r="TK968" s="3"/>
      <c r="TL968" s="3"/>
      <c r="TM968" s="3"/>
      <c r="TN968" s="3"/>
      <c r="TO968" s="3"/>
      <c r="TP968" s="3"/>
      <c r="TQ968" s="3"/>
      <c r="TR968" s="3"/>
      <c r="TS968" s="3"/>
      <c r="TT968" s="3"/>
      <c r="TU968" s="3"/>
      <c r="TV968" s="3"/>
      <c r="TW968" s="3"/>
      <c r="TX968" s="3"/>
      <c r="TY968" s="3"/>
      <c r="TZ968" s="3"/>
      <c r="UA968" s="3"/>
      <c r="UB968" s="3"/>
      <c r="UC968" s="3"/>
      <c r="UD968" s="3"/>
      <c r="UE968" s="3"/>
      <c r="UF968" s="3"/>
      <c r="UG968" s="3"/>
      <c r="UH968" s="3"/>
      <c r="UI968" s="3"/>
      <c r="UJ968" s="3"/>
      <c r="UK968" s="3"/>
      <c r="UL968" s="3"/>
      <c r="UM968" s="3"/>
      <c r="UN968" s="3"/>
      <c r="UO968" s="3"/>
      <c r="UP968" s="3"/>
      <c r="UQ968" s="3"/>
      <c r="UR968" s="3"/>
      <c r="US968" s="3"/>
      <c r="UT968" s="3"/>
      <c r="UU968" s="3"/>
      <c r="UV968" s="3"/>
      <c r="UW968" s="3"/>
      <c r="UX968" s="3"/>
      <c r="UY968" s="3"/>
      <c r="UZ968" s="3"/>
      <c r="VA968" s="3"/>
      <c r="VB968" s="3"/>
      <c r="VC968" s="3"/>
      <c r="VD968" s="3"/>
      <c r="VE968" s="3"/>
      <c r="VF968" s="3"/>
      <c r="VG968" s="3"/>
      <c r="VH968" s="3"/>
      <c r="VI968" s="3"/>
      <c r="VJ968" s="3"/>
      <c r="VK968" s="3"/>
      <c r="VL968" s="3"/>
      <c r="VM968" s="3"/>
      <c r="VN968" s="3"/>
      <c r="VO968" s="3"/>
      <c r="VP968" s="3"/>
      <c r="VQ968" s="3"/>
      <c r="VR968" s="3"/>
      <c r="VS968" s="3"/>
      <c r="VT968" s="3"/>
      <c r="VU968" s="3"/>
      <c r="VV968" s="3"/>
      <c r="VW968" s="3"/>
      <c r="VX968" s="3"/>
      <c r="VY968" s="3"/>
      <c r="VZ968" s="3"/>
      <c r="WA968" s="3"/>
      <c r="WB968" s="3"/>
      <c r="WC968" s="3"/>
    </row>
    <row r="969" spans="1:601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/>
      <c r="LP969" s="3"/>
      <c r="LQ969" s="3"/>
      <c r="LR969" s="3"/>
      <c r="LS969" s="3"/>
      <c r="LT969" s="3"/>
      <c r="LU969" s="3"/>
      <c r="LV969" s="3"/>
      <c r="LW969" s="3"/>
      <c r="LX969" s="3"/>
      <c r="LY969" s="3"/>
      <c r="LZ969" s="3"/>
      <c r="MA969" s="3"/>
      <c r="MB969" s="3"/>
      <c r="MC969" s="3"/>
      <c r="MD969" s="3"/>
      <c r="ME969" s="3"/>
      <c r="MF969" s="3"/>
      <c r="MG969" s="3"/>
      <c r="MH969" s="3"/>
      <c r="MI969" s="3"/>
      <c r="MJ969" s="3"/>
      <c r="MK969" s="3"/>
      <c r="ML969" s="3"/>
      <c r="MM969" s="3"/>
      <c r="MN969" s="3"/>
      <c r="MO969" s="3"/>
      <c r="MP969" s="3"/>
      <c r="MQ969" s="3"/>
      <c r="MR969" s="3"/>
      <c r="MS969" s="3"/>
      <c r="MT969" s="3"/>
      <c r="MU969" s="3"/>
      <c r="MV969" s="3"/>
      <c r="MW969" s="3"/>
      <c r="MX969" s="3"/>
      <c r="MY969" s="3"/>
      <c r="MZ969" s="3"/>
      <c r="NA969" s="3"/>
      <c r="NB969" s="3"/>
      <c r="NC969" s="3"/>
      <c r="ND969" s="3"/>
      <c r="NE969" s="3"/>
      <c r="NF969" s="3"/>
      <c r="NG969" s="3"/>
      <c r="NH969" s="3"/>
      <c r="NI969" s="3"/>
      <c r="NJ969" s="3"/>
      <c r="NK969" s="3"/>
      <c r="NL969" s="3"/>
      <c r="NM969" s="3"/>
      <c r="NN969" s="3"/>
      <c r="NO969" s="3"/>
      <c r="NP969" s="3"/>
      <c r="NQ969" s="3"/>
      <c r="NR969" s="3"/>
      <c r="NS969" s="3"/>
      <c r="NT969" s="3"/>
      <c r="NU969" s="3"/>
      <c r="NV969" s="3"/>
      <c r="NW969" s="3"/>
      <c r="NX969" s="3"/>
      <c r="NY969" s="3"/>
      <c r="NZ969" s="3"/>
      <c r="OA969" s="3"/>
      <c r="OB969" s="3"/>
      <c r="OC969" s="3"/>
      <c r="OD969" s="3"/>
      <c r="OE969" s="3"/>
      <c r="OF969" s="3"/>
      <c r="OG969" s="3"/>
      <c r="OH969" s="3"/>
      <c r="OI969" s="3"/>
      <c r="OJ969" s="3"/>
      <c r="OK969" s="3"/>
      <c r="OL969" s="3"/>
      <c r="OM969" s="3"/>
      <c r="ON969" s="3"/>
      <c r="OO969" s="3"/>
      <c r="OP969" s="3"/>
      <c r="OQ969" s="3"/>
      <c r="OR969" s="3"/>
      <c r="OS969" s="3"/>
      <c r="OT969" s="3"/>
      <c r="OU969" s="3"/>
      <c r="OV969" s="3"/>
      <c r="OW969" s="3"/>
      <c r="OX969" s="3"/>
      <c r="OY969" s="3"/>
      <c r="OZ969" s="3"/>
      <c r="PA969" s="3"/>
      <c r="PB969" s="3"/>
      <c r="PC969" s="3"/>
      <c r="PD969" s="3"/>
      <c r="PE969" s="3"/>
      <c r="PF969" s="3"/>
      <c r="PG969" s="3"/>
      <c r="PH969" s="3"/>
      <c r="PI969" s="3"/>
      <c r="PJ969" s="3"/>
      <c r="PK969" s="3"/>
      <c r="PL969" s="3"/>
      <c r="PM969" s="3"/>
      <c r="PN969" s="3"/>
      <c r="PO969" s="3"/>
      <c r="PP969" s="3"/>
      <c r="PQ969" s="3"/>
      <c r="PR969" s="3"/>
      <c r="PS969" s="3"/>
      <c r="PT969" s="3"/>
      <c r="PU969" s="3"/>
      <c r="PV969" s="3"/>
      <c r="PW969" s="3"/>
      <c r="PX969" s="3"/>
      <c r="PY969" s="3"/>
      <c r="PZ969" s="3"/>
      <c r="QA969" s="3"/>
      <c r="QB969" s="3"/>
      <c r="QC969" s="3"/>
      <c r="QD969" s="3"/>
      <c r="QE969" s="3"/>
      <c r="QF969" s="3"/>
      <c r="QG969" s="3"/>
      <c r="QH969" s="3"/>
      <c r="QI969" s="3"/>
      <c r="QJ969" s="3"/>
      <c r="QK969" s="3"/>
      <c r="QL969" s="3"/>
      <c r="QM969" s="3"/>
      <c r="QN969" s="3"/>
      <c r="QO969" s="3"/>
      <c r="QP969" s="3"/>
      <c r="QQ969" s="3"/>
      <c r="QR969" s="3"/>
      <c r="QS969" s="3"/>
      <c r="QT969" s="3"/>
      <c r="QU969" s="3"/>
      <c r="QV969" s="3"/>
      <c r="QW969" s="3"/>
      <c r="QX969" s="3"/>
      <c r="QY969" s="3"/>
      <c r="QZ969" s="3"/>
      <c r="RA969" s="3"/>
      <c r="RB969" s="3"/>
      <c r="RC969" s="3"/>
      <c r="RD969" s="3"/>
      <c r="RE969" s="3"/>
      <c r="RF969" s="3"/>
      <c r="RG969" s="3"/>
      <c r="RH969" s="3"/>
      <c r="RI969" s="3"/>
      <c r="RJ969" s="3"/>
      <c r="RK969" s="3"/>
      <c r="RL969" s="3"/>
      <c r="RM969" s="3"/>
      <c r="RN969" s="3"/>
      <c r="RO969" s="3"/>
      <c r="RP969" s="3"/>
      <c r="RQ969" s="3"/>
      <c r="RR969" s="3"/>
      <c r="RS969" s="3"/>
      <c r="RT969" s="3"/>
      <c r="RU969" s="3"/>
      <c r="RV969" s="3"/>
      <c r="RW969" s="3"/>
      <c r="RX969" s="3"/>
      <c r="RY969" s="3"/>
      <c r="RZ969" s="3"/>
      <c r="SA969" s="3"/>
      <c r="SB969" s="3"/>
      <c r="SC969" s="3"/>
      <c r="SD969" s="3"/>
      <c r="SE969" s="3"/>
      <c r="SF969" s="3"/>
      <c r="SG969" s="3"/>
      <c r="SH969" s="3"/>
      <c r="SI969" s="3"/>
      <c r="SJ969" s="3"/>
      <c r="SK969" s="3"/>
      <c r="SL969" s="3"/>
      <c r="SM969" s="3"/>
      <c r="SN969" s="3"/>
      <c r="SO969" s="3"/>
      <c r="SP969" s="3"/>
      <c r="SQ969" s="3"/>
      <c r="SR969" s="3"/>
      <c r="SS969" s="3"/>
      <c r="ST969" s="3"/>
      <c r="SU969" s="3"/>
      <c r="SV969" s="3"/>
      <c r="SW969" s="3"/>
      <c r="SX969" s="3"/>
      <c r="SY969" s="3"/>
      <c r="SZ969" s="3"/>
      <c r="TA969" s="3"/>
      <c r="TB969" s="3"/>
      <c r="TC969" s="3"/>
      <c r="TD969" s="3"/>
      <c r="TE969" s="3"/>
      <c r="TF969" s="3"/>
      <c r="TG969" s="3"/>
      <c r="TH969" s="3"/>
      <c r="TI969" s="3"/>
      <c r="TJ969" s="3"/>
      <c r="TK969" s="3"/>
      <c r="TL969" s="3"/>
      <c r="TM969" s="3"/>
      <c r="TN969" s="3"/>
      <c r="TO969" s="3"/>
      <c r="TP969" s="3"/>
      <c r="TQ969" s="3"/>
      <c r="TR969" s="3"/>
      <c r="TS969" s="3"/>
      <c r="TT969" s="3"/>
      <c r="TU969" s="3"/>
      <c r="TV969" s="3"/>
      <c r="TW969" s="3"/>
      <c r="TX969" s="3"/>
      <c r="TY969" s="3"/>
      <c r="TZ969" s="3"/>
      <c r="UA969" s="3"/>
      <c r="UB969" s="3"/>
      <c r="UC969" s="3"/>
      <c r="UD969" s="3"/>
      <c r="UE969" s="3"/>
      <c r="UF969" s="3"/>
      <c r="UG969" s="3"/>
      <c r="UH969" s="3"/>
      <c r="UI969" s="3"/>
      <c r="UJ969" s="3"/>
      <c r="UK969" s="3"/>
      <c r="UL969" s="3"/>
      <c r="UM969" s="3"/>
      <c r="UN969" s="3"/>
      <c r="UO969" s="3"/>
      <c r="UP969" s="3"/>
      <c r="UQ969" s="3"/>
      <c r="UR969" s="3"/>
      <c r="US969" s="3"/>
      <c r="UT969" s="3"/>
      <c r="UU969" s="3"/>
      <c r="UV969" s="3"/>
      <c r="UW969" s="3"/>
      <c r="UX969" s="3"/>
      <c r="UY969" s="3"/>
      <c r="UZ969" s="3"/>
      <c r="VA969" s="3"/>
      <c r="VB969" s="3"/>
      <c r="VC969" s="3"/>
      <c r="VD969" s="3"/>
      <c r="VE969" s="3"/>
      <c r="VF969" s="3"/>
      <c r="VG969" s="3"/>
      <c r="VH969" s="3"/>
      <c r="VI969" s="3"/>
      <c r="VJ969" s="3"/>
      <c r="VK969" s="3"/>
      <c r="VL969" s="3"/>
      <c r="VM969" s="3"/>
      <c r="VN969" s="3"/>
      <c r="VO969" s="3"/>
      <c r="VP969" s="3"/>
      <c r="VQ969" s="3"/>
      <c r="VR969" s="3"/>
      <c r="VS969" s="3"/>
      <c r="VT969" s="3"/>
      <c r="VU969" s="3"/>
      <c r="VV969" s="3"/>
      <c r="VW969" s="3"/>
      <c r="VX969" s="3"/>
      <c r="VY969" s="3"/>
      <c r="VZ969" s="3"/>
      <c r="WA969" s="3"/>
      <c r="WB969" s="3"/>
      <c r="WC969" s="3"/>
    </row>
    <row r="970" spans="1:601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/>
      <c r="LP970" s="3"/>
      <c r="LQ970" s="3"/>
      <c r="LR970" s="3"/>
      <c r="LS970" s="3"/>
      <c r="LT970" s="3"/>
      <c r="LU970" s="3"/>
      <c r="LV970" s="3"/>
      <c r="LW970" s="3"/>
      <c r="LX970" s="3"/>
      <c r="LY970" s="3"/>
      <c r="LZ970" s="3"/>
      <c r="MA970" s="3"/>
      <c r="MB970" s="3"/>
      <c r="MC970" s="3"/>
      <c r="MD970" s="3"/>
      <c r="ME970" s="3"/>
      <c r="MF970" s="3"/>
      <c r="MG970" s="3"/>
      <c r="MH970" s="3"/>
      <c r="MI970" s="3"/>
      <c r="MJ970" s="3"/>
      <c r="MK970" s="3"/>
      <c r="ML970" s="3"/>
      <c r="MM970" s="3"/>
      <c r="MN970" s="3"/>
      <c r="MO970" s="3"/>
      <c r="MP970" s="3"/>
      <c r="MQ970" s="3"/>
      <c r="MR970" s="3"/>
      <c r="MS970" s="3"/>
      <c r="MT970" s="3"/>
      <c r="MU970" s="3"/>
      <c r="MV970" s="3"/>
      <c r="MW970" s="3"/>
      <c r="MX970" s="3"/>
      <c r="MY970" s="3"/>
      <c r="MZ970" s="3"/>
      <c r="NA970" s="3"/>
      <c r="NB970" s="3"/>
      <c r="NC970" s="3"/>
      <c r="ND970" s="3"/>
      <c r="NE970" s="3"/>
      <c r="NF970" s="3"/>
      <c r="NG970" s="3"/>
      <c r="NH970" s="3"/>
      <c r="NI970" s="3"/>
      <c r="NJ970" s="3"/>
      <c r="NK970" s="3"/>
      <c r="NL970" s="3"/>
      <c r="NM970" s="3"/>
      <c r="NN970" s="3"/>
      <c r="NO970" s="3"/>
      <c r="NP970" s="3"/>
      <c r="NQ970" s="3"/>
      <c r="NR970" s="3"/>
      <c r="NS970" s="3"/>
      <c r="NT970" s="3"/>
      <c r="NU970" s="3"/>
      <c r="NV970" s="3"/>
      <c r="NW970" s="3"/>
      <c r="NX970" s="3"/>
      <c r="NY970" s="3"/>
      <c r="NZ970" s="3"/>
      <c r="OA970" s="3"/>
      <c r="OB970" s="3"/>
      <c r="OC970" s="3"/>
      <c r="OD970" s="3"/>
      <c r="OE970" s="3"/>
      <c r="OF970" s="3"/>
      <c r="OG970" s="3"/>
      <c r="OH970" s="3"/>
      <c r="OI970" s="3"/>
      <c r="OJ970" s="3"/>
      <c r="OK970" s="3"/>
      <c r="OL970" s="3"/>
      <c r="OM970" s="3"/>
      <c r="ON970" s="3"/>
      <c r="OO970" s="3"/>
      <c r="OP970" s="3"/>
      <c r="OQ970" s="3"/>
      <c r="OR970" s="3"/>
      <c r="OS970" s="3"/>
      <c r="OT970" s="3"/>
      <c r="OU970" s="3"/>
      <c r="OV970" s="3"/>
      <c r="OW970" s="3"/>
      <c r="OX970" s="3"/>
      <c r="OY970" s="3"/>
      <c r="OZ970" s="3"/>
      <c r="PA970" s="3"/>
      <c r="PB970" s="3"/>
      <c r="PC970" s="3"/>
      <c r="PD970" s="3"/>
      <c r="PE970" s="3"/>
      <c r="PF970" s="3"/>
      <c r="PG970" s="3"/>
      <c r="PH970" s="3"/>
      <c r="PI970" s="3"/>
      <c r="PJ970" s="3"/>
      <c r="PK970" s="3"/>
      <c r="PL970" s="3"/>
      <c r="PM970" s="3"/>
      <c r="PN970" s="3"/>
      <c r="PO970" s="3"/>
      <c r="PP970" s="3"/>
      <c r="PQ970" s="3"/>
      <c r="PR970" s="3"/>
      <c r="PS970" s="3"/>
      <c r="PT970" s="3"/>
      <c r="PU970" s="3"/>
      <c r="PV970" s="3"/>
      <c r="PW970" s="3"/>
      <c r="PX970" s="3"/>
      <c r="PY970" s="3"/>
      <c r="PZ970" s="3"/>
      <c r="QA970" s="3"/>
      <c r="QB970" s="3"/>
      <c r="QC970" s="3"/>
      <c r="QD970" s="3"/>
      <c r="QE970" s="3"/>
      <c r="QF970" s="3"/>
      <c r="QG970" s="3"/>
      <c r="QH970" s="3"/>
      <c r="QI970" s="3"/>
      <c r="QJ970" s="3"/>
      <c r="QK970" s="3"/>
      <c r="QL970" s="3"/>
      <c r="QM970" s="3"/>
      <c r="QN970" s="3"/>
      <c r="QO970" s="3"/>
      <c r="QP970" s="3"/>
      <c r="QQ970" s="3"/>
      <c r="QR970" s="3"/>
      <c r="QS970" s="3"/>
      <c r="QT970" s="3"/>
      <c r="QU970" s="3"/>
      <c r="QV970" s="3"/>
      <c r="QW970" s="3"/>
      <c r="QX970" s="3"/>
      <c r="QY970" s="3"/>
      <c r="QZ970" s="3"/>
      <c r="RA970" s="3"/>
      <c r="RB970" s="3"/>
      <c r="RC970" s="3"/>
      <c r="RD970" s="3"/>
      <c r="RE970" s="3"/>
      <c r="RF970" s="3"/>
      <c r="RG970" s="3"/>
      <c r="RH970" s="3"/>
      <c r="RI970" s="3"/>
      <c r="RJ970" s="3"/>
      <c r="RK970" s="3"/>
      <c r="RL970" s="3"/>
      <c r="RM970" s="3"/>
      <c r="RN970" s="3"/>
      <c r="RO970" s="3"/>
      <c r="RP970" s="3"/>
      <c r="RQ970" s="3"/>
      <c r="RR970" s="3"/>
      <c r="RS970" s="3"/>
      <c r="RT970" s="3"/>
      <c r="RU970" s="3"/>
      <c r="RV970" s="3"/>
      <c r="RW970" s="3"/>
      <c r="RX970" s="3"/>
      <c r="RY970" s="3"/>
      <c r="RZ970" s="3"/>
      <c r="SA970" s="3"/>
      <c r="SB970" s="3"/>
      <c r="SC970" s="3"/>
      <c r="SD970" s="3"/>
      <c r="SE970" s="3"/>
      <c r="SF970" s="3"/>
      <c r="SG970" s="3"/>
      <c r="SH970" s="3"/>
      <c r="SI970" s="3"/>
      <c r="SJ970" s="3"/>
      <c r="SK970" s="3"/>
      <c r="SL970" s="3"/>
      <c r="SM970" s="3"/>
      <c r="SN970" s="3"/>
      <c r="SO970" s="3"/>
      <c r="SP970" s="3"/>
      <c r="SQ970" s="3"/>
      <c r="SR970" s="3"/>
      <c r="SS970" s="3"/>
      <c r="ST970" s="3"/>
      <c r="SU970" s="3"/>
      <c r="SV970" s="3"/>
      <c r="SW970" s="3"/>
      <c r="SX970" s="3"/>
      <c r="SY970" s="3"/>
      <c r="SZ970" s="3"/>
      <c r="TA970" s="3"/>
      <c r="TB970" s="3"/>
      <c r="TC970" s="3"/>
      <c r="TD970" s="3"/>
      <c r="TE970" s="3"/>
      <c r="TF970" s="3"/>
      <c r="TG970" s="3"/>
      <c r="TH970" s="3"/>
      <c r="TI970" s="3"/>
      <c r="TJ970" s="3"/>
      <c r="TK970" s="3"/>
      <c r="TL970" s="3"/>
      <c r="TM970" s="3"/>
      <c r="TN970" s="3"/>
      <c r="TO970" s="3"/>
      <c r="TP970" s="3"/>
      <c r="TQ970" s="3"/>
      <c r="TR970" s="3"/>
      <c r="TS970" s="3"/>
      <c r="TT970" s="3"/>
      <c r="TU970" s="3"/>
      <c r="TV970" s="3"/>
      <c r="TW970" s="3"/>
      <c r="TX970" s="3"/>
      <c r="TY970" s="3"/>
      <c r="TZ970" s="3"/>
      <c r="UA970" s="3"/>
      <c r="UB970" s="3"/>
      <c r="UC970" s="3"/>
      <c r="UD970" s="3"/>
      <c r="UE970" s="3"/>
      <c r="UF970" s="3"/>
      <c r="UG970" s="3"/>
      <c r="UH970" s="3"/>
      <c r="UI970" s="3"/>
      <c r="UJ970" s="3"/>
      <c r="UK970" s="3"/>
      <c r="UL970" s="3"/>
      <c r="UM970" s="3"/>
      <c r="UN970" s="3"/>
      <c r="UO970" s="3"/>
      <c r="UP970" s="3"/>
      <c r="UQ970" s="3"/>
      <c r="UR970" s="3"/>
      <c r="US970" s="3"/>
      <c r="UT970" s="3"/>
      <c r="UU970" s="3"/>
      <c r="UV970" s="3"/>
      <c r="UW970" s="3"/>
      <c r="UX970" s="3"/>
      <c r="UY970" s="3"/>
      <c r="UZ970" s="3"/>
      <c r="VA970" s="3"/>
      <c r="VB970" s="3"/>
      <c r="VC970" s="3"/>
      <c r="VD970" s="3"/>
      <c r="VE970" s="3"/>
      <c r="VF970" s="3"/>
      <c r="VG970" s="3"/>
      <c r="VH970" s="3"/>
      <c r="VI970" s="3"/>
      <c r="VJ970" s="3"/>
      <c r="VK970" s="3"/>
      <c r="VL970" s="3"/>
      <c r="VM970" s="3"/>
      <c r="VN970" s="3"/>
      <c r="VO970" s="3"/>
      <c r="VP970" s="3"/>
      <c r="VQ970" s="3"/>
      <c r="VR970" s="3"/>
      <c r="VS970" s="3"/>
      <c r="VT970" s="3"/>
      <c r="VU970" s="3"/>
      <c r="VV970" s="3"/>
      <c r="VW970" s="3"/>
      <c r="VX970" s="3"/>
      <c r="VY970" s="3"/>
      <c r="VZ970" s="3"/>
      <c r="WA970" s="3"/>
      <c r="WB970" s="3"/>
      <c r="WC970" s="3"/>
    </row>
    <row r="971" spans="1:601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3"/>
      <c r="NJ971" s="3"/>
      <c r="NK971" s="3"/>
      <c r="NL971" s="3"/>
      <c r="NM971" s="3"/>
      <c r="NN971" s="3"/>
      <c r="NO971" s="3"/>
      <c r="NP971" s="3"/>
      <c r="NQ971" s="3"/>
      <c r="NR971" s="3"/>
      <c r="NS971" s="3"/>
      <c r="NT971" s="3"/>
      <c r="NU971" s="3"/>
      <c r="NV971" s="3"/>
      <c r="NW971" s="3"/>
      <c r="NX971" s="3"/>
      <c r="NY971" s="3"/>
      <c r="NZ971" s="3"/>
      <c r="OA971" s="3"/>
      <c r="OB971" s="3"/>
      <c r="OC971" s="3"/>
      <c r="OD971" s="3"/>
      <c r="OE971" s="3"/>
      <c r="OF971" s="3"/>
      <c r="OG971" s="3"/>
      <c r="OH971" s="3"/>
      <c r="OI971" s="3"/>
      <c r="OJ971" s="3"/>
      <c r="OK971" s="3"/>
      <c r="OL971" s="3"/>
      <c r="OM971" s="3"/>
      <c r="ON971" s="3"/>
      <c r="OO971" s="3"/>
      <c r="OP971" s="3"/>
      <c r="OQ971" s="3"/>
      <c r="OR971" s="3"/>
      <c r="OS971" s="3"/>
      <c r="OT971" s="3"/>
      <c r="OU971" s="3"/>
      <c r="OV971" s="3"/>
      <c r="OW971" s="3"/>
      <c r="OX971" s="3"/>
      <c r="OY971" s="3"/>
      <c r="OZ971" s="3"/>
      <c r="PA971" s="3"/>
      <c r="PB971" s="3"/>
      <c r="PC971" s="3"/>
      <c r="PD971" s="3"/>
      <c r="PE971" s="3"/>
      <c r="PF971" s="3"/>
      <c r="PG971" s="3"/>
      <c r="PH971" s="3"/>
      <c r="PI971" s="3"/>
      <c r="PJ971" s="3"/>
      <c r="PK971" s="3"/>
      <c r="PL971" s="3"/>
      <c r="PM971" s="3"/>
      <c r="PN971" s="3"/>
      <c r="PO971" s="3"/>
      <c r="PP971" s="3"/>
      <c r="PQ971" s="3"/>
      <c r="PR971" s="3"/>
      <c r="PS971" s="3"/>
      <c r="PT971" s="3"/>
      <c r="PU971" s="3"/>
      <c r="PV971" s="3"/>
      <c r="PW971" s="3"/>
      <c r="PX971" s="3"/>
      <c r="PY971" s="3"/>
      <c r="PZ971" s="3"/>
      <c r="QA971" s="3"/>
      <c r="QB971" s="3"/>
      <c r="QC971" s="3"/>
      <c r="QD971" s="3"/>
      <c r="QE971" s="3"/>
      <c r="QF971" s="3"/>
      <c r="QG971" s="3"/>
      <c r="QH971" s="3"/>
      <c r="QI971" s="3"/>
      <c r="QJ971" s="3"/>
      <c r="QK971" s="3"/>
      <c r="QL971" s="3"/>
      <c r="QM971" s="3"/>
      <c r="QN971" s="3"/>
      <c r="QO971" s="3"/>
      <c r="QP971" s="3"/>
      <c r="QQ971" s="3"/>
      <c r="QR971" s="3"/>
      <c r="QS971" s="3"/>
      <c r="QT971" s="3"/>
      <c r="QU971" s="3"/>
      <c r="QV971" s="3"/>
      <c r="QW971" s="3"/>
      <c r="QX971" s="3"/>
      <c r="QY971" s="3"/>
      <c r="QZ971" s="3"/>
      <c r="RA971" s="3"/>
      <c r="RB971" s="3"/>
      <c r="RC971" s="3"/>
      <c r="RD971" s="3"/>
      <c r="RE971" s="3"/>
      <c r="RF971" s="3"/>
      <c r="RG971" s="3"/>
      <c r="RH971" s="3"/>
      <c r="RI971" s="3"/>
      <c r="RJ971" s="3"/>
      <c r="RK971" s="3"/>
      <c r="RL971" s="3"/>
      <c r="RM971" s="3"/>
      <c r="RN971" s="3"/>
      <c r="RO971" s="3"/>
      <c r="RP971" s="3"/>
      <c r="RQ971" s="3"/>
      <c r="RR971" s="3"/>
      <c r="RS971" s="3"/>
      <c r="RT971" s="3"/>
      <c r="RU971" s="3"/>
      <c r="RV971" s="3"/>
      <c r="RW971" s="3"/>
      <c r="RX971" s="3"/>
      <c r="RY971" s="3"/>
      <c r="RZ971" s="3"/>
      <c r="SA971" s="3"/>
      <c r="SB971" s="3"/>
      <c r="SC971" s="3"/>
      <c r="SD971" s="3"/>
      <c r="SE971" s="3"/>
      <c r="SF971" s="3"/>
      <c r="SG971" s="3"/>
      <c r="SH971" s="3"/>
      <c r="SI971" s="3"/>
      <c r="SJ971" s="3"/>
      <c r="SK971" s="3"/>
      <c r="SL971" s="3"/>
      <c r="SM971" s="3"/>
      <c r="SN971" s="3"/>
      <c r="SO971" s="3"/>
      <c r="SP971" s="3"/>
      <c r="SQ971" s="3"/>
      <c r="SR971" s="3"/>
      <c r="SS971" s="3"/>
      <c r="ST971" s="3"/>
      <c r="SU971" s="3"/>
      <c r="SV971" s="3"/>
      <c r="SW971" s="3"/>
      <c r="SX971" s="3"/>
      <c r="SY971" s="3"/>
      <c r="SZ971" s="3"/>
      <c r="TA971" s="3"/>
      <c r="TB971" s="3"/>
      <c r="TC971" s="3"/>
      <c r="TD971" s="3"/>
      <c r="TE971" s="3"/>
      <c r="TF971" s="3"/>
      <c r="TG971" s="3"/>
      <c r="TH971" s="3"/>
      <c r="TI971" s="3"/>
      <c r="TJ971" s="3"/>
      <c r="TK971" s="3"/>
      <c r="TL971" s="3"/>
      <c r="TM971" s="3"/>
      <c r="TN971" s="3"/>
      <c r="TO971" s="3"/>
      <c r="TP971" s="3"/>
      <c r="TQ971" s="3"/>
      <c r="TR971" s="3"/>
      <c r="TS971" s="3"/>
      <c r="TT971" s="3"/>
      <c r="TU971" s="3"/>
      <c r="TV971" s="3"/>
      <c r="TW971" s="3"/>
      <c r="TX971" s="3"/>
      <c r="TY971" s="3"/>
      <c r="TZ971" s="3"/>
      <c r="UA971" s="3"/>
      <c r="UB971" s="3"/>
      <c r="UC971" s="3"/>
      <c r="UD971" s="3"/>
      <c r="UE971" s="3"/>
      <c r="UF971" s="3"/>
      <c r="UG971" s="3"/>
      <c r="UH971" s="3"/>
      <c r="UI971" s="3"/>
      <c r="UJ971" s="3"/>
      <c r="UK971" s="3"/>
      <c r="UL971" s="3"/>
      <c r="UM971" s="3"/>
      <c r="UN971" s="3"/>
      <c r="UO971" s="3"/>
      <c r="UP971" s="3"/>
      <c r="UQ971" s="3"/>
      <c r="UR971" s="3"/>
      <c r="US971" s="3"/>
      <c r="UT971" s="3"/>
      <c r="UU971" s="3"/>
      <c r="UV971" s="3"/>
      <c r="UW971" s="3"/>
      <c r="UX971" s="3"/>
      <c r="UY971" s="3"/>
      <c r="UZ971" s="3"/>
      <c r="VA971" s="3"/>
      <c r="VB971" s="3"/>
      <c r="VC971" s="3"/>
      <c r="VD971" s="3"/>
      <c r="VE971" s="3"/>
      <c r="VF971" s="3"/>
      <c r="VG971" s="3"/>
      <c r="VH971" s="3"/>
      <c r="VI971" s="3"/>
      <c r="VJ971" s="3"/>
      <c r="VK971" s="3"/>
      <c r="VL971" s="3"/>
      <c r="VM971" s="3"/>
      <c r="VN971" s="3"/>
      <c r="VO971" s="3"/>
      <c r="VP971" s="3"/>
      <c r="VQ971" s="3"/>
      <c r="VR971" s="3"/>
      <c r="VS971" s="3"/>
      <c r="VT971" s="3"/>
      <c r="VU971" s="3"/>
      <c r="VV971" s="3"/>
      <c r="VW971" s="3"/>
      <c r="VX971" s="3"/>
      <c r="VY971" s="3"/>
      <c r="VZ971" s="3"/>
      <c r="WA971" s="3"/>
      <c r="WB971" s="3"/>
      <c r="WC971" s="3"/>
    </row>
    <row r="972" spans="1:601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3"/>
      <c r="NJ972" s="3"/>
      <c r="NK972" s="3"/>
      <c r="NL972" s="3"/>
      <c r="NM972" s="3"/>
      <c r="NN972" s="3"/>
      <c r="NO972" s="3"/>
      <c r="NP972" s="3"/>
      <c r="NQ972" s="3"/>
      <c r="NR972" s="3"/>
      <c r="NS972" s="3"/>
      <c r="NT972" s="3"/>
      <c r="NU972" s="3"/>
      <c r="NV972" s="3"/>
      <c r="NW972" s="3"/>
      <c r="NX972" s="3"/>
      <c r="NY972" s="3"/>
      <c r="NZ972" s="3"/>
      <c r="OA972" s="3"/>
      <c r="OB972" s="3"/>
      <c r="OC972" s="3"/>
      <c r="OD972" s="3"/>
      <c r="OE972" s="3"/>
      <c r="OF972" s="3"/>
      <c r="OG972" s="3"/>
      <c r="OH972" s="3"/>
      <c r="OI972" s="3"/>
      <c r="OJ972" s="3"/>
      <c r="OK972" s="3"/>
      <c r="OL972" s="3"/>
      <c r="OM972" s="3"/>
      <c r="ON972" s="3"/>
      <c r="OO972" s="3"/>
      <c r="OP972" s="3"/>
      <c r="OQ972" s="3"/>
      <c r="OR972" s="3"/>
      <c r="OS972" s="3"/>
      <c r="OT972" s="3"/>
      <c r="OU972" s="3"/>
      <c r="OV972" s="3"/>
      <c r="OW972" s="3"/>
      <c r="OX972" s="3"/>
      <c r="OY972" s="3"/>
      <c r="OZ972" s="3"/>
      <c r="PA972" s="3"/>
      <c r="PB972" s="3"/>
      <c r="PC972" s="3"/>
      <c r="PD972" s="3"/>
      <c r="PE972" s="3"/>
      <c r="PF972" s="3"/>
      <c r="PG972" s="3"/>
      <c r="PH972" s="3"/>
      <c r="PI972" s="3"/>
      <c r="PJ972" s="3"/>
      <c r="PK972" s="3"/>
      <c r="PL972" s="3"/>
      <c r="PM972" s="3"/>
      <c r="PN972" s="3"/>
      <c r="PO972" s="3"/>
      <c r="PP972" s="3"/>
      <c r="PQ972" s="3"/>
      <c r="PR972" s="3"/>
      <c r="PS972" s="3"/>
      <c r="PT972" s="3"/>
      <c r="PU972" s="3"/>
      <c r="PV972" s="3"/>
      <c r="PW972" s="3"/>
      <c r="PX972" s="3"/>
      <c r="PY972" s="3"/>
      <c r="PZ972" s="3"/>
      <c r="QA972" s="3"/>
      <c r="QB972" s="3"/>
      <c r="QC972" s="3"/>
      <c r="QD972" s="3"/>
      <c r="QE972" s="3"/>
      <c r="QF972" s="3"/>
      <c r="QG972" s="3"/>
      <c r="QH972" s="3"/>
      <c r="QI972" s="3"/>
      <c r="QJ972" s="3"/>
      <c r="QK972" s="3"/>
      <c r="QL972" s="3"/>
      <c r="QM972" s="3"/>
      <c r="QN972" s="3"/>
      <c r="QO972" s="3"/>
      <c r="QP972" s="3"/>
      <c r="QQ972" s="3"/>
      <c r="QR972" s="3"/>
      <c r="QS972" s="3"/>
      <c r="QT972" s="3"/>
      <c r="QU972" s="3"/>
      <c r="QV972" s="3"/>
      <c r="QW972" s="3"/>
      <c r="QX972" s="3"/>
      <c r="QY972" s="3"/>
      <c r="QZ972" s="3"/>
      <c r="RA972" s="3"/>
      <c r="RB972" s="3"/>
      <c r="RC972" s="3"/>
      <c r="RD972" s="3"/>
      <c r="RE972" s="3"/>
      <c r="RF972" s="3"/>
      <c r="RG972" s="3"/>
      <c r="RH972" s="3"/>
      <c r="RI972" s="3"/>
      <c r="RJ972" s="3"/>
      <c r="RK972" s="3"/>
      <c r="RL972" s="3"/>
      <c r="RM972" s="3"/>
      <c r="RN972" s="3"/>
      <c r="RO972" s="3"/>
      <c r="RP972" s="3"/>
      <c r="RQ972" s="3"/>
      <c r="RR972" s="3"/>
      <c r="RS972" s="3"/>
      <c r="RT972" s="3"/>
      <c r="RU972" s="3"/>
      <c r="RV972" s="3"/>
      <c r="RW972" s="3"/>
      <c r="RX972" s="3"/>
      <c r="RY972" s="3"/>
      <c r="RZ972" s="3"/>
      <c r="SA972" s="3"/>
      <c r="SB972" s="3"/>
      <c r="SC972" s="3"/>
      <c r="SD972" s="3"/>
      <c r="SE972" s="3"/>
      <c r="SF972" s="3"/>
      <c r="SG972" s="3"/>
      <c r="SH972" s="3"/>
      <c r="SI972" s="3"/>
      <c r="SJ972" s="3"/>
      <c r="SK972" s="3"/>
      <c r="SL972" s="3"/>
      <c r="SM972" s="3"/>
      <c r="SN972" s="3"/>
      <c r="SO972" s="3"/>
      <c r="SP972" s="3"/>
      <c r="SQ972" s="3"/>
      <c r="SR972" s="3"/>
      <c r="SS972" s="3"/>
      <c r="ST972" s="3"/>
      <c r="SU972" s="3"/>
      <c r="SV972" s="3"/>
      <c r="SW972" s="3"/>
      <c r="SX972" s="3"/>
      <c r="SY972" s="3"/>
      <c r="SZ972" s="3"/>
      <c r="TA972" s="3"/>
      <c r="TB972" s="3"/>
      <c r="TC972" s="3"/>
      <c r="TD972" s="3"/>
      <c r="TE972" s="3"/>
      <c r="TF972" s="3"/>
      <c r="TG972" s="3"/>
      <c r="TH972" s="3"/>
      <c r="TI972" s="3"/>
      <c r="TJ972" s="3"/>
      <c r="TK972" s="3"/>
      <c r="TL972" s="3"/>
      <c r="TM972" s="3"/>
      <c r="TN972" s="3"/>
      <c r="TO972" s="3"/>
      <c r="TP972" s="3"/>
      <c r="TQ972" s="3"/>
      <c r="TR972" s="3"/>
      <c r="TS972" s="3"/>
      <c r="TT972" s="3"/>
      <c r="TU972" s="3"/>
      <c r="TV972" s="3"/>
      <c r="TW972" s="3"/>
      <c r="TX972" s="3"/>
      <c r="TY972" s="3"/>
      <c r="TZ972" s="3"/>
      <c r="UA972" s="3"/>
      <c r="UB972" s="3"/>
      <c r="UC972" s="3"/>
      <c r="UD972" s="3"/>
      <c r="UE972" s="3"/>
      <c r="UF972" s="3"/>
      <c r="UG972" s="3"/>
      <c r="UH972" s="3"/>
      <c r="UI972" s="3"/>
      <c r="UJ972" s="3"/>
      <c r="UK972" s="3"/>
      <c r="UL972" s="3"/>
      <c r="UM972" s="3"/>
      <c r="UN972" s="3"/>
      <c r="UO972" s="3"/>
      <c r="UP972" s="3"/>
      <c r="UQ972" s="3"/>
      <c r="UR972" s="3"/>
      <c r="US972" s="3"/>
      <c r="UT972" s="3"/>
      <c r="UU972" s="3"/>
      <c r="UV972" s="3"/>
      <c r="UW972" s="3"/>
      <c r="UX972" s="3"/>
      <c r="UY972" s="3"/>
      <c r="UZ972" s="3"/>
      <c r="VA972" s="3"/>
      <c r="VB972" s="3"/>
      <c r="VC972" s="3"/>
      <c r="VD972" s="3"/>
      <c r="VE972" s="3"/>
      <c r="VF972" s="3"/>
      <c r="VG972" s="3"/>
      <c r="VH972" s="3"/>
      <c r="VI972" s="3"/>
      <c r="VJ972" s="3"/>
      <c r="VK972" s="3"/>
      <c r="VL972" s="3"/>
      <c r="VM972" s="3"/>
      <c r="VN972" s="3"/>
      <c r="VO972" s="3"/>
      <c r="VP972" s="3"/>
      <c r="VQ972" s="3"/>
      <c r="VR972" s="3"/>
      <c r="VS972" s="3"/>
      <c r="VT972" s="3"/>
      <c r="VU972" s="3"/>
      <c r="VV972" s="3"/>
      <c r="VW972" s="3"/>
      <c r="VX972" s="3"/>
      <c r="VY972" s="3"/>
      <c r="VZ972" s="3"/>
      <c r="WA972" s="3"/>
      <c r="WB972" s="3"/>
      <c r="WC972" s="3"/>
    </row>
    <row r="973" spans="1:601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3"/>
      <c r="NJ973" s="3"/>
      <c r="NK973" s="3"/>
      <c r="NL973" s="3"/>
      <c r="NM973" s="3"/>
      <c r="NN973" s="3"/>
      <c r="NO973" s="3"/>
      <c r="NP973" s="3"/>
      <c r="NQ973" s="3"/>
      <c r="NR973" s="3"/>
      <c r="NS973" s="3"/>
      <c r="NT973" s="3"/>
      <c r="NU973" s="3"/>
      <c r="NV973" s="3"/>
      <c r="NW973" s="3"/>
      <c r="NX973" s="3"/>
      <c r="NY973" s="3"/>
      <c r="NZ973" s="3"/>
      <c r="OA973" s="3"/>
      <c r="OB973" s="3"/>
      <c r="OC973" s="3"/>
      <c r="OD973" s="3"/>
      <c r="OE973" s="3"/>
      <c r="OF973" s="3"/>
      <c r="OG973" s="3"/>
      <c r="OH973" s="3"/>
      <c r="OI973" s="3"/>
      <c r="OJ973" s="3"/>
      <c r="OK973" s="3"/>
      <c r="OL973" s="3"/>
      <c r="OM973" s="3"/>
      <c r="ON973" s="3"/>
      <c r="OO973" s="3"/>
      <c r="OP973" s="3"/>
      <c r="OQ973" s="3"/>
      <c r="OR973" s="3"/>
      <c r="OS973" s="3"/>
      <c r="OT973" s="3"/>
      <c r="OU973" s="3"/>
      <c r="OV973" s="3"/>
      <c r="OW973" s="3"/>
      <c r="OX973" s="3"/>
      <c r="OY973" s="3"/>
      <c r="OZ973" s="3"/>
      <c r="PA973" s="3"/>
      <c r="PB973" s="3"/>
      <c r="PC973" s="3"/>
      <c r="PD973" s="3"/>
      <c r="PE973" s="3"/>
      <c r="PF973" s="3"/>
      <c r="PG973" s="3"/>
      <c r="PH973" s="3"/>
      <c r="PI973" s="3"/>
      <c r="PJ973" s="3"/>
      <c r="PK973" s="3"/>
      <c r="PL973" s="3"/>
      <c r="PM973" s="3"/>
      <c r="PN973" s="3"/>
      <c r="PO973" s="3"/>
      <c r="PP973" s="3"/>
      <c r="PQ973" s="3"/>
      <c r="PR973" s="3"/>
      <c r="PS973" s="3"/>
      <c r="PT973" s="3"/>
      <c r="PU973" s="3"/>
      <c r="PV973" s="3"/>
      <c r="PW973" s="3"/>
      <c r="PX973" s="3"/>
      <c r="PY973" s="3"/>
      <c r="PZ973" s="3"/>
      <c r="QA973" s="3"/>
      <c r="QB973" s="3"/>
      <c r="QC973" s="3"/>
      <c r="QD973" s="3"/>
      <c r="QE973" s="3"/>
      <c r="QF973" s="3"/>
      <c r="QG973" s="3"/>
      <c r="QH973" s="3"/>
      <c r="QI973" s="3"/>
      <c r="QJ973" s="3"/>
      <c r="QK973" s="3"/>
      <c r="QL973" s="3"/>
      <c r="QM973" s="3"/>
      <c r="QN973" s="3"/>
      <c r="QO973" s="3"/>
      <c r="QP973" s="3"/>
      <c r="QQ973" s="3"/>
      <c r="QR973" s="3"/>
      <c r="QS973" s="3"/>
      <c r="QT973" s="3"/>
      <c r="QU973" s="3"/>
      <c r="QV973" s="3"/>
      <c r="QW973" s="3"/>
      <c r="QX973" s="3"/>
      <c r="QY973" s="3"/>
      <c r="QZ973" s="3"/>
      <c r="RA973" s="3"/>
      <c r="RB973" s="3"/>
      <c r="RC973" s="3"/>
      <c r="RD973" s="3"/>
      <c r="RE973" s="3"/>
      <c r="RF973" s="3"/>
      <c r="RG973" s="3"/>
      <c r="RH973" s="3"/>
      <c r="RI973" s="3"/>
      <c r="RJ973" s="3"/>
      <c r="RK973" s="3"/>
      <c r="RL973" s="3"/>
      <c r="RM973" s="3"/>
      <c r="RN973" s="3"/>
      <c r="RO973" s="3"/>
      <c r="RP973" s="3"/>
      <c r="RQ973" s="3"/>
      <c r="RR973" s="3"/>
      <c r="RS973" s="3"/>
      <c r="RT973" s="3"/>
      <c r="RU973" s="3"/>
      <c r="RV973" s="3"/>
      <c r="RW973" s="3"/>
      <c r="RX973" s="3"/>
      <c r="RY973" s="3"/>
      <c r="RZ973" s="3"/>
      <c r="SA973" s="3"/>
      <c r="SB973" s="3"/>
      <c r="SC973" s="3"/>
      <c r="SD973" s="3"/>
      <c r="SE973" s="3"/>
      <c r="SF973" s="3"/>
      <c r="SG973" s="3"/>
      <c r="SH973" s="3"/>
      <c r="SI973" s="3"/>
      <c r="SJ973" s="3"/>
      <c r="SK973" s="3"/>
      <c r="SL973" s="3"/>
      <c r="SM973" s="3"/>
      <c r="SN973" s="3"/>
      <c r="SO973" s="3"/>
      <c r="SP973" s="3"/>
      <c r="SQ973" s="3"/>
      <c r="SR973" s="3"/>
      <c r="SS973" s="3"/>
      <c r="ST973" s="3"/>
      <c r="SU973" s="3"/>
      <c r="SV973" s="3"/>
      <c r="SW973" s="3"/>
      <c r="SX973" s="3"/>
      <c r="SY973" s="3"/>
      <c r="SZ973" s="3"/>
      <c r="TA973" s="3"/>
      <c r="TB973" s="3"/>
      <c r="TC973" s="3"/>
      <c r="TD973" s="3"/>
      <c r="TE973" s="3"/>
      <c r="TF973" s="3"/>
      <c r="TG973" s="3"/>
      <c r="TH973" s="3"/>
      <c r="TI973" s="3"/>
      <c r="TJ973" s="3"/>
      <c r="TK973" s="3"/>
      <c r="TL973" s="3"/>
      <c r="TM973" s="3"/>
      <c r="TN973" s="3"/>
      <c r="TO973" s="3"/>
      <c r="TP973" s="3"/>
      <c r="TQ973" s="3"/>
      <c r="TR973" s="3"/>
      <c r="TS973" s="3"/>
      <c r="TT973" s="3"/>
      <c r="TU973" s="3"/>
      <c r="TV973" s="3"/>
      <c r="TW973" s="3"/>
      <c r="TX973" s="3"/>
      <c r="TY973" s="3"/>
      <c r="TZ973" s="3"/>
      <c r="UA973" s="3"/>
      <c r="UB973" s="3"/>
      <c r="UC973" s="3"/>
      <c r="UD973" s="3"/>
      <c r="UE973" s="3"/>
      <c r="UF973" s="3"/>
      <c r="UG973" s="3"/>
      <c r="UH973" s="3"/>
      <c r="UI973" s="3"/>
      <c r="UJ973" s="3"/>
      <c r="UK973" s="3"/>
      <c r="UL973" s="3"/>
      <c r="UM973" s="3"/>
      <c r="UN973" s="3"/>
      <c r="UO973" s="3"/>
      <c r="UP973" s="3"/>
      <c r="UQ973" s="3"/>
      <c r="UR973" s="3"/>
      <c r="US973" s="3"/>
      <c r="UT973" s="3"/>
      <c r="UU973" s="3"/>
      <c r="UV973" s="3"/>
      <c r="UW973" s="3"/>
      <c r="UX973" s="3"/>
      <c r="UY973" s="3"/>
      <c r="UZ973" s="3"/>
      <c r="VA973" s="3"/>
      <c r="VB973" s="3"/>
      <c r="VC973" s="3"/>
      <c r="VD973" s="3"/>
      <c r="VE973" s="3"/>
      <c r="VF973" s="3"/>
      <c r="VG973" s="3"/>
      <c r="VH973" s="3"/>
      <c r="VI973" s="3"/>
      <c r="VJ973" s="3"/>
      <c r="VK973" s="3"/>
      <c r="VL973" s="3"/>
      <c r="VM973" s="3"/>
      <c r="VN973" s="3"/>
      <c r="VO973" s="3"/>
      <c r="VP973" s="3"/>
      <c r="VQ973" s="3"/>
      <c r="VR973" s="3"/>
      <c r="VS973" s="3"/>
      <c r="VT973" s="3"/>
      <c r="VU973" s="3"/>
      <c r="VV973" s="3"/>
      <c r="VW973" s="3"/>
      <c r="VX973" s="3"/>
      <c r="VY973" s="3"/>
      <c r="VZ973" s="3"/>
      <c r="WA973" s="3"/>
      <c r="WB973" s="3"/>
      <c r="WC973" s="3"/>
    </row>
    <row r="974" spans="1:601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3"/>
      <c r="NJ974" s="3"/>
      <c r="NK974" s="3"/>
      <c r="NL974" s="3"/>
      <c r="NM974" s="3"/>
      <c r="NN974" s="3"/>
      <c r="NO974" s="3"/>
      <c r="NP974" s="3"/>
      <c r="NQ974" s="3"/>
      <c r="NR974" s="3"/>
      <c r="NS974" s="3"/>
      <c r="NT974" s="3"/>
      <c r="NU974" s="3"/>
      <c r="NV974" s="3"/>
      <c r="NW974" s="3"/>
      <c r="NX974" s="3"/>
      <c r="NY974" s="3"/>
      <c r="NZ974" s="3"/>
      <c r="OA974" s="3"/>
      <c r="OB974" s="3"/>
      <c r="OC974" s="3"/>
      <c r="OD974" s="3"/>
      <c r="OE974" s="3"/>
      <c r="OF974" s="3"/>
      <c r="OG974" s="3"/>
      <c r="OH974" s="3"/>
      <c r="OI974" s="3"/>
      <c r="OJ974" s="3"/>
      <c r="OK974" s="3"/>
      <c r="OL974" s="3"/>
      <c r="OM974" s="3"/>
      <c r="ON974" s="3"/>
      <c r="OO974" s="3"/>
      <c r="OP974" s="3"/>
      <c r="OQ974" s="3"/>
      <c r="OR974" s="3"/>
      <c r="OS974" s="3"/>
      <c r="OT974" s="3"/>
      <c r="OU974" s="3"/>
      <c r="OV974" s="3"/>
      <c r="OW974" s="3"/>
      <c r="OX974" s="3"/>
      <c r="OY974" s="3"/>
      <c r="OZ974" s="3"/>
      <c r="PA974" s="3"/>
      <c r="PB974" s="3"/>
      <c r="PC974" s="3"/>
      <c r="PD974" s="3"/>
      <c r="PE974" s="3"/>
      <c r="PF974" s="3"/>
      <c r="PG974" s="3"/>
      <c r="PH974" s="3"/>
      <c r="PI974" s="3"/>
      <c r="PJ974" s="3"/>
      <c r="PK974" s="3"/>
      <c r="PL974" s="3"/>
      <c r="PM974" s="3"/>
      <c r="PN974" s="3"/>
      <c r="PO974" s="3"/>
      <c r="PP974" s="3"/>
      <c r="PQ974" s="3"/>
      <c r="PR974" s="3"/>
      <c r="PS974" s="3"/>
      <c r="PT974" s="3"/>
      <c r="PU974" s="3"/>
      <c r="PV974" s="3"/>
      <c r="PW974" s="3"/>
      <c r="PX974" s="3"/>
      <c r="PY974" s="3"/>
      <c r="PZ974" s="3"/>
      <c r="QA974" s="3"/>
      <c r="QB974" s="3"/>
      <c r="QC974" s="3"/>
      <c r="QD974" s="3"/>
      <c r="QE974" s="3"/>
      <c r="QF974" s="3"/>
      <c r="QG974" s="3"/>
      <c r="QH974" s="3"/>
      <c r="QI974" s="3"/>
      <c r="QJ974" s="3"/>
      <c r="QK974" s="3"/>
      <c r="QL974" s="3"/>
      <c r="QM974" s="3"/>
      <c r="QN974" s="3"/>
      <c r="QO974" s="3"/>
      <c r="QP974" s="3"/>
      <c r="QQ974" s="3"/>
      <c r="QR974" s="3"/>
      <c r="QS974" s="3"/>
      <c r="QT974" s="3"/>
      <c r="QU974" s="3"/>
      <c r="QV974" s="3"/>
      <c r="QW974" s="3"/>
      <c r="QX974" s="3"/>
      <c r="QY974" s="3"/>
      <c r="QZ974" s="3"/>
      <c r="RA974" s="3"/>
      <c r="RB974" s="3"/>
      <c r="RC974" s="3"/>
      <c r="RD974" s="3"/>
      <c r="RE974" s="3"/>
      <c r="RF974" s="3"/>
      <c r="RG974" s="3"/>
      <c r="RH974" s="3"/>
      <c r="RI974" s="3"/>
      <c r="RJ974" s="3"/>
      <c r="RK974" s="3"/>
      <c r="RL974" s="3"/>
      <c r="RM974" s="3"/>
      <c r="RN974" s="3"/>
      <c r="RO974" s="3"/>
      <c r="RP974" s="3"/>
      <c r="RQ974" s="3"/>
      <c r="RR974" s="3"/>
      <c r="RS974" s="3"/>
      <c r="RT974" s="3"/>
      <c r="RU974" s="3"/>
      <c r="RV974" s="3"/>
      <c r="RW974" s="3"/>
      <c r="RX974" s="3"/>
      <c r="RY974" s="3"/>
      <c r="RZ974" s="3"/>
      <c r="SA974" s="3"/>
      <c r="SB974" s="3"/>
      <c r="SC974" s="3"/>
      <c r="SD974" s="3"/>
      <c r="SE974" s="3"/>
      <c r="SF974" s="3"/>
      <c r="SG974" s="3"/>
      <c r="SH974" s="3"/>
      <c r="SI974" s="3"/>
      <c r="SJ974" s="3"/>
      <c r="SK974" s="3"/>
      <c r="SL974" s="3"/>
      <c r="SM974" s="3"/>
      <c r="SN974" s="3"/>
      <c r="SO974" s="3"/>
      <c r="SP974" s="3"/>
      <c r="SQ974" s="3"/>
      <c r="SR974" s="3"/>
      <c r="SS974" s="3"/>
      <c r="ST974" s="3"/>
      <c r="SU974" s="3"/>
      <c r="SV974" s="3"/>
      <c r="SW974" s="3"/>
      <c r="SX974" s="3"/>
      <c r="SY974" s="3"/>
      <c r="SZ974" s="3"/>
      <c r="TA974" s="3"/>
      <c r="TB974" s="3"/>
      <c r="TC974" s="3"/>
      <c r="TD974" s="3"/>
      <c r="TE974" s="3"/>
      <c r="TF974" s="3"/>
      <c r="TG974" s="3"/>
      <c r="TH974" s="3"/>
      <c r="TI974" s="3"/>
      <c r="TJ974" s="3"/>
      <c r="TK974" s="3"/>
      <c r="TL974" s="3"/>
      <c r="TM974" s="3"/>
      <c r="TN974" s="3"/>
      <c r="TO974" s="3"/>
      <c r="TP974" s="3"/>
      <c r="TQ974" s="3"/>
      <c r="TR974" s="3"/>
      <c r="TS974" s="3"/>
      <c r="TT974" s="3"/>
      <c r="TU974" s="3"/>
      <c r="TV974" s="3"/>
      <c r="TW974" s="3"/>
      <c r="TX974" s="3"/>
      <c r="TY974" s="3"/>
      <c r="TZ974" s="3"/>
      <c r="UA974" s="3"/>
      <c r="UB974" s="3"/>
      <c r="UC974" s="3"/>
      <c r="UD974" s="3"/>
      <c r="UE974" s="3"/>
      <c r="UF974" s="3"/>
      <c r="UG974" s="3"/>
      <c r="UH974" s="3"/>
      <c r="UI974" s="3"/>
      <c r="UJ974" s="3"/>
      <c r="UK974" s="3"/>
      <c r="UL974" s="3"/>
      <c r="UM974" s="3"/>
      <c r="UN974" s="3"/>
      <c r="UO974" s="3"/>
      <c r="UP974" s="3"/>
      <c r="UQ974" s="3"/>
      <c r="UR974" s="3"/>
      <c r="US974" s="3"/>
      <c r="UT974" s="3"/>
      <c r="UU974" s="3"/>
      <c r="UV974" s="3"/>
      <c r="UW974" s="3"/>
      <c r="UX974" s="3"/>
      <c r="UY974" s="3"/>
      <c r="UZ974" s="3"/>
      <c r="VA974" s="3"/>
      <c r="VB974" s="3"/>
      <c r="VC974" s="3"/>
      <c r="VD974" s="3"/>
      <c r="VE974" s="3"/>
      <c r="VF974" s="3"/>
      <c r="VG974" s="3"/>
      <c r="VH974" s="3"/>
      <c r="VI974" s="3"/>
      <c r="VJ974" s="3"/>
      <c r="VK974" s="3"/>
      <c r="VL974" s="3"/>
      <c r="VM974" s="3"/>
      <c r="VN974" s="3"/>
      <c r="VO974" s="3"/>
      <c r="VP974" s="3"/>
      <c r="VQ974" s="3"/>
      <c r="VR974" s="3"/>
      <c r="VS974" s="3"/>
      <c r="VT974" s="3"/>
      <c r="VU974" s="3"/>
      <c r="VV974" s="3"/>
      <c r="VW974" s="3"/>
      <c r="VX974" s="3"/>
      <c r="VY974" s="3"/>
      <c r="VZ974" s="3"/>
      <c r="WA974" s="3"/>
      <c r="WB974" s="3"/>
      <c r="WC974" s="3"/>
    </row>
    <row r="975" spans="1:601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/>
      <c r="LP975" s="3"/>
      <c r="LQ975" s="3"/>
      <c r="LR975" s="3"/>
      <c r="LS975" s="3"/>
      <c r="LT975" s="3"/>
      <c r="LU975" s="3"/>
      <c r="LV975" s="3"/>
      <c r="LW975" s="3"/>
      <c r="LX975" s="3"/>
      <c r="LY975" s="3"/>
      <c r="LZ975" s="3"/>
      <c r="MA975" s="3"/>
      <c r="MB975" s="3"/>
      <c r="MC975" s="3"/>
      <c r="MD975" s="3"/>
      <c r="ME975" s="3"/>
      <c r="MF975" s="3"/>
      <c r="MG975" s="3"/>
      <c r="MH975" s="3"/>
      <c r="MI975" s="3"/>
      <c r="MJ975" s="3"/>
      <c r="MK975" s="3"/>
      <c r="ML975" s="3"/>
      <c r="MM975" s="3"/>
      <c r="MN975" s="3"/>
      <c r="MO975" s="3"/>
      <c r="MP975" s="3"/>
      <c r="MQ975" s="3"/>
      <c r="MR975" s="3"/>
      <c r="MS975" s="3"/>
      <c r="MT975" s="3"/>
      <c r="MU975" s="3"/>
      <c r="MV975" s="3"/>
      <c r="MW975" s="3"/>
      <c r="MX975" s="3"/>
      <c r="MY975" s="3"/>
      <c r="MZ975" s="3"/>
      <c r="NA975" s="3"/>
      <c r="NB975" s="3"/>
      <c r="NC975" s="3"/>
      <c r="ND975" s="3"/>
      <c r="NE975" s="3"/>
      <c r="NF975" s="3"/>
      <c r="NG975" s="3"/>
      <c r="NH975" s="3"/>
      <c r="NI975" s="3"/>
      <c r="NJ975" s="3"/>
      <c r="NK975" s="3"/>
      <c r="NL975" s="3"/>
      <c r="NM975" s="3"/>
      <c r="NN975" s="3"/>
      <c r="NO975" s="3"/>
      <c r="NP975" s="3"/>
      <c r="NQ975" s="3"/>
      <c r="NR975" s="3"/>
      <c r="NS975" s="3"/>
      <c r="NT975" s="3"/>
      <c r="NU975" s="3"/>
      <c r="NV975" s="3"/>
      <c r="NW975" s="3"/>
      <c r="NX975" s="3"/>
      <c r="NY975" s="3"/>
      <c r="NZ975" s="3"/>
      <c r="OA975" s="3"/>
      <c r="OB975" s="3"/>
      <c r="OC975" s="3"/>
      <c r="OD975" s="3"/>
      <c r="OE975" s="3"/>
      <c r="OF975" s="3"/>
      <c r="OG975" s="3"/>
      <c r="OH975" s="3"/>
      <c r="OI975" s="3"/>
      <c r="OJ975" s="3"/>
      <c r="OK975" s="3"/>
      <c r="OL975" s="3"/>
      <c r="OM975" s="3"/>
      <c r="ON975" s="3"/>
      <c r="OO975" s="3"/>
      <c r="OP975" s="3"/>
      <c r="OQ975" s="3"/>
      <c r="OR975" s="3"/>
      <c r="OS975" s="3"/>
      <c r="OT975" s="3"/>
      <c r="OU975" s="3"/>
      <c r="OV975" s="3"/>
      <c r="OW975" s="3"/>
      <c r="OX975" s="3"/>
      <c r="OY975" s="3"/>
      <c r="OZ975" s="3"/>
      <c r="PA975" s="3"/>
      <c r="PB975" s="3"/>
      <c r="PC975" s="3"/>
      <c r="PD975" s="3"/>
      <c r="PE975" s="3"/>
      <c r="PF975" s="3"/>
      <c r="PG975" s="3"/>
      <c r="PH975" s="3"/>
      <c r="PI975" s="3"/>
      <c r="PJ975" s="3"/>
      <c r="PK975" s="3"/>
      <c r="PL975" s="3"/>
      <c r="PM975" s="3"/>
      <c r="PN975" s="3"/>
      <c r="PO975" s="3"/>
      <c r="PP975" s="3"/>
      <c r="PQ975" s="3"/>
      <c r="PR975" s="3"/>
      <c r="PS975" s="3"/>
      <c r="PT975" s="3"/>
      <c r="PU975" s="3"/>
      <c r="PV975" s="3"/>
      <c r="PW975" s="3"/>
      <c r="PX975" s="3"/>
      <c r="PY975" s="3"/>
      <c r="PZ975" s="3"/>
      <c r="QA975" s="3"/>
      <c r="QB975" s="3"/>
      <c r="QC975" s="3"/>
      <c r="QD975" s="3"/>
      <c r="QE975" s="3"/>
      <c r="QF975" s="3"/>
      <c r="QG975" s="3"/>
      <c r="QH975" s="3"/>
      <c r="QI975" s="3"/>
      <c r="QJ975" s="3"/>
      <c r="QK975" s="3"/>
      <c r="QL975" s="3"/>
      <c r="QM975" s="3"/>
      <c r="QN975" s="3"/>
      <c r="QO975" s="3"/>
      <c r="QP975" s="3"/>
      <c r="QQ975" s="3"/>
      <c r="QR975" s="3"/>
      <c r="QS975" s="3"/>
      <c r="QT975" s="3"/>
      <c r="QU975" s="3"/>
      <c r="QV975" s="3"/>
      <c r="QW975" s="3"/>
      <c r="QX975" s="3"/>
      <c r="QY975" s="3"/>
      <c r="QZ975" s="3"/>
      <c r="RA975" s="3"/>
      <c r="RB975" s="3"/>
      <c r="RC975" s="3"/>
      <c r="RD975" s="3"/>
      <c r="RE975" s="3"/>
      <c r="RF975" s="3"/>
      <c r="RG975" s="3"/>
      <c r="RH975" s="3"/>
      <c r="RI975" s="3"/>
      <c r="RJ975" s="3"/>
      <c r="RK975" s="3"/>
      <c r="RL975" s="3"/>
      <c r="RM975" s="3"/>
      <c r="RN975" s="3"/>
      <c r="RO975" s="3"/>
      <c r="RP975" s="3"/>
      <c r="RQ975" s="3"/>
      <c r="RR975" s="3"/>
      <c r="RS975" s="3"/>
      <c r="RT975" s="3"/>
      <c r="RU975" s="3"/>
      <c r="RV975" s="3"/>
      <c r="RW975" s="3"/>
      <c r="RX975" s="3"/>
      <c r="RY975" s="3"/>
      <c r="RZ975" s="3"/>
      <c r="SA975" s="3"/>
      <c r="SB975" s="3"/>
      <c r="SC975" s="3"/>
      <c r="SD975" s="3"/>
      <c r="SE975" s="3"/>
      <c r="SF975" s="3"/>
      <c r="SG975" s="3"/>
      <c r="SH975" s="3"/>
      <c r="SI975" s="3"/>
      <c r="SJ975" s="3"/>
      <c r="SK975" s="3"/>
      <c r="SL975" s="3"/>
      <c r="SM975" s="3"/>
      <c r="SN975" s="3"/>
      <c r="SO975" s="3"/>
      <c r="SP975" s="3"/>
      <c r="SQ975" s="3"/>
      <c r="SR975" s="3"/>
      <c r="SS975" s="3"/>
      <c r="ST975" s="3"/>
      <c r="SU975" s="3"/>
      <c r="SV975" s="3"/>
      <c r="SW975" s="3"/>
      <c r="SX975" s="3"/>
      <c r="SY975" s="3"/>
      <c r="SZ975" s="3"/>
      <c r="TA975" s="3"/>
      <c r="TB975" s="3"/>
      <c r="TC975" s="3"/>
      <c r="TD975" s="3"/>
      <c r="TE975" s="3"/>
      <c r="TF975" s="3"/>
      <c r="TG975" s="3"/>
      <c r="TH975" s="3"/>
      <c r="TI975" s="3"/>
      <c r="TJ975" s="3"/>
      <c r="TK975" s="3"/>
      <c r="TL975" s="3"/>
      <c r="TM975" s="3"/>
      <c r="TN975" s="3"/>
      <c r="TO975" s="3"/>
      <c r="TP975" s="3"/>
      <c r="TQ975" s="3"/>
      <c r="TR975" s="3"/>
      <c r="TS975" s="3"/>
      <c r="TT975" s="3"/>
      <c r="TU975" s="3"/>
      <c r="TV975" s="3"/>
      <c r="TW975" s="3"/>
      <c r="TX975" s="3"/>
      <c r="TY975" s="3"/>
      <c r="TZ975" s="3"/>
      <c r="UA975" s="3"/>
      <c r="UB975" s="3"/>
      <c r="UC975" s="3"/>
      <c r="UD975" s="3"/>
      <c r="UE975" s="3"/>
      <c r="UF975" s="3"/>
      <c r="UG975" s="3"/>
      <c r="UH975" s="3"/>
      <c r="UI975" s="3"/>
      <c r="UJ975" s="3"/>
      <c r="UK975" s="3"/>
      <c r="UL975" s="3"/>
      <c r="UM975" s="3"/>
      <c r="UN975" s="3"/>
      <c r="UO975" s="3"/>
      <c r="UP975" s="3"/>
      <c r="UQ975" s="3"/>
      <c r="UR975" s="3"/>
      <c r="US975" s="3"/>
      <c r="UT975" s="3"/>
      <c r="UU975" s="3"/>
      <c r="UV975" s="3"/>
      <c r="UW975" s="3"/>
      <c r="UX975" s="3"/>
      <c r="UY975" s="3"/>
      <c r="UZ975" s="3"/>
      <c r="VA975" s="3"/>
      <c r="VB975" s="3"/>
      <c r="VC975" s="3"/>
      <c r="VD975" s="3"/>
      <c r="VE975" s="3"/>
      <c r="VF975" s="3"/>
      <c r="VG975" s="3"/>
      <c r="VH975" s="3"/>
      <c r="VI975" s="3"/>
      <c r="VJ975" s="3"/>
      <c r="VK975" s="3"/>
      <c r="VL975" s="3"/>
      <c r="VM975" s="3"/>
      <c r="VN975" s="3"/>
      <c r="VO975" s="3"/>
      <c r="VP975" s="3"/>
      <c r="VQ975" s="3"/>
      <c r="VR975" s="3"/>
      <c r="VS975" s="3"/>
      <c r="VT975" s="3"/>
      <c r="VU975" s="3"/>
      <c r="VV975" s="3"/>
      <c r="VW975" s="3"/>
      <c r="VX975" s="3"/>
      <c r="VY975" s="3"/>
      <c r="VZ975" s="3"/>
      <c r="WA975" s="3"/>
      <c r="WB975" s="3"/>
      <c r="WC975" s="3"/>
    </row>
    <row r="976" spans="1:601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/>
      <c r="LP976" s="3"/>
      <c r="LQ976" s="3"/>
      <c r="LR976" s="3"/>
      <c r="LS976" s="3"/>
      <c r="LT976" s="3"/>
      <c r="LU976" s="3"/>
      <c r="LV976" s="3"/>
      <c r="LW976" s="3"/>
      <c r="LX976" s="3"/>
      <c r="LY976" s="3"/>
      <c r="LZ976" s="3"/>
      <c r="MA976" s="3"/>
      <c r="MB976" s="3"/>
      <c r="MC976" s="3"/>
      <c r="MD976" s="3"/>
      <c r="ME976" s="3"/>
      <c r="MF976" s="3"/>
      <c r="MG976" s="3"/>
      <c r="MH976" s="3"/>
      <c r="MI976" s="3"/>
      <c r="MJ976" s="3"/>
      <c r="MK976" s="3"/>
      <c r="ML976" s="3"/>
      <c r="MM976" s="3"/>
      <c r="MN976" s="3"/>
      <c r="MO976" s="3"/>
      <c r="MP976" s="3"/>
      <c r="MQ976" s="3"/>
      <c r="MR976" s="3"/>
      <c r="MS976" s="3"/>
      <c r="MT976" s="3"/>
      <c r="MU976" s="3"/>
      <c r="MV976" s="3"/>
      <c r="MW976" s="3"/>
      <c r="MX976" s="3"/>
      <c r="MY976" s="3"/>
      <c r="MZ976" s="3"/>
      <c r="NA976" s="3"/>
      <c r="NB976" s="3"/>
      <c r="NC976" s="3"/>
      <c r="ND976" s="3"/>
      <c r="NE976" s="3"/>
      <c r="NF976" s="3"/>
      <c r="NG976" s="3"/>
      <c r="NH976" s="3"/>
      <c r="NI976" s="3"/>
      <c r="NJ976" s="3"/>
      <c r="NK976" s="3"/>
      <c r="NL976" s="3"/>
      <c r="NM976" s="3"/>
      <c r="NN976" s="3"/>
      <c r="NO976" s="3"/>
      <c r="NP976" s="3"/>
      <c r="NQ976" s="3"/>
      <c r="NR976" s="3"/>
      <c r="NS976" s="3"/>
      <c r="NT976" s="3"/>
      <c r="NU976" s="3"/>
      <c r="NV976" s="3"/>
      <c r="NW976" s="3"/>
      <c r="NX976" s="3"/>
      <c r="NY976" s="3"/>
      <c r="NZ976" s="3"/>
      <c r="OA976" s="3"/>
      <c r="OB976" s="3"/>
      <c r="OC976" s="3"/>
      <c r="OD976" s="3"/>
      <c r="OE976" s="3"/>
      <c r="OF976" s="3"/>
      <c r="OG976" s="3"/>
      <c r="OH976" s="3"/>
      <c r="OI976" s="3"/>
      <c r="OJ976" s="3"/>
      <c r="OK976" s="3"/>
      <c r="OL976" s="3"/>
      <c r="OM976" s="3"/>
      <c r="ON976" s="3"/>
      <c r="OO976" s="3"/>
      <c r="OP976" s="3"/>
      <c r="OQ976" s="3"/>
      <c r="OR976" s="3"/>
      <c r="OS976" s="3"/>
      <c r="OT976" s="3"/>
      <c r="OU976" s="3"/>
      <c r="OV976" s="3"/>
      <c r="OW976" s="3"/>
      <c r="OX976" s="3"/>
      <c r="OY976" s="3"/>
      <c r="OZ976" s="3"/>
      <c r="PA976" s="3"/>
      <c r="PB976" s="3"/>
      <c r="PC976" s="3"/>
      <c r="PD976" s="3"/>
      <c r="PE976" s="3"/>
      <c r="PF976" s="3"/>
      <c r="PG976" s="3"/>
      <c r="PH976" s="3"/>
      <c r="PI976" s="3"/>
      <c r="PJ976" s="3"/>
      <c r="PK976" s="3"/>
      <c r="PL976" s="3"/>
      <c r="PM976" s="3"/>
      <c r="PN976" s="3"/>
      <c r="PO976" s="3"/>
      <c r="PP976" s="3"/>
      <c r="PQ976" s="3"/>
      <c r="PR976" s="3"/>
      <c r="PS976" s="3"/>
      <c r="PT976" s="3"/>
      <c r="PU976" s="3"/>
      <c r="PV976" s="3"/>
      <c r="PW976" s="3"/>
      <c r="PX976" s="3"/>
      <c r="PY976" s="3"/>
      <c r="PZ976" s="3"/>
      <c r="QA976" s="3"/>
      <c r="QB976" s="3"/>
      <c r="QC976" s="3"/>
      <c r="QD976" s="3"/>
      <c r="QE976" s="3"/>
      <c r="QF976" s="3"/>
      <c r="QG976" s="3"/>
      <c r="QH976" s="3"/>
      <c r="QI976" s="3"/>
      <c r="QJ976" s="3"/>
      <c r="QK976" s="3"/>
      <c r="QL976" s="3"/>
      <c r="QM976" s="3"/>
      <c r="QN976" s="3"/>
      <c r="QO976" s="3"/>
      <c r="QP976" s="3"/>
      <c r="QQ976" s="3"/>
      <c r="QR976" s="3"/>
      <c r="QS976" s="3"/>
      <c r="QT976" s="3"/>
      <c r="QU976" s="3"/>
      <c r="QV976" s="3"/>
      <c r="QW976" s="3"/>
      <c r="QX976" s="3"/>
      <c r="QY976" s="3"/>
      <c r="QZ976" s="3"/>
      <c r="RA976" s="3"/>
      <c r="RB976" s="3"/>
      <c r="RC976" s="3"/>
      <c r="RD976" s="3"/>
      <c r="RE976" s="3"/>
      <c r="RF976" s="3"/>
      <c r="RG976" s="3"/>
      <c r="RH976" s="3"/>
      <c r="RI976" s="3"/>
      <c r="RJ976" s="3"/>
      <c r="RK976" s="3"/>
      <c r="RL976" s="3"/>
      <c r="RM976" s="3"/>
      <c r="RN976" s="3"/>
      <c r="RO976" s="3"/>
      <c r="RP976" s="3"/>
      <c r="RQ976" s="3"/>
      <c r="RR976" s="3"/>
      <c r="RS976" s="3"/>
      <c r="RT976" s="3"/>
      <c r="RU976" s="3"/>
      <c r="RV976" s="3"/>
      <c r="RW976" s="3"/>
      <c r="RX976" s="3"/>
      <c r="RY976" s="3"/>
      <c r="RZ976" s="3"/>
      <c r="SA976" s="3"/>
      <c r="SB976" s="3"/>
      <c r="SC976" s="3"/>
      <c r="SD976" s="3"/>
      <c r="SE976" s="3"/>
      <c r="SF976" s="3"/>
      <c r="SG976" s="3"/>
      <c r="SH976" s="3"/>
      <c r="SI976" s="3"/>
      <c r="SJ976" s="3"/>
      <c r="SK976" s="3"/>
      <c r="SL976" s="3"/>
      <c r="SM976" s="3"/>
      <c r="SN976" s="3"/>
      <c r="SO976" s="3"/>
      <c r="SP976" s="3"/>
      <c r="SQ976" s="3"/>
      <c r="SR976" s="3"/>
      <c r="SS976" s="3"/>
      <c r="ST976" s="3"/>
      <c r="SU976" s="3"/>
      <c r="SV976" s="3"/>
      <c r="SW976" s="3"/>
      <c r="SX976" s="3"/>
      <c r="SY976" s="3"/>
      <c r="SZ976" s="3"/>
      <c r="TA976" s="3"/>
      <c r="TB976" s="3"/>
      <c r="TC976" s="3"/>
      <c r="TD976" s="3"/>
      <c r="TE976" s="3"/>
      <c r="TF976" s="3"/>
      <c r="TG976" s="3"/>
      <c r="TH976" s="3"/>
      <c r="TI976" s="3"/>
      <c r="TJ976" s="3"/>
      <c r="TK976" s="3"/>
      <c r="TL976" s="3"/>
      <c r="TM976" s="3"/>
      <c r="TN976" s="3"/>
      <c r="TO976" s="3"/>
      <c r="TP976" s="3"/>
      <c r="TQ976" s="3"/>
      <c r="TR976" s="3"/>
      <c r="TS976" s="3"/>
      <c r="TT976" s="3"/>
      <c r="TU976" s="3"/>
      <c r="TV976" s="3"/>
      <c r="TW976" s="3"/>
      <c r="TX976" s="3"/>
      <c r="TY976" s="3"/>
      <c r="TZ976" s="3"/>
      <c r="UA976" s="3"/>
      <c r="UB976" s="3"/>
      <c r="UC976" s="3"/>
      <c r="UD976" s="3"/>
      <c r="UE976" s="3"/>
      <c r="UF976" s="3"/>
      <c r="UG976" s="3"/>
      <c r="UH976" s="3"/>
      <c r="UI976" s="3"/>
      <c r="UJ976" s="3"/>
      <c r="UK976" s="3"/>
      <c r="UL976" s="3"/>
      <c r="UM976" s="3"/>
      <c r="UN976" s="3"/>
      <c r="UO976" s="3"/>
      <c r="UP976" s="3"/>
      <c r="UQ976" s="3"/>
      <c r="UR976" s="3"/>
      <c r="US976" s="3"/>
      <c r="UT976" s="3"/>
      <c r="UU976" s="3"/>
      <c r="UV976" s="3"/>
      <c r="UW976" s="3"/>
      <c r="UX976" s="3"/>
      <c r="UY976" s="3"/>
      <c r="UZ976" s="3"/>
      <c r="VA976" s="3"/>
      <c r="VB976" s="3"/>
      <c r="VC976" s="3"/>
      <c r="VD976" s="3"/>
      <c r="VE976" s="3"/>
      <c r="VF976" s="3"/>
      <c r="VG976" s="3"/>
      <c r="VH976" s="3"/>
      <c r="VI976" s="3"/>
      <c r="VJ976" s="3"/>
      <c r="VK976" s="3"/>
      <c r="VL976" s="3"/>
      <c r="VM976" s="3"/>
      <c r="VN976" s="3"/>
      <c r="VO976" s="3"/>
      <c r="VP976" s="3"/>
      <c r="VQ976" s="3"/>
      <c r="VR976" s="3"/>
      <c r="VS976" s="3"/>
      <c r="VT976" s="3"/>
      <c r="VU976" s="3"/>
      <c r="VV976" s="3"/>
      <c r="VW976" s="3"/>
      <c r="VX976" s="3"/>
      <c r="VY976" s="3"/>
      <c r="VZ976" s="3"/>
      <c r="WA976" s="3"/>
      <c r="WB976" s="3"/>
      <c r="WC976" s="3"/>
    </row>
    <row r="977" spans="1:601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/>
      <c r="LL977" s="3"/>
      <c r="LM977" s="3"/>
      <c r="LN977" s="3"/>
      <c r="LO977" s="3"/>
      <c r="LP977" s="3"/>
      <c r="LQ977" s="3"/>
      <c r="LR977" s="3"/>
      <c r="LS977" s="3"/>
      <c r="LT977" s="3"/>
      <c r="LU977" s="3"/>
      <c r="LV977" s="3"/>
      <c r="LW977" s="3"/>
      <c r="LX977" s="3"/>
      <c r="LY977" s="3"/>
      <c r="LZ977" s="3"/>
      <c r="MA977" s="3"/>
      <c r="MB977" s="3"/>
      <c r="MC977" s="3"/>
      <c r="MD977" s="3"/>
      <c r="ME977" s="3"/>
      <c r="MF977" s="3"/>
      <c r="MG977" s="3"/>
      <c r="MH977" s="3"/>
      <c r="MI977" s="3"/>
      <c r="MJ977" s="3"/>
      <c r="MK977" s="3"/>
      <c r="ML977" s="3"/>
      <c r="MM977" s="3"/>
      <c r="MN977" s="3"/>
      <c r="MO977" s="3"/>
      <c r="MP977" s="3"/>
      <c r="MQ977" s="3"/>
      <c r="MR977" s="3"/>
      <c r="MS977" s="3"/>
      <c r="MT977" s="3"/>
      <c r="MU977" s="3"/>
      <c r="MV977" s="3"/>
      <c r="MW977" s="3"/>
      <c r="MX977" s="3"/>
      <c r="MY977" s="3"/>
      <c r="MZ977" s="3"/>
      <c r="NA977" s="3"/>
      <c r="NB977" s="3"/>
      <c r="NC977" s="3"/>
      <c r="ND977" s="3"/>
      <c r="NE977" s="3"/>
      <c r="NF977" s="3"/>
      <c r="NG977" s="3"/>
      <c r="NH977" s="3"/>
      <c r="NI977" s="3"/>
      <c r="NJ977" s="3"/>
      <c r="NK977" s="3"/>
      <c r="NL977" s="3"/>
      <c r="NM977" s="3"/>
      <c r="NN977" s="3"/>
      <c r="NO977" s="3"/>
      <c r="NP977" s="3"/>
      <c r="NQ977" s="3"/>
      <c r="NR977" s="3"/>
      <c r="NS977" s="3"/>
      <c r="NT977" s="3"/>
      <c r="NU977" s="3"/>
      <c r="NV977" s="3"/>
      <c r="NW977" s="3"/>
      <c r="NX977" s="3"/>
      <c r="NY977" s="3"/>
      <c r="NZ977" s="3"/>
      <c r="OA977" s="3"/>
      <c r="OB977" s="3"/>
      <c r="OC977" s="3"/>
      <c r="OD977" s="3"/>
      <c r="OE977" s="3"/>
      <c r="OF977" s="3"/>
      <c r="OG977" s="3"/>
      <c r="OH977" s="3"/>
      <c r="OI977" s="3"/>
      <c r="OJ977" s="3"/>
      <c r="OK977" s="3"/>
      <c r="OL977" s="3"/>
      <c r="OM977" s="3"/>
      <c r="ON977" s="3"/>
      <c r="OO977" s="3"/>
      <c r="OP977" s="3"/>
      <c r="OQ977" s="3"/>
      <c r="OR977" s="3"/>
      <c r="OS977" s="3"/>
      <c r="OT977" s="3"/>
      <c r="OU977" s="3"/>
      <c r="OV977" s="3"/>
      <c r="OW977" s="3"/>
      <c r="OX977" s="3"/>
      <c r="OY977" s="3"/>
      <c r="OZ977" s="3"/>
      <c r="PA977" s="3"/>
      <c r="PB977" s="3"/>
      <c r="PC977" s="3"/>
      <c r="PD977" s="3"/>
      <c r="PE977" s="3"/>
      <c r="PF977" s="3"/>
      <c r="PG977" s="3"/>
      <c r="PH977" s="3"/>
      <c r="PI977" s="3"/>
      <c r="PJ977" s="3"/>
      <c r="PK977" s="3"/>
      <c r="PL977" s="3"/>
      <c r="PM977" s="3"/>
      <c r="PN977" s="3"/>
      <c r="PO977" s="3"/>
      <c r="PP977" s="3"/>
      <c r="PQ977" s="3"/>
      <c r="PR977" s="3"/>
      <c r="PS977" s="3"/>
      <c r="PT977" s="3"/>
      <c r="PU977" s="3"/>
      <c r="PV977" s="3"/>
      <c r="PW977" s="3"/>
      <c r="PX977" s="3"/>
      <c r="PY977" s="3"/>
      <c r="PZ977" s="3"/>
      <c r="QA977" s="3"/>
      <c r="QB977" s="3"/>
      <c r="QC977" s="3"/>
      <c r="QD977" s="3"/>
      <c r="QE977" s="3"/>
      <c r="QF977" s="3"/>
      <c r="QG977" s="3"/>
      <c r="QH977" s="3"/>
      <c r="QI977" s="3"/>
      <c r="QJ977" s="3"/>
      <c r="QK977" s="3"/>
      <c r="QL977" s="3"/>
      <c r="QM977" s="3"/>
      <c r="QN977" s="3"/>
      <c r="QO977" s="3"/>
      <c r="QP977" s="3"/>
      <c r="QQ977" s="3"/>
      <c r="QR977" s="3"/>
      <c r="QS977" s="3"/>
      <c r="QT977" s="3"/>
      <c r="QU977" s="3"/>
      <c r="QV977" s="3"/>
      <c r="QW977" s="3"/>
      <c r="QX977" s="3"/>
      <c r="QY977" s="3"/>
      <c r="QZ977" s="3"/>
      <c r="RA977" s="3"/>
      <c r="RB977" s="3"/>
      <c r="RC977" s="3"/>
      <c r="RD977" s="3"/>
      <c r="RE977" s="3"/>
      <c r="RF977" s="3"/>
      <c r="RG977" s="3"/>
      <c r="RH977" s="3"/>
      <c r="RI977" s="3"/>
      <c r="RJ977" s="3"/>
      <c r="RK977" s="3"/>
      <c r="RL977" s="3"/>
      <c r="RM977" s="3"/>
      <c r="RN977" s="3"/>
      <c r="RO977" s="3"/>
      <c r="RP977" s="3"/>
      <c r="RQ977" s="3"/>
      <c r="RR977" s="3"/>
      <c r="RS977" s="3"/>
      <c r="RT977" s="3"/>
      <c r="RU977" s="3"/>
      <c r="RV977" s="3"/>
      <c r="RW977" s="3"/>
      <c r="RX977" s="3"/>
      <c r="RY977" s="3"/>
      <c r="RZ977" s="3"/>
      <c r="SA977" s="3"/>
      <c r="SB977" s="3"/>
      <c r="SC977" s="3"/>
      <c r="SD977" s="3"/>
      <c r="SE977" s="3"/>
      <c r="SF977" s="3"/>
      <c r="SG977" s="3"/>
      <c r="SH977" s="3"/>
      <c r="SI977" s="3"/>
      <c r="SJ977" s="3"/>
      <c r="SK977" s="3"/>
      <c r="SL977" s="3"/>
      <c r="SM977" s="3"/>
      <c r="SN977" s="3"/>
      <c r="SO977" s="3"/>
      <c r="SP977" s="3"/>
      <c r="SQ977" s="3"/>
      <c r="SR977" s="3"/>
      <c r="SS977" s="3"/>
      <c r="ST977" s="3"/>
      <c r="SU977" s="3"/>
      <c r="SV977" s="3"/>
      <c r="SW977" s="3"/>
      <c r="SX977" s="3"/>
      <c r="SY977" s="3"/>
      <c r="SZ977" s="3"/>
      <c r="TA977" s="3"/>
      <c r="TB977" s="3"/>
      <c r="TC977" s="3"/>
      <c r="TD977" s="3"/>
      <c r="TE977" s="3"/>
      <c r="TF977" s="3"/>
      <c r="TG977" s="3"/>
      <c r="TH977" s="3"/>
      <c r="TI977" s="3"/>
      <c r="TJ977" s="3"/>
      <c r="TK977" s="3"/>
      <c r="TL977" s="3"/>
      <c r="TM977" s="3"/>
      <c r="TN977" s="3"/>
      <c r="TO977" s="3"/>
      <c r="TP977" s="3"/>
      <c r="TQ977" s="3"/>
      <c r="TR977" s="3"/>
      <c r="TS977" s="3"/>
      <c r="TT977" s="3"/>
      <c r="TU977" s="3"/>
      <c r="TV977" s="3"/>
      <c r="TW977" s="3"/>
      <c r="TX977" s="3"/>
      <c r="TY977" s="3"/>
      <c r="TZ977" s="3"/>
      <c r="UA977" s="3"/>
      <c r="UB977" s="3"/>
      <c r="UC977" s="3"/>
      <c r="UD977" s="3"/>
      <c r="UE977" s="3"/>
      <c r="UF977" s="3"/>
      <c r="UG977" s="3"/>
      <c r="UH977" s="3"/>
      <c r="UI977" s="3"/>
      <c r="UJ977" s="3"/>
      <c r="UK977" s="3"/>
      <c r="UL977" s="3"/>
      <c r="UM977" s="3"/>
      <c r="UN977" s="3"/>
      <c r="UO977" s="3"/>
      <c r="UP977" s="3"/>
      <c r="UQ977" s="3"/>
      <c r="UR977" s="3"/>
      <c r="US977" s="3"/>
      <c r="UT977" s="3"/>
      <c r="UU977" s="3"/>
      <c r="UV977" s="3"/>
      <c r="UW977" s="3"/>
      <c r="UX977" s="3"/>
      <c r="UY977" s="3"/>
      <c r="UZ977" s="3"/>
      <c r="VA977" s="3"/>
      <c r="VB977" s="3"/>
      <c r="VC977" s="3"/>
      <c r="VD977" s="3"/>
      <c r="VE977" s="3"/>
      <c r="VF977" s="3"/>
      <c r="VG977" s="3"/>
      <c r="VH977" s="3"/>
      <c r="VI977" s="3"/>
      <c r="VJ977" s="3"/>
      <c r="VK977" s="3"/>
      <c r="VL977" s="3"/>
      <c r="VM977" s="3"/>
      <c r="VN977" s="3"/>
      <c r="VO977" s="3"/>
      <c r="VP977" s="3"/>
      <c r="VQ977" s="3"/>
      <c r="VR977" s="3"/>
      <c r="VS977" s="3"/>
      <c r="VT977" s="3"/>
      <c r="VU977" s="3"/>
      <c r="VV977" s="3"/>
      <c r="VW977" s="3"/>
      <c r="VX977" s="3"/>
      <c r="VY977" s="3"/>
      <c r="VZ977" s="3"/>
      <c r="WA977" s="3"/>
      <c r="WB977" s="3"/>
      <c r="WC977" s="3"/>
    </row>
    <row r="978" spans="1:601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/>
      <c r="LP978" s="3"/>
      <c r="LQ978" s="3"/>
      <c r="LR978" s="3"/>
      <c r="LS978" s="3"/>
      <c r="LT978" s="3"/>
      <c r="LU978" s="3"/>
      <c r="LV978" s="3"/>
      <c r="LW978" s="3"/>
      <c r="LX978" s="3"/>
      <c r="LY978" s="3"/>
      <c r="LZ978" s="3"/>
      <c r="MA978" s="3"/>
      <c r="MB978" s="3"/>
      <c r="MC978" s="3"/>
      <c r="MD978" s="3"/>
      <c r="ME978" s="3"/>
      <c r="MF978" s="3"/>
      <c r="MG978" s="3"/>
      <c r="MH978" s="3"/>
      <c r="MI978" s="3"/>
      <c r="MJ978" s="3"/>
      <c r="MK978" s="3"/>
      <c r="ML978" s="3"/>
      <c r="MM978" s="3"/>
      <c r="MN978" s="3"/>
      <c r="MO978" s="3"/>
      <c r="MP978" s="3"/>
      <c r="MQ978" s="3"/>
      <c r="MR978" s="3"/>
      <c r="MS978" s="3"/>
      <c r="MT978" s="3"/>
      <c r="MU978" s="3"/>
      <c r="MV978" s="3"/>
      <c r="MW978" s="3"/>
      <c r="MX978" s="3"/>
      <c r="MY978" s="3"/>
      <c r="MZ978" s="3"/>
      <c r="NA978" s="3"/>
      <c r="NB978" s="3"/>
      <c r="NC978" s="3"/>
      <c r="ND978" s="3"/>
      <c r="NE978" s="3"/>
      <c r="NF978" s="3"/>
      <c r="NG978" s="3"/>
      <c r="NH978" s="3"/>
      <c r="NI978" s="3"/>
      <c r="NJ978" s="3"/>
      <c r="NK978" s="3"/>
      <c r="NL978" s="3"/>
      <c r="NM978" s="3"/>
      <c r="NN978" s="3"/>
      <c r="NO978" s="3"/>
      <c r="NP978" s="3"/>
      <c r="NQ978" s="3"/>
      <c r="NR978" s="3"/>
      <c r="NS978" s="3"/>
      <c r="NT978" s="3"/>
      <c r="NU978" s="3"/>
      <c r="NV978" s="3"/>
      <c r="NW978" s="3"/>
      <c r="NX978" s="3"/>
      <c r="NY978" s="3"/>
      <c r="NZ978" s="3"/>
      <c r="OA978" s="3"/>
      <c r="OB978" s="3"/>
      <c r="OC978" s="3"/>
      <c r="OD978" s="3"/>
      <c r="OE978" s="3"/>
      <c r="OF978" s="3"/>
      <c r="OG978" s="3"/>
      <c r="OH978" s="3"/>
      <c r="OI978" s="3"/>
      <c r="OJ978" s="3"/>
      <c r="OK978" s="3"/>
      <c r="OL978" s="3"/>
      <c r="OM978" s="3"/>
      <c r="ON978" s="3"/>
      <c r="OO978" s="3"/>
      <c r="OP978" s="3"/>
      <c r="OQ978" s="3"/>
      <c r="OR978" s="3"/>
      <c r="OS978" s="3"/>
      <c r="OT978" s="3"/>
      <c r="OU978" s="3"/>
      <c r="OV978" s="3"/>
      <c r="OW978" s="3"/>
      <c r="OX978" s="3"/>
      <c r="OY978" s="3"/>
      <c r="OZ978" s="3"/>
      <c r="PA978" s="3"/>
      <c r="PB978" s="3"/>
      <c r="PC978" s="3"/>
      <c r="PD978" s="3"/>
      <c r="PE978" s="3"/>
      <c r="PF978" s="3"/>
      <c r="PG978" s="3"/>
      <c r="PH978" s="3"/>
      <c r="PI978" s="3"/>
      <c r="PJ978" s="3"/>
      <c r="PK978" s="3"/>
      <c r="PL978" s="3"/>
      <c r="PM978" s="3"/>
      <c r="PN978" s="3"/>
      <c r="PO978" s="3"/>
      <c r="PP978" s="3"/>
      <c r="PQ978" s="3"/>
      <c r="PR978" s="3"/>
      <c r="PS978" s="3"/>
      <c r="PT978" s="3"/>
      <c r="PU978" s="3"/>
      <c r="PV978" s="3"/>
      <c r="PW978" s="3"/>
      <c r="PX978" s="3"/>
      <c r="PY978" s="3"/>
      <c r="PZ978" s="3"/>
      <c r="QA978" s="3"/>
      <c r="QB978" s="3"/>
      <c r="QC978" s="3"/>
      <c r="QD978" s="3"/>
      <c r="QE978" s="3"/>
      <c r="QF978" s="3"/>
      <c r="QG978" s="3"/>
      <c r="QH978" s="3"/>
      <c r="QI978" s="3"/>
      <c r="QJ978" s="3"/>
      <c r="QK978" s="3"/>
      <c r="QL978" s="3"/>
      <c r="QM978" s="3"/>
      <c r="QN978" s="3"/>
      <c r="QO978" s="3"/>
      <c r="QP978" s="3"/>
      <c r="QQ978" s="3"/>
      <c r="QR978" s="3"/>
      <c r="QS978" s="3"/>
      <c r="QT978" s="3"/>
      <c r="QU978" s="3"/>
      <c r="QV978" s="3"/>
      <c r="QW978" s="3"/>
      <c r="QX978" s="3"/>
      <c r="QY978" s="3"/>
      <c r="QZ978" s="3"/>
      <c r="RA978" s="3"/>
      <c r="RB978" s="3"/>
      <c r="RC978" s="3"/>
      <c r="RD978" s="3"/>
      <c r="RE978" s="3"/>
      <c r="RF978" s="3"/>
      <c r="RG978" s="3"/>
      <c r="RH978" s="3"/>
      <c r="RI978" s="3"/>
      <c r="RJ978" s="3"/>
      <c r="RK978" s="3"/>
      <c r="RL978" s="3"/>
      <c r="RM978" s="3"/>
      <c r="RN978" s="3"/>
      <c r="RO978" s="3"/>
      <c r="RP978" s="3"/>
      <c r="RQ978" s="3"/>
      <c r="RR978" s="3"/>
      <c r="RS978" s="3"/>
      <c r="RT978" s="3"/>
      <c r="RU978" s="3"/>
      <c r="RV978" s="3"/>
      <c r="RW978" s="3"/>
      <c r="RX978" s="3"/>
      <c r="RY978" s="3"/>
      <c r="RZ978" s="3"/>
      <c r="SA978" s="3"/>
      <c r="SB978" s="3"/>
      <c r="SC978" s="3"/>
      <c r="SD978" s="3"/>
      <c r="SE978" s="3"/>
      <c r="SF978" s="3"/>
      <c r="SG978" s="3"/>
      <c r="SH978" s="3"/>
      <c r="SI978" s="3"/>
      <c r="SJ978" s="3"/>
      <c r="SK978" s="3"/>
      <c r="SL978" s="3"/>
      <c r="SM978" s="3"/>
      <c r="SN978" s="3"/>
      <c r="SO978" s="3"/>
      <c r="SP978" s="3"/>
      <c r="SQ978" s="3"/>
      <c r="SR978" s="3"/>
      <c r="SS978" s="3"/>
      <c r="ST978" s="3"/>
      <c r="SU978" s="3"/>
      <c r="SV978" s="3"/>
      <c r="SW978" s="3"/>
      <c r="SX978" s="3"/>
      <c r="SY978" s="3"/>
      <c r="SZ978" s="3"/>
      <c r="TA978" s="3"/>
      <c r="TB978" s="3"/>
      <c r="TC978" s="3"/>
      <c r="TD978" s="3"/>
      <c r="TE978" s="3"/>
      <c r="TF978" s="3"/>
      <c r="TG978" s="3"/>
      <c r="TH978" s="3"/>
      <c r="TI978" s="3"/>
      <c r="TJ978" s="3"/>
      <c r="TK978" s="3"/>
      <c r="TL978" s="3"/>
      <c r="TM978" s="3"/>
      <c r="TN978" s="3"/>
      <c r="TO978" s="3"/>
      <c r="TP978" s="3"/>
      <c r="TQ978" s="3"/>
      <c r="TR978" s="3"/>
      <c r="TS978" s="3"/>
      <c r="TT978" s="3"/>
      <c r="TU978" s="3"/>
      <c r="TV978" s="3"/>
      <c r="TW978" s="3"/>
      <c r="TX978" s="3"/>
      <c r="TY978" s="3"/>
      <c r="TZ978" s="3"/>
      <c r="UA978" s="3"/>
      <c r="UB978" s="3"/>
      <c r="UC978" s="3"/>
      <c r="UD978" s="3"/>
      <c r="UE978" s="3"/>
      <c r="UF978" s="3"/>
      <c r="UG978" s="3"/>
      <c r="UH978" s="3"/>
      <c r="UI978" s="3"/>
      <c r="UJ978" s="3"/>
      <c r="UK978" s="3"/>
      <c r="UL978" s="3"/>
      <c r="UM978" s="3"/>
      <c r="UN978" s="3"/>
      <c r="UO978" s="3"/>
      <c r="UP978" s="3"/>
      <c r="UQ978" s="3"/>
      <c r="UR978" s="3"/>
      <c r="US978" s="3"/>
      <c r="UT978" s="3"/>
      <c r="UU978" s="3"/>
      <c r="UV978" s="3"/>
      <c r="UW978" s="3"/>
      <c r="UX978" s="3"/>
      <c r="UY978" s="3"/>
      <c r="UZ978" s="3"/>
      <c r="VA978" s="3"/>
      <c r="VB978" s="3"/>
      <c r="VC978" s="3"/>
      <c r="VD978" s="3"/>
      <c r="VE978" s="3"/>
      <c r="VF978" s="3"/>
      <c r="VG978" s="3"/>
      <c r="VH978" s="3"/>
      <c r="VI978" s="3"/>
      <c r="VJ978" s="3"/>
      <c r="VK978" s="3"/>
      <c r="VL978" s="3"/>
      <c r="VM978" s="3"/>
      <c r="VN978" s="3"/>
      <c r="VO978" s="3"/>
      <c r="VP978" s="3"/>
      <c r="VQ978" s="3"/>
      <c r="VR978" s="3"/>
      <c r="VS978" s="3"/>
      <c r="VT978" s="3"/>
      <c r="VU978" s="3"/>
      <c r="VV978" s="3"/>
      <c r="VW978" s="3"/>
      <c r="VX978" s="3"/>
      <c r="VY978" s="3"/>
      <c r="VZ978" s="3"/>
      <c r="WA978" s="3"/>
      <c r="WB978" s="3"/>
      <c r="WC978" s="3"/>
    </row>
    <row r="979" spans="1:601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/>
      <c r="LP979" s="3"/>
      <c r="LQ979" s="3"/>
      <c r="LR979" s="3"/>
      <c r="LS979" s="3"/>
      <c r="LT979" s="3"/>
      <c r="LU979" s="3"/>
      <c r="LV979" s="3"/>
      <c r="LW979" s="3"/>
      <c r="LX979" s="3"/>
      <c r="LY979" s="3"/>
      <c r="LZ979" s="3"/>
      <c r="MA979" s="3"/>
      <c r="MB979" s="3"/>
      <c r="MC979" s="3"/>
      <c r="MD979" s="3"/>
      <c r="ME979" s="3"/>
      <c r="MF979" s="3"/>
      <c r="MG979" s="3"/>
      <c r="MH979" s="3"/>
      <c r="MI979" s="3"/>
      <c r="MJ979" s="3"/>
      <c r="MK979" s="3"/>
      <c r="ML979" s="3"/>
      <c r="MM979" s="3"/>
      <c r="MN979" s="3"/>
      <c r="MO979" s="3"/>
      <c r="MP979" s="3"/>
      <c r="MQ979" s="3"/>
      <c r="MR979" s="3"/>
      <c r="MS979" s="3"/>
      <c r="MT979" s="3"/>
      <c r="MU979" s="3"/>
      <c r="MV979" s="3"/>
      <c r="MW979" s="3"/>
      <c r="MX979" s="3"/>
      <c r="MY979" s="3"/>
      <c r="MZ979" s="3"/>
      <c r="NA979" s="3"/>
      <c r="NB979" s="3"/>
      <c r="NC979" s="3"/>
      <c r="ND979" s="3"/>
      <c r="NE979" s="3"/>
      <c r="NF979" s="3"/>
      <c r="NG979" s="3"/>
      <c r="NH979" s="3"/>
      <c r="NI979" s="3"/>
      <c r="NJ979" s="3"/>
      <c r="NK979" s="3"/>
      <c r="NL979" s="3"/>
      <c r="NM979" s="3"/>
      <c r="NN979" s="3"/>
      <c r="NO979" s="3"/>
      <c r="NP979" s="3"/>
      <c r="NQ979" s="3"/>
      <c r="NR979" s="3"/>
      <c r="NS979" s="3"/>
      <c r="NT979" s="3"/>
      <c r="NU979" s="3"/>
      <c r="NV979" s="3"/>
      <c r="NW979" s="3"/>
      <c r="NX979" s="3"/>
      <c r="NY979" s="3"/>
      <c r="NZ979" s="3"/>
      <c r="OA979" s="3"/>
      <c r="OB979" s="3"/>
      <c r="OC979" s="3"/>
      <c r="OD979" s="3"/>
      <c r="OE979" s="3"/>
      <c r="OF979" s="3"/>
      <c r="OG979" s="3"/>
      <c r="OH979" s="3"/>
      <c r="OI979" s="3"/>
      <c r="OJ979" s="3"/>
      <c r="OK979" s="3"/>
      <c r="OL979" s="3"/>
      <c r="OM979" s="3"/>
      <c r="ON979" s="3"/>
      <c r="OO979" s="3"/>
      <c r="OP979" s="3"/>
      <c r="OQ979" s="3"/>
      <c r="OR979" s="3"/>
      <c r="OS979" s="3"/>
      <c r="OT979" s="3"/>
      <c r="OU979" s="3"/>
      <c r="OV979" s="3"/>
      <c r="OW979" s="3"/>
      <c r="OX979" s="3"/>
      <c r="OY979" s="3"/>
      <c r="OZ979" s="3"/>
      <c r="PA979" s="3"/>
      <c r="PB979" s="3"/>
      <c r="PC979" s="3"/>
      <c r="PD979" s="3"/>
      <c r="PE979" s="3"/>
      <c r="PF979" s="3"/>
      <c r="PG979" s="3"/>
      <c r="PH979" s="3"/>
      <c r="PI979" s="3"/>
      <c r="PJ979" s="3"/>
      <c r="PK979" s="3"/>
      <c r="PL979" s="3"/>
      <c r="PM979" s="3"/>
      <c r="PN979" s="3"/>
      <c r="PO979" s="3"/>
      <c r="PP979" s="3"/>
      <c r="PQ979" s="3"/>
      <c r="PR979" s="3"/>
      <c r="PS979" s="3"/>
      <c r="PT979" s="3"/>
      <c r="PU979" s="3"/>
      <c r="PV979" s="3"/>
      <c r="PW979" s="3"/>
      <c r="PX979" s="3"/>
      <c r="PY979" s="3"/>
      <c r="PZ979" s="3"/>
      <c r="QA979" s="3"/>
      <c r="QB979" s="3"/>
      <c r="QC979" s="3"/>
      <c r="QD979" s="3"/>
      <c r="QE979" s="3"/>
      <c r="QF979" s="3"/>
      <c r="QG979" s="3"/>
      <c r="QH979" s="3"/>
      <c r="QI979" s="3"/>
      <c r="QJ979" s="3"/>
      <c r="QK979" s="3"/>
      <c r="QL979" s="3"/>
      <c r="QM979" s="3"/>
      <c r="QN979" s="3"/>
      <c r="QO979" s="3"/>
      <c r="QP979" s="3"/>
      <c r="QQ979" s="3"/>
      <c r="QR979" s="3"/>
      <c r="QS979" s="3"/>
      <c r="QT979" s="3"/>
      <c r="QU979" s="3"/>
      <c r="QV979" s="3"/>
      <c r="QW979" s="3"/>
      <c r="QX979" s="3"/>
      <c r="QY979" s="3"/>
      <c r="QZ979" s="3"/>
      <c r="RA979" s="3"/>
      <c r="RB979" s="3"/>
      <c r="RC979" s="3"/>
      <c r="RD979" s="3"/>
      <c r="RE979" s="3"/>
      <c r="RF979" s="3"/>
      <c r="RG979" s="3"/>
      <c r="RH979" s="3"/>
      <c r="RI979" s="3"/>
      <c r="RJ979" s="3"/>
      <c r="RK979" s="3"/>
      <c r="RL979" s="3"/>
      <c r="RM979" s="3"/>
      <c r="RN979" s="3"/>
      <c r="RO979" s="3"/>
      <c r="RP979" s="3"/>
      <c r="RQ979" s="3"/>
      <c r="RR979" s="3"/>
      <c r="RS979" s="3"/>
      <c r="RT979" s="3"/>
      <c r="RU979" s="3"/>
      <c r="RV979" s="3"/>
      <c r="RW979" s="3"/>
      <c r="RX979" s="3"/>
      <c r="RY979" s="3"/>
      <c r="RZ979" s="3"/>
      <c r="SA979" s="3"/>
      <c r="SB979" s="3"/>
      <c r="SC979" s="3"/>
      <c r="SD979" s="3"/>
      <c r="SE979" s="3"/>
      <c r="SF979" s="3"/>
      <c r="SG979" s="3"/>
      <c r="SH979" s="3"/>
      <c r="SI979" s="3"/>
      <c r="SJ979" s="3"/>
      <c r="SK979" s="3"/>
      <c r="SL979" s="3"/>
      <c r="SM979" s="3"/>
      <c r="SN979" s="3"/>
      <c r="SO979" s="3"/>
      <c r="SP979" s="3"/>
      <c r="SQ979" s="3"/>
      <c r="SR979" s="3"/>
      <c r="SS979" s="3"/>
      <c r="ST979" s="3"/>
      <c r="SU979" s="3"/>
      <c r="SV979" s="3"/>
      <c r="SW979" s="3"/>
      <c r="SX979" s="3"/>
      <c r="SY979" s="3"/>
      <c r="SZ979" s="3"/>
      <c r="TA979" s="3"/>
      <c r="TB979" s="3"/>
      <c r="TC979" s="3"/>
      <c r="TD979" s="3"/>
      <c r="TE979" s="3"/>
      <c r="TF979" s="3"/>
      <c r="TG979" s="3"/>
      <c r="TH979" s="3"/>
      <c r="TI979" s="3"/>
      <c r="TJ979" s="3"/>
      <c r="TK979" s="3"/>
      <c r="TL979" s="3"/>
      <c r="TM979" s="3"/>
      <c r="TN979" s="3"/>
      <c r="TO979" s="3"/>
      <c r="TP979" s="3"/>
      <c r="TQ979" s="3"/>
      <c r="TR979" s="3"/>
      <c r="TS979" s="3"/>
      <c r="TT979" s="3"/>
      <c r="TU979" s="3"/>
      <c r="TV979" s="3"/>
      <c r="TW979" s="3"/>
      <c r="TX979" s="3"/>
      <c r="TY979" s="3"/>
      <c r="TZ979" s="3"/>
      <c r="UA979" s="3"/>
      <c r="UB979" s="3"/>
      <c r="UC979" s="3"/>
      <c r="UD979" s="3"/>
      <c r="UE979" s="3"/>
      <c r="UF979" s="3"/>
      <c r="UG979" s="3"/>
      <c r="UH979" s="3"/>
      <c r="UI979" s="3"/>
      <c r="UJ979" s="3"/>
      <c r="UK979" s="3"/>
      <c r="UL979" s="3"/>
      <c r="UM979" s="3"/>
      <c r="UN979" s="3"/>
      <c r="UO979" s="3"/>
      <c r="UP979" s="3"/>
      <c r="UQ979" s="3"/>
      <c r="UR979" s="3"/>
      <c r="US979" s="3"/>
      <c r="UT979" s="3"/>
      <c r="UU979" s="3"/>
      <c r="UV979" s="3"/>
      <c r="UW979" s="3"/>
      <c r="UX979" s="3"/>
      <c r="UY979" s="3"/>
      <c r="UZ979" s="3"/>
      <c r="VA979" s="3"/>
      <c r="VB979" s="3"/>
      <c r="VC979" s="3"/>
      <c r="VD979" s="3"/>
      <c r="VE979" s="3"/>
      <c r="VF979" s="3"/>
      <c r="VG979" s="3"/>
      <c r="VH979" s="3"/>
      <c r="VI979" s="3"/>
      <c r="VJ979" s="3"/>
      <c r="VK979" s="3"/>
      <c r="VL979" s="3"/>
      <c r="VM979" s="3"/>
      <c r="VN979" s="3"/>
      <c r="VO979" s="3"/>
      <c r="VP979" s="3"/>
      <c r="VQ979" s="3"/>
      <c r="VR979" s="3"/>
      <c r="VS979" s="3"/>
      <c r="VT979" s="3"/>
      <c r="VU979" s="3"/>
      <c r="VV979" s="3"/>
      <c r="VW979" s="3"/>
      <c r="VX979" s="3"/>
      <c r="VY979" s="3"/>
      <c r="VZ979" s="3"/>
      <c r="WA979" s="3"/>
      <c r="WB979" s="3"/>
      <c r="WC979" s="3"/>
    </row>
    <row r="980" spans="1:601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/>
      <c r="LP980" s="3"/>
      <c r="LQ980" s="3"/>
      <c r="LR980" s="3"/>
      <c r="LS980" s="3"/>
      <c r="LT980" s="3"/>
      <c r="LU980" s="3"/>
      <c r="LV980" s="3"/>
      <c r="LW980" s="3"/>
      <c r="LX980" s="3"/>
      <c r="LY980" s="3"/>
      <c r="LZ980" s="3"/>
      <c r="MA980" s="3"/>
      <c r="MB980" s="3"/>
      <c r="MC980" s="3"/>
      <c r="MD980" s="3"/>
      <c r="ME980" s="3"/>
      <c r="MF980" s="3"/>
      <c r="MG980" s="3"/>
      <c r="MH980" s="3"/>
      <c r="MI980" s="3"/>
      <c r="MJ980" s="3"/>
      <c r="MK980" s="3"/>
      <c r="ML980" s="3"/>
      <c r="MM980" s="3"/>
      <c r="MN980" s="3"/>
      <c r="MO980" s="3"/>
      <c r="MP980" s="3"/>
      <c r="MQ980" s="3"/>
      <c r="MR980" s="3"/>
      <c r="MS980" s="3"/>
      <c r="MT980" s="3"/>
      <c r="MU980" s="3"/>
      <c r="MV980" s="3"/>
      <c r="MW980" s="3"/>
      <c r="MX980" s="3"/>
      <c r="MY980" s="3"/>
      <c r="MZ980" s="3"/>
      <c r="NA980" s="3"/>
      <c r="NB980" s="3"/>
      <c r="NC980" s="3"/>
      <c r="ND980" s="3"/>
      <c r="NE980" s="3"/>
      <c r="NF980" s="3"/>
      <c r="NG980" s="3"/>
      <c r="NH980" s="3"/>
      <c r="NI980" s="3"/>
      <c r="NJ980" s="3"/>
      <c r="NK980" s="3"/>
      <c r="NL980" s="3"/>
      <c r="NM980" s="3"/>
      <c r="NN980" s="3"/>
      <c r="NO980" s="3"/>
      <c r="NP980" s="3"/>
      <c r="NQ980" s="3"/>
      <c r="NR980" s="3"/>
      <c r="NS980" s="3"/>
      <c r="NT980" s="3"/>
      <c r="NU980" s="3"/>
      <c r="NV980" s="3"/>
      <c r="NW980" s="3"/>
      <c r="NX980" s="3"/>
      <c r="NY980" s="3"/>
      <c r="NZ980" s="3"/>
      <c r="OA980" s="3"/>
      <c r="OB980" s="3"/>
      <c r="OC980" s="3"/>
      <c r="OD980" s="3"/>
      <c r="OE980" s="3"/>
      <c r="OF980" s="3"/>
      <c r="OG980" s="3"/>
      <c r="OH980" s="3"/>
      <c r="OI980" s="3"/>
      <c r="OJ980" s="3"/>
      <c r="OK980" s="3"/>
      <c r="OL980" s="3"/>
      <c r="OM980" s="3"/>
      <c r="ON980" s="3"/>
      <c r="OO980" s="3"/>
      <c r="OP980" s="3"/>
      <c r="OQ980" s="3"/>
      <c r="OR980" s="3"/>
      <c r="OS980" s="3"/>
      <c r="OT980" s="3"/>
      <c r="OU980" s="3"/>
      <c r="OV980" s="3"/>
      <c r="OW980" s="3"/>
      <c r="OX980" s="3"/>
      <c r="OY980" s="3"/>
      <c r="OZ980" s="3"/>
      <c r="PA980" s="3"/>
      <c r="PB980" s="3"/>
      <c r="PC980" s="3"/>
      <c r="PD980" s="3"/>
      <c r="PE980" s="3"/>
      <c r="PF980" s="3"/>
      <c r="PG980" s="3"/>
      <c r="PH980" s="3"/>
      <c r="PI980" s="3"/>
      <c r="PJ980" s="3"/>
      <c r="PK980" s="3"/>
      <c r="PL980" s="3"/>
      <c r="PM980" s="3"/>
      <c r="PN980" s="3"/>
      <c r="PO980" s="3"/>
      <c r="PP980" s="3"/>
      <c r="PQ980" s="3"/>
      <c r="PR980" s="3"/>
      <c r="PS980" s="3"/>
      <c r="PT980" s="3"/>
      <c r="PU980" s="3"/>
      <c r="PV980" s="3"/>
      <c r="PW980" s="3"/>
      <c r="PX980" s="3"/>
      <c r="PY980" s="3"/>
      <c r="PZ980" s="3"/>
      <c r="QA980" s="3"/>
      <c r="QB980" s="3"/>
      <c r="QC980" s="3"/>
      <c r="QD980" s="3"/>
      <c r="QE980" s="3"/>
      <c r="QF980" s="3"/>
      <c r="QG980" s="3"/>
      <c r="QH980" s="3"/>
      <c r="QI980" s="3"/>
      <c r="QJ980" s="3"/>
      <c r="QK980" s="3"/>
      <c r="QL980" s="3"/>
      <c r="QM980" s="3"/>
      <c r="QN980" s="3"/>
      <c r="QO980" s="3"/>
      <c r="QP980" s="3"/>
      <c r="QQ980" s="3"/>
      <c r="QR980" s="3"/>
      <c r="QS980" s="3"/>
      <c r="QT980" s="3"/>
      <c r="QU980" s="3"/>
      <c r="QV980" s="3"/>
      <c r="QW980" s="3"/>
      <c r="QX980" s="3"/>
      <c r="QY980" s="3"/>
      <c r="QZ980" s="3"/>
      <c r="RA980" s="3"/>
      <c r="RB980" s="3"/>
      <c r="RC980" s="3"/>
      <c r="RD980" s="3"/>
      <c r="RE980" s="3"/>
      <c r="RF980" s="3"/>
      <c r="RG980" s="3"/>
      <c r="RH980" s="3"/>
      <c r="RI980" s="3"/>
      <c r="RJ980" s="3"/>
      <c r="RK980" s="3"/>
      <c r="RL980" s="3"/>
      <c r="RM980" s="3"/>
      <c r="RN980" s="3"/>
      <c r="RO980" s="3"/>
      <c r="RP980" s="3"/>
      <c r="RQ980" s="3"/>
      <c r="RR980" s="3"/>
      <c r="RS980" s="3"/>
      <c r="RT980" s="3"/>
      <c r="RU980" s="3"/>
      <c r="RV980" s="3"/>
      <c r="RW980" s="3"/>
      <c r="RX980" s="3"/>
      <c r="RY980" s="3"/>
      <c r="RZ980" s="3"/>
      <c r="SA980" s="3"/>
      <c r="SB980" s="3"/>
      <c r="SC980" s="3"/>
      <c r="SD980" s="3"/>
      <c r="SE980" s="3"/>
      <c r="SF980" s="3"/>
      <c r="SG980" s="3"/>
      <c r="SH980" s="3"/>
      <c r="SI980" s="3"/>
      <c r="SJ980" s="3"/>
      <c r="SK980" s="3"/>
      <c r="SL980" s="3"/>
      <c r="SM980" s="3"/>
      <c r="SN980" s="3"/>
      <c r="SO980" s="3"/>
      <c r="SP980" s="3"/>
      <c r="SQ980" s="3"/>
      <c r="SR980" s="3"/>
      <c r="SS980" s="3"/>
      <c r="ST980" s="3"/>
      <c r="SU980" s="3"/>
      <c r="SV980" s="3"/>
      <c r="SW980" s="3"/>
      <c r="SX980" s="3"/>
      <c r="SY980" s="3"/>
      <c r="SZ980" s="3"/>
      <c r="TA980" s="3"/>
      <c r="TB980" s="3"/>
      <c r="TC980" s="3"/>
      <c r="TD980" s="3"/>
      <c r="TE980" s="3"/>
      <c r="TF980" s="3"/>
      <c r="TG980" s="3"/>
      <c r="TH980" s="3"/>
      <c r="TI980" s="3"/>
      <c r="TJ980" s="3"/>
      <c r="TK980" s="3"/>
      <c r="TL980" s="3"/>
      <c r="TM980" s="3"/>
      <c r="TN980" s="3"/>
      <c r="TO980" s="3"/>
      <c r="TP980" s="3"/>
      <c r="TQ980" s="3"/>
      <c r="TR980" s="3"/>
      <c r="TS980" s="3"/>
      <c r="TT980" s="3"/>
      <c r="TU980" s="3"/>
      <c r="TV980" s="3"/>
      <c r="TW980" s="3"/>
      <c r="TX980" s="3"/>
      <c r="TY980" s="3"/>
      <c r="TZ980" s="3"/>
      <c r="UA980" s="3"/>
      <c r="UB980" s="3"/>
      <c r="UC980" s="3"/>
      <c r="UD980" s="3"/>
      <c r="UE980" s="3"/>
      <c r="UF980" s="3"/>
      <c r="UG980" s="3"/>
      <c r="UH980" s="3"/>
      <c r="UI980" s="3"/>
      <c r="UJ980" s="3"/>
      <c r="UK980" s="3"/>
      <c r="UL980" s="3"/>
      <c r="UM980" s="3"/>
      <c r="UN980" s="3"/>
      <c r="UO980" s="3"/>
      <c r="UP980" s="3"/>
      <c r="UQ980" s="3"/>
      <c r="UR980" s="3"/>
      <c r="US980" s="3"/>
      <c r="UT980" s="3"/>
      <c r="UU980" s="3"/>
      <c r="UV980" s="3"/>
      <c r="UW980" s="3"/>
      <c r="UX980" s="3"/>
      <c r="UY980" s="3"/>
      <c r="UZ980" s="3"/>
      <c r="VA980" s="3"/>
      <c r="VB980" s="3"/>
      <c r="VC980" s="3"/>
      <c r="VD980" s="3"/>
      <c r="VE980" s="3"/>
      <c r="VF980" s="3"/>
      <c r="VG980" s="3"/>
      <c r="VH980" s="3"/>
      <c r="VI980" s="3"/>
      <c r="VJ980" s="3"/>
      <c r="VK980" s="3"/>
      <c r="VL980" s="3"/>
      <c r="VM980" s="3"/>
      <c r="VN980" s="3"/>
      <c r="VO980" s="3"/>
      <c r="VP980" s="3"/>
      <c r="VQ980" s="3"/>
      <c r="VR980" s="3"/>
      <c r="VS980" s="3"/>
      <c r="VT980" s="3"/>
      <c r="VU980" s="3"/>
      <c r="VV980" s="3"/>
      <c r="VW980" s="3"/>
      <c r="VX980" s="3"/>
      <c r="VY980" s="3"/>
      <c r="VZ980" s="3"/>
      <c r="WA980" s="3"/>
      <c r="WB980" s="3"/>
      <c r="WC980" s="3"/>
    </row>
    <row r="981" spans="1:601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/>
      <c r="LG981" s="3"/>
      <c r="LH981" s="3"/>
      <c r="LI981" s="3"/>
      <c r="LJ981" s="3"/>
      <c r="LK981" s="3"/>
      <c r="LL981" s="3"/>
      <c r="LM981" s="3"/>
      <c r="LN981" s="3"/>
      <c r="LO981" s="3"/>
      <c r="LP981" s="3"/>
      <c r="LQ981" s="3"/>
      <c r="LR981" s="3"/>
      <c r="LS981" s="3"/>
      <c r="LT981" s="3"/>
      <c r="LU981" s="3"/>
      <c r="LV981" s="3"/>
      <c r="LW981" s="3"/>
      <c r="LX981" s="3"/>
      <c r="LY981" s="3"/>
      <c r="LZ981" s="3"/>
      <c r="MA981" s="3"/>
      <c r="MB981" s="3"/>
      <c r="MC981" s="3"/>
      <c r="MD981" s="3"/>
      <c r="ME981" s="3"/>
      <c r="MF981" s="3"/>
      <c r="MG981" s="3"/>
      <c r="MH981" s="3"/>
      <c r="MI981" s="3"/>
      <c r="MJ981" s="3"/>
      <c r="MK981" s="3"/>
      <c r="ML981" s="3"/>
      <c r="MM981" s="3"/>
      <c r="MN981" s="3"/>
      <c r="MO981" s="3"/>
      <c r="MP981" s="3"/>
      <c r="MQ981" s="3"/>
      <c r="MR981" s="3"/>
      <c r="MS981" s="3"/>
      <c r="MT981" s="3"/>
      <c r="MU981" s="3"/>
      <c r="MV981" s="3"/>
      <c r="MW981" s="3"/>
      <c r="MX981" s="3"/>
      <c r="MY981" s="3"/>
      <c r="MZ981" s="3"/>
      <c r="NA981" s="3"/>
      <c r="NB981" s="3"/>
      <c r="NC981" s="3"/>
      <c r="ND981" s="3"/>
      <c r="NE981" s="3"/>
      <c r="NF981" s="3"/>
      <c r="NG981" s="3"/>
      <c r="NH981" s="3"/>
      <c r="NI981" s="3"/>
      <c r="NJ981" s="3"/>
      <c r="NK981" s="3"/>
      <c r="NL981" s="3"/>
      <c r="NM981" s="3"/>
      <c r="NN981" s="3"/>
      <c r="NO981" s="3"/>
      <c r="NP981" s="3"/>
      <c r="NQ981" s="3"/>
      <c r="NR981" s="3"/>
      <c r="NS981" s="3"/>
      <c r="NT981" s="3"/>
      <c r="NU981" s="3"/>
      <c r="NV981" s="3"/>
      <c r="NW981" s="3"/>
      <c r="NX981" s="3"/>
      <c r="NY981" s="3"/>
      <c r="NZ981" s="3"/>
      <c r="OA981" s="3"/>
      <c r="OB981" s="3"/>
      <c r="OC981" s="3"/>
      <c r="OD981" s="3"/>
      <c r="OE981" s="3"/>
      <c r="OF981" s="3"/>
      <c r="OG981" s="3"/>
      <c r="OH981" s="3"/>
      <c r="OI981" s="3"/>
      <c r="OJ981" s="3"/>
      <c r="OK981" s="3"/>
      <c r="OL981" s="3"/>
      <c r="OM981" s="3"/>
      <c r="ON981" s="3"/>
      <c r="OO981" s="3"/>
      <c r="OP981" s="3"/>
      <c r="OQ981" s="3"/>
      <c r="OR981" s="3"/>
      <c r="OS981" s="3"/>
      <c r="OT981" s="3"/>
      <c r="OU981" s="3"/>
      <c r="OV981" s="3"/>
      <c r="OW981" s="3"/>
      <c r="OX981" s="3"/>
      <c r="OY981" s="3"/>
      <c r="OZ981" s="3"/>
      <c r="PA981" s="3"/>
      <c r="PB981" s="3"/>
      <c r="PC981" s="3"/>
      <c r="PD981" s="3"/>
      <c r="PE981" s="3"/>
      <c r="PF981" s="3"/>
      <c r="PG981" s="3"/>
      <c r="PH981" s="3"/>
      <c r="PI981" s="3"/>
      <c r="PJ981" s="3"/>
      <c r="PK981" s="3"/>
      <c r="PL981" s="3"/>
      <c r="PM981" s="3"/>
      <c r="PN981" s="3"/>
      <c r="PO981" s="3"/>
      <c r="PP981" s="3"/>
      <c r="PQ981" s="3"/>
      <c r="PR981" s="3"/>
      <c r="PS981" s="3"/>
      <c r="PT981" s="3"/>
      <c r="PU981" s="3"/>
      <c r="PV981" s="3"/>
      <c r="PW981" s="3"/>
      <c r="PX981" s="3"/>
      <c r="PY981" s="3"/>
      <c r="PZ981" s="3"/>
      <c r="QA981" s="3"/>
      <c r="QB981" s="3"/>
      <c r="QC981" s="3"/>
      <c r="QD981" s="3"/>
      <c r="QE981" s="3"/>
      <c r="QF981" s="3"/>
      <c r="QG981" s="3"/>
      <c r="QH981" s="3"/>
      <c r="QI981" s="3"/>
      <c r="QJ981" s="3"/>
      <c r="QK981" s="3"/>
      <c r="QL981" s="3"/>
      <c r="QM981" s="3"/>
      <c r="QN981" s="3"/>
      <c r="QO981" s="3"/>
      <c r="QP981" s="3"/>
      <c r="QQ981" s="3"/>
      <c r="QR981" s="3"/>
      <c r="QS981" s="3"/>
      <c r="QT981" s="3"/>
      <c r="QU981" s="3"/>
      <c r="QV981" s="3"/>
      <c r="QW981" s="3"/>
      <c r="QX981" s="3"/>
      <c r="QY981" s="3"/>
      <c r="QZ981" s="3"/>
      <c r="RA981" s="3"/>
      <c r="RB981" s="3"/>
      <c r="RC981" s="3"/>
      <c r="RD981" s="3"/>
      <c r="RE981" s="3"/>
      <c r="RF981" s="3"/>
      <c r="RG981" s="3"/>
      <c r="RH981" s="3"/>
      <c r="RI981" s="3"/>
      <c r="RJ981" s="3"/>
      <c r="RK981" s="3"/>
      <c r="RL981" s="3"/>
      <c r="RM981" s="3"/>
      <c r="RN981" s="3"/>
      <c r="RO981" s="3"/>
      <c r="RP981" s="3"/>
      <c r="RQ981" s="3"/>
      <c r="RR981" s="3"/>
      <c r="RS981" s="3"/>
      <c r="RT981" s="3"/>
      <c r="RU981" s="3"/>
      <c r="RV981" s="3"/>
      <c r="RW981" s="3"/>
      <c r="RX981" s="3"/>
      <c r="RY981" s="3"/>
      <c r="RZ981" s="3"/>
      <c r="SA981" s="3"/>
      <c r="SB981" s="3"/>
      <c r="SC981" s="3"/>
      <c r="SD981" s="3"/>
      <c r="SE981" s="3"/>
      <c r="SF981" s="3"/>
      <c r="SG981" s="3"/>
      <c r="SH981" s="3"/>
      <c r="SI981" s="3"/>
      <c r="SJ981" s="3"/>
      <c r="SK981" s="3"/>
      <c r="SL981" s="3"/>
      <c r="SM981" s="3"/>
      <c r="SN981" s="3"/>
      <c r="SO981" s="3"/>
      <c r="SP981" s="3"/>
      <c r="SQ981" s="3"/>
      <c r="SR981" s="3"/>
      <c r="SS981" s="3"/>
      <c r="ST981" s="3"/>
      <c r="SU981" s="3"/>
      <c r="SV981" s="3"/>
      <c r="SW981" s="3"/>
      <c r="SX981" s="3"/>
      <c r="SY981" s="3"/>
      <c r="SZ981" s="3"/>
      <c r="TA981" s="3"/>
      <c r="TB981" s="3"/>
      <c r="TC981" s="3"/>
      <c r="TD981" s="3"/>
      <c r="TE981" s="3"/>
      <c r="TF981" s="3"/>
      <c r="TG981" s="3"/>
      <c r="TH981" s="3"/>
      <c r="TI981" s="3"/>
      <c r="TJ981" s="3"/>
      <c r="TK981" s="3"/>
      <c r="TL981" s="3"/>
      <c r="TM981" s="3"/>
      <c r="TN981" s="3"/>
      <c r="TO981" s="3"/>
      <c r="TP981" s="3"/>
      <c r="TQ981" s="3"/>
      <c r="TR981" s="3"/>
      <c r="TS981" s="3"/>
      <c r="TT981" s="3"/>
      <c r="TU981" s="3"/>
      <c r="TV981" s="3"/>
      <c r="TW981" s="3"/>
      <c r="TX981" s="3"/>
      <c r="TY981" s="3"/>
      <c r="TZ981" s="3"/>
      <c r="UA981" s="3"/>
      <c r="UB981" s="3"/>
      <c r="UC981" s="3"/>
      <c r="UD981" s="3"/>
      <c r="UE981" s="3"/>
      <c r="UF981" s="3"/>
      <c r="UG981" s="3"/>
      <c r="UH981" s="3"/>
      <c r="UI981" s="3"/>
      <c r="UJ981" s="3"/>
      <c r="UK981" s="3"/>
      <c r="UL981" s="3"/>
      <c r="UM981" s="3"/>
      <c r="UN981" s="3"/>
      <c r="UO981" s="3"/>
      <c r="UP981" s="3"/>
      <c r="UQ981" s="3"/>
      <c r="UR981" s="3"/>
      <c r="US981" s="3"/>
      <c r="UT981" s="3"/>
      <c r="UU981" s="3"/>
      <c r="UV981" s="3"/>
      <c r="UW981" s="3"/>
      <c r="UX981" s="3"/>
      <c r="UY981" s="3"/>
      <c r="UZ981" s="3"/>
      <c r="VA981" s="3"/>
      <c r="VB981" s="3"/>
      <c r="VC981" s="3"/>
      <c r="VD981" s="3"/>
      <c r="VE981" s="3"/>
      <c r="VF981" s="3"/>
      <c r="VG981" s="3"/>
      <c r="VH981" s="3"/>
      <c r="VI981" s="3"/>
      <c r="VJ981" s="3"/>
      <c r="VK981" s="3"/>
      <c r="VL981" s="3"/>
      <c r="VM981" s="3"/>
      <c r="VN981" s="3"/>
      <c r="VO981" s="3"/>
      <c r="VP981" s="3"/>
      <c r="VQ981" s="3"/>
      <c r="VR981" s="3"/>
      <c r="VS981" s="3"/>
      <c r="VT981" s="3"/>
      <c r="VU981" s="3"/>
      <c r="VV981" s="3"/>
      <c r="VW981" s="3"/>
      <c r="VX981" s="3"/>
      <c r="VY981" s="3"/>
      <c r="VZ981" s="3"/>
      <c r="WA981" s="3"/>
      <c r="WB981" s="3"/>
      <c r="WC981" s="3"/>
    </row>
    <row r="982" spans="1:601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/>
      <c r="LP982" s="3"/>
      <c r="LQ982" s="3"/>
      <c r="LR982" s="3"/>
      <c r="LS982" s="3"/>
      <c r="LT982" s="3"/>
      <c r="LU982" s="3"/>
      <c r="LV982" s="3"/>
      <c r="LW982" s="3"/>
      <c r="LX982" s="3"/>
      <c r="LY982" s="3"/>
      <c r="LZ982" s="3"/>
      <c r="MA982" s="3"/>
      <c r="MB982" s="3"/>
      <c r="MC982" s="3"/>
      <c r="MD982" s="3"/>
      <c r="ME982" s="3"/>
      <c r="MF982" s="3"/>
      <c r="MG982" s="3"/>
      <c r="MH982" s="3"/>
      <c r="MI982" s="3"/>
      <c r="MJ982" s="3"/>
      <c r="MK982" s="3"/>
      <c r="ML982" s="3"/>
      <c r="MM982" s="3"/>
      <c r="MN982" s="3"/>
      <c r="MO982" s="3"/>
      <c r="MP982" s="3"/>
      <c r="MQ982" s="3"/>
      <c r="MR982" s="3"/>
      <c r="MS982" s="3"/>
      <c r="MT982" s="3"/>
      <c r="MU982" s="3"/>
      <c r="MV982" s="3"/>
      <c r="MW982" s="3"/>
      <c r="MX982" s="3"/>
      <c r="MY982" s="3"/>
      <c r="MZ982" s="3"/>
      <c r="NA982" s="3"/>
      <c r="NB982" s="3"/>
      <c r="NC982" s="3"/>
      <c r="ND982" s="3"/>
      <c r="NE982" s="3"/>
      <c r="NF982" s="3"/>
      <c r="NG982" s="3"/>
      <c r="NH982" s="3"/>
      <c r="NI982" s="3"/>
      <c r="NJ982" s="3"/>
      <c r="NK982" s="3"/>
      <c r="NL982" s="3"/>
      <c r="NM982" s="3"/>
      <c r="NN982" s="3"/>
      <c r="NO982" s="3"/>
      <c r="NP982" s="3"/>
      <c r="NQ982" s="3"/>
      <c r="NR982" s="3"/>
      <c r="NS982" s="3"/>
      <c r="NT982" s="3"/>
      <c r="NU982" s="3"/>
      <c r="NV982" s="3"/>
      <c r="NW982" s="3"/>
      <c r="NX982" s="3"/>
      <c r="NY982" s="3"/>
      <c r="NZ982" s="3"/>
      <c r="OA982" s="3"/>
      <c r="OB982" s="3"/>
      <c r="OC982" s="3"/>
      <c r="OD982" s="3"/>
      <c r="OE982" s="3"/>
      <c r="OF982" s="3"/>
      <c r="OG982" s="3"/>
      <c r="OH982" s="3"/>
      <c r="OI982" s="3"/>
      <c r="OJ982" s="3"/>
      <c r="OK982" s="3"/>
      <c r="OL982" s="3"/>
      <c r="OM982" s="3"/>
      <c r="ON982" s="3"/>
      <c r="OO982" s="3"/>
      <c r="OP982" s="3"/>
      <c r="OQ982" s="3"/>
      <c r="OR982" s="3"/>
      <c r="OS982" s="3"/>
      <c r="OT982" s="3"/>
      <c r="OU982" s="3"/>
      <c r="OV982" s="3"/>
      <c r="OW982" s="3"/>
      <c r="OX982" s="3"/>
      <c r="OY982" s="3"/>
      <c r="OZ982" s="3"/>
      <c r="PA982" s="3"/>
      <c r="PB982" s="3"/>
      <c r="PC982" s="3"/>
      <c r="PD982" s="3"/>
      <c r="PE982" s="3"/>
      <c r="PF982" s="3"/>
      <c r="PG982" s="3"/>
      <c r="PH982" s="3"/>
      <c r="PI982" s="3"/>
      <c r="PJ982" s="3"/>
      <c r="PK982" s="3"/>
      <c r="PL982" s="3"/>
      <c r="PM982" s="3"/>
      <c r="PN982" s="3"/>
      <c r="PO982" s="3"/>
      <c r="PP982" s="3"/>
      <c r="PQ982" s="3"/>
      <c r="PR982" s="3"/>
      <c r="PS982" s="3"/>
      <c r="PT982" s="3"/>
      <c r="PU982" s="3"/>
      <c r="PV982" s="3"/>
      <c r="PW982" s="3"/>
      <c r="PX982" s="3"/>
      <c r="PY982" s="3"/>
      <c r="PZ982" s="3"/>
      <c r="QA982" s="3"/>
      <c r="QB982" s="3"/>
      <c r="QC982" s="3"/>
      <c r="QD982" s="3"/>
      <c r="QE982" s="3"/>
      <c r="QF982" s="3"/>
      <c r="QG982" s="3"/>
      <c r="QH982" s="3"/>
      <c r="QI982" s="3"/>
      <c r="QJ982" s="3"/>
      <c r="QK982" s="3"/>
      <c r="QL982" s="3"/>
      <c r="QM982" s="3"/>
      <c r="QN982" s="3"/>
      <c r="QO982" s="3"/>
      <c r="QP982" s="3"/>
      <c r="QQ982" s="3"/>
      <c r="QR982" s="3"/>
      <c r="QS982" s="3"/>
      <c r="QT982" s="3"/>
      <c r="QU982" s="3"/>
      <c r="QV982" s="3"/>
      <c r="QW982" s="3"/>
      <c r="QX982" s="3"/>
      <c r="QY982" s="3"/>
      <c r="QZ982" s="3"/>
      <c r="RA982" s="3"/>
      <c r="RB982" s="3"/>
      <c r="RC982" s="3"/>
      <c r="RD982" s="3"/>
      <c r="RE982" s="3"/>
      <c r="RF982" s="3"/>
      <c r="RG982" s="3"/>
      <c r="RH982" s="3"/>
      <c r="RI982" s="3"/>
      <c r="RJ982" s="3"/>
      <c r="RK982" s="3"/>
      <c r="RL982" s="3"/>
      <c r="RM982" s="3"/>
      <c r="RN982" s="3"/>
      <c r="RO982" s="3"/>
      <c r="RP982" s="3"/>
      <c r="RQ982" s="3"/>
      <c r="RR982" s="3"/>
      <c r="RS982" s="3"/>
      <c r="RT982" s="3"/>
      <c r="RU982" s="3"/>
      <c r="RV982" s="3"/>
      <c r="RW982" s="3"/>
      <c r="RX982" s="3"/>
      <c r="RY982" s="3"/>
      <c r="RZ982" s="3"/>
      <c r="SA982" s="3"/>
      <c r="SB982" s="3"/>
      <c r="SC982" s="3"/>
      <c r="SD982" s="3"/>
      <c r="SE982" s="3"/>
      <c r="SF982" s="3"/>
      <c r="SG982" s="3"/>
      <c r="SH982" s="3"/>
      <c r="SI982" s="3"/>
      <c r="SJ982" s="3"/>
      <c r="SK982" s="3"/>
      <c r="SL982" s="3"/>
      <c r="SM982" s="3"/>
      <c r="SN982" s="3"/>
      <c r="SO982" s="3"/>
      <c r="SP982" s="3"/>
      <c r="SQ982" s="3"/>
      <c r="SR982" s="3"/>
      <c r="SS982" s="3"/>
      <c r="ST982" s="3"/>
      <c r="SU982" s="3"/>
      <c r="SV982" s="3"/>
      <c r="SW982" s="3"/>
      <c r="SX982" s="3"/>
      <c r="SY982" s="3"/>
      <c r="SZ982" s="3"/>
      <c r="TA982" s="3"/>
      <c r="TB982" s="3"/>
      <c r="TC982" s="3"/>
      <c r="TD982" s="3"/>
      <c r="TE982" s="3"/>
      <c r="TF982" s="3"/>
      <c r="TG982" s="3"/>
      <c r="TH982" s="3"/>
      <c r="TI982" s="3"/>
      <c r="TJ982" s="3"/>
      <c r="TK982" s="3"/>
      <c r="TL982" s="3"/>
      <c r="TM982" s="3"/>
      <c r="TN982" s="3"/>
      <c r="TO982" s="3"/>
      <c r="TP982" s="3"/>
      <c r="TQ982" s="3"/>
      <c r="TR982" s="3"/>
      <c r="TS982" s="3"/>
      <c r="TT982" s="3"/>
      <c r="TU982" s="3"/>
      <c r="TV982" s="3"/>
      <c r="TW982" s="3"/>
      <c r="TX982" s="3"/>
      <c r="TY982" s="3"/>
      <c r="TZ982" s="3"/>
      <c r="UA982" s="3"/>
      <c r="UB982" s="3"/>
      <c r="UC982" s="3"/>
      <c r="UD982" s="3"/>
      <c r="UE982" s="3"/>
      <c r="UF982" s="3"/>
      <c r="UG982" s="3"/>
      <c r="UH982" s="3"/>
      <c r="UI982" s="3"/>
      <c r="UJ982" s="3"/>
      <c r="UK982" s="3"/>
      <c r="UL982" s="3"/>
      <c r="UM982" s="3"/>
      <c r="UN982" s="3"/>
      <c r="UO982" s="3"/>
      <c r="UP982" s="3"/>
      <c r="UQ982" s="3"/>
      <c r="UR982" s="3"/>
      <c r="US982" s="3"/>
      <c r="UT982" s="3"/>
      <c r="UU982" s="3"/>
      <c r="UV982" s="3"/>
      <c r="UW982" s="3"/>
      <c r="UX982" s="3"/>
      <c r="UY982" s="3"/>
      <c r="UZ982" s="3"/>
      <c r="VA982" s="3"/>
      <c r="VB982" s="3"/>
      <c r="VC982" s="3"/>
      <c r="VD982" s="3"/>
      <c r="VE982" s="3"/>
      <c r="VF982" s="3"/>
      <c r="VG982" s="3"/>
      <c r="VH982" s="3"/>
      <c r="VI982" s="3"/>
      <c r="VJ982" s="3"/>
      <c r="VK982" s="3"/>
      <c r="VL982" s="3"/>
      <c r="VM982" s="3"/>
      <c r="VN982" s="3"/>
      <c r="VO982" s="3"/>
      <c r="VP982" s="3"/>
      <c r="VQ982" s="3"/>
      <c r="VR982" s="3"/>
      <c r="VS982" s="3"/>
      <c r="VT982" s="3"/>
      <c r="VU982" s="3"/>
      <c r="VV982" s="3"/>
      <c r="VW982" s="3"/>
      <c r="VX982" s="3"/>
      <c r="VY982" s="3"/>
      <c r="VZ982" s="3"/>
      <c r="WA982" s="3"/>
      <c r="WB982" s="3"/>
      <c r="WC982" s="3"/>
    </row>
    <row r="983" spans="1:601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3"/>
      <c r="NJ983" s="3"/>
      <c r="NK983" s="3"/>
      <c r="NL983" s="3"/>
      <c r="NM983" s="3"/>
      <c r="NN983" s="3"/>
      <c r="NO983" s="3"/>
      <c r="NP983" s="3"/>
      <c r="NQ983" s="3"/>
      <c r="NR983" s="3"/>
      <c r="NS983" s="3"/>
      <c r="NT983" s="3"/>
      <c r="NU983" s="3"/>
      <c r="NV983" s="3"/>
      <c r="NW983" s="3"/>
      <c r="NX983" s="3"/>
      <c r="NY983" s="3"/>
      <c r="NZ983" s="3"/>
      <c r="OA983" s="3"/>
      <c r="OB983" s="3"/>
      <c r="OC983" s="3"/>
      <c r="OD983" s="3"/>
      <c r="OE983" s="3"/>
      <c r="OF983" s="3"/>
      <c r="OG983" s="3"/>
      <c r="OH983" s="3"/>
      <c r="OI983" s="3"/>
      <c r="OJ983" s="3"/>
      <c r="OK983" s="3"/>
      <c r="OL983" s="3"/>
      <c r="OM983" s="3"/>
      <c r="ON983" s="3"/>
      <c r="OO983" s="3"/>
      <c r="OP983" s="3"/>
      <c r="OQ983" s="3"/>
      <c r="OR983" s="3"/>
      <c r="OS983" s="3"/>
      <c r="OT983" s="3"/>
      <c r="OU983" s="3"/>
      <c r="OV983" s="3"/>
      <c r="OW983" s="3"/>
      <c r="OX983" s="3"/>
      <c r="OY983" s="3"/>
      <c r="OZ983" s="3"/>
      <c r="PA983" s="3"/>
      <c r="PB983" s="3"/>
      <c r="PC983" s="3"/>
      <c r="PD983" s="3"/>
      <c r="PE983" s="3"/>
      <c r="PF983" s="3"/>
      <c r="PG983" s="3"/>
      <c r="PH983" s="3"/>
      <c r="PI983" s="3"/>
      <c r="PJ983" s="3"/>
      <c r="PK983" s="3"/>
      <c r="PL983" s="3"/>
      <c r="PM983" s="3"/>
      <c r="PN983" s="3"/>
      <c r="PO983" s="3"/>
      <c r="PP983" s="3"/>
      <c r="PQ983" s="3"/>
      <c r="PR983" s="3"/>
      <c r="PS983" s="3"/>
      <c r="PT983" s="3"/>
      <c r="PU983" s="3"/>
      <c r="PV983" s="3"/>
      <c r="PW983" s="3"/>
      <c r="PX983" s="3"/>
      <c r="PY983" s="3"/>
      <c r="PZ983" s="3"/>
      <c r="QA983" s="3"/>
      <c r="QB983" s="3"/>
      <c r="QC983" s="3"/>
      <c r="QD983" s="3"/>
      <c r="QE983" s="3"/>
      <c r="QF983" s="3"/>
      <c r="QG983" s="3"/>
      <c r="QH983" s="3"/>
      <c r="QI983" s="3"/>
      <c r="QJ983" s="3"/>
      <c r="QK983" s="3"/>
      <c r="QL983" s="3"/>
      <c r="QM983" s="3"/>
      <c r="QN983" s="3"/>
      <c r="QO983" s="3"/>
      <c r="QP983" s="3"/>
      <c r="QQ983" s="3"/>
      <c r="QR983" s="3"/>
      <c r="QS983" s="3"/>
      <c r="QT983" s="3"/>
      <c r="QU983" s="3"/>
      <c r="QV983" s="3"/>
      <c r="QW983" s="3"/>
      <c r="QX983" s="3"/>
      <c r="QY983" s="3"/>
      <c r="QZ983" s="3"/>
      <c r="RA983" s="3"/>
      <c r="RB983" s="3"/>
      <c r="RC983" s="3"/>
      <c r="RD983" s="3"/>
      <c r="RE983" s="3"/>
      <c r="RF983" s="3"/>
      <c r="RG983" s="3"/>
      <c r="RH983" s="3"/>
      <c r="RI983" s="3"/>
      <c r="RJ983" s="3"/>
      <c r="RK983" s="3"/>
      <c r="RL983" s="3"/>
      <c r="RM983" s="3"/>
      <c r="RN983" s="3"/>
      <c r="RO983" s="3"/>
      <c r="RP983" s="3"/>
      <c r="RQ983" s="3"/>
      <c r="RR983" s="3"/>
      <c r="RS983" s="3"/>
      <c r="RT983" s="3"/>
      <c r="RU983" s="3"/>
      <c r="RV983" s="3"/>
      <c r="RW983" s="3"/>
      <c r="RX983" s="3"/>
      <c r="RY983" s="3"/>
      <c r="RZ983" s="3"/>
      <c r="SA983" s="3"/>
      <c r="SB983" s="3"/>
      <c r="SC983" s="3"/>
      <c r="SD983" s="3"/>
      <c r="SE983" s="3"/>
      <c r="SF983" s="3"/>
      <c r="SG983" s="3"/>
      <c r="SH983" s="3"/>
      <c r="SI983" s="3"/>
      <c r="SJ983" s="3"/>
      <c r="SK983" s="3"/>
      <c r="SL983" s="3"/>
      <c r="SM983" s="3"/>
      <c r="SN983" s="3"/>
      <c r="SO983" s="3"/>
      <c r="SP983" s="3"/>
      <c r="SQ983" s="3"/>
      <c r="SR983" s="3"/>
      <c r="SS983" s="3"/>
      <c r="ST983" s="3"/>
      <c r="SU983" s="3"/>
      <c r="SV983" s="3"/>
      <c r="SW983" s="3"/>
      <c r="SX983" s="3"/>
      <c r="SY983" s="3"/>
      <c r="SZ983" s="3"/>
      <c r="TA983" s="3"/>
      <c r="TB983" s="3"/>
      <c r="TC983" s="3"/>
      <c r="TD983" s="3"/>
      <c r="TE983" s="3"/>
      <c r="TF983" s="3"/>
      <c r="TG983" s="3"/>
      <c r="TH983" s="3"/>
      <c r="TI983" s="3"/>
      <c r="TJ983" s="3"/>
      <c r="TK983" s="3"/>
      <c r="TL983" s="3"/>
      <c r="TM983" s="3"/>
      <c r="TN983" s="3"/>
      <c r="TO983" s="3"/>
      <c r="TP983" s="3"/>
      <c r="TQ983" s="3"/>
      <c r="TR983" s="3"/>
      <c r="TS983" s="3"/>
      <c r="TT983" s="3"/>
      <c r="TU983" s="3"/>
      <c r="TV983" s="3"/>
      <c r="TW983" s="3"/>
      <c r="TX983" s="3"/>
      <c r="TY983" s="3"/>
      <c r="TZ983" s="3"/>
      <c r="UA983" s="3"/>
      <c r="UB983" s="3"/>
      <c r="UC983" s="3"/>
      <c r="UD983" s="3"/>
      <c r="UE983" s="3"/>
      <c r="UF983" s="3"/>
      <c r="UG983" s="3"/>
      <c r="UH983" s="3"/>
      <c r="UI983" s="3"/>
      <c r="UJ983" s="3"/>
      <c r="UK983" s="3"/>
      <c r="UL983" s="3"/>
      <c r="UM983" s="3"/>
      <c r="UN983" s="3"/>
      <c r="UO983" s="3"/>
      <c r="UP983" s="3"/>
      <c r="UQ983" s="3"/>
      <c r="UR983" s="3"/>
      <c r="US983" s="3"/>
      <c r="UT983" s="3"/>
      <c r="UU983" s="3"/>
      <c r="UV983" s="3"/>
      <c r="UW983" s="3"/>
      <c r="UX983" s="3"/>
      <c r="UY983" s="3"/>
      <c r="UZ983" s="3"/>
      <c r="VA983" s="3"/>
      <c r="VB983" s="3"/>
      <c r="VC983" s="3"/>
      <c r="VD983" s="3"/>
      <c r="VE983" s="3"/>
      <c r="VF983" s="3"/>
      <c r="VG983" s="3"/>
      <c r="VH983" s="3"/>
      <c r="VI983" s="3"/>
      <c r="VJ983" s="3"/>
      <c r="VK983" s="3"/>
      <c r="VL983" s="3"/>
      <c r="VM983" s="3"/>
      <c r="VN983" s="3"/>
      <c r="VO983" s="3"/>
      <c r="VP983" s="3"/>
      <c r="VQ983" s="3"/>
      <c r="VR983" s="3"/>
      <c r="VS983" s="3"/>
      <c r="VT983" s="3"/>
      <c r="VU983" s="3"/>
      <c r="VV983" s="3"/>
      <c r="VW983" s="3"/>
      <c r="VX983" s="3"/>
      <c r="VY983" s="3"/>
      <c r="VZ983" s="3"/>
      <c r="WA983" s="3"/>
      <c r="WB983" s="3"/>
      <c r="WC983" s="3"/>
    </row>
    <row r="984" spans="1:601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/>
      <c r="LP984" s="3"/>
      <c r="LQ984" s="3"/>
      <c r="LR984" s="3"/>
      <c r="LS984" s="3"/>
      <c r="LT984" s="3"/>
      <c r="LU984" s="3"/>
      <c r="LV984" s="3"/>
      <c r="LW984" s="3"/>
      <c r="LX984" s="3"/>
      <c r="LY984" s="3"/>
      <c r="LZ984" s="3"/>
      <c r="MA984" s="3"/>
      <c r="MB984" s="3"/>
      <c r="MC984" s="3"/>
      <c r="MD984" s="3"/>
      <c r="ME984" s="3"/>
      <c r="MF984" s="3"/>
      <c r="MG984" s="3"/>
      <c r="MH984" s="3"/>
      <c r="MI984" s="3"/>
      <c r="MJ984" s="3"/>
      <c r="MK984" s="3"/>
      <c r="ML984" s="3"/>
      <c r="MM984" s="3"/>
      <c r="MN984" s="3"/>
      <c r="MO984" s="3"/>
      <c r="MP984" s="3"/>
      <c r="MQ984" s="3"/>
      <c r="MR984" s="3"/>
      <c r="MS984" s="3"/>
      <c r="MT984" s="3"/>
      <c r="MU984" s="3"/>
      <c r="MV984" s="3"/>
      <c r="MW984" s="3"/>
      <c r="MX984" s="3"/>
      <c r="MY984" s="3"/>
      <c r="MZ984" s="3"/>
      <c r="NA984" s="3"/>
      <c r="NB984" s="3"/>
      <c r="NC984" s="3"/>
      <c r="ND984" s="3"/>
      <c r="NE984" s="3"/>
      <c r="NF984" s="3"/>
      <c r="NG984" s="3"/>
      <c r="NH984" s="3"/>
      <c r="NI984" s="3"/>
      <c r="NJ984" s="3"/>
      <c r="NK984" s="3"/>
      <c r="NL984" s="3"/>
      <c r="NM984" s="3"/>
      <c r="NN984" s="3"/>
      <c r="NO984" s="3"/>
      <c r="NP984" s="3"/>
      <c r="NQ984" s="3"/>
      <c r="NR984" s="3"/>
      <c r="NS984" s="3"/>
      <c r="NT984" s="3"/>
      <c r="NU984" s="3"/>
      <c r="NV984" s="3"/>
      <c r="NW984" s="3"/>
      <c r="NX984" s="3"/>
      <c r="NY984" s="3"/>
      <c r="NZ984" s="3"/>
      <c r="OA984" s="3"/>
      <c r="OB984" s="3"/>
      <c r="OC984" s="3"/>
      <c r="OD984" s="3"/>
      <c r="OE984" s="3"/>
      <c r="OF984" s="3"/>
      <c r="OG984" s="3"/>
      <c r="OH984" s="3"/>
      <c r="OI984" s="3"/>
      <c r="OJ984" s="3"/>
      <c r="OK984" s="3"/>
      <c r="OL984" s="3"/>
      <c r="OM984" s="3"/>
      <c r="ON984" s="3"/>
      <c r="OO984" s="3"/>
      <c r="OP984" s="3"/>
      <c r="OQ984" s="3"/>
      <c r="OR984" s="3"/>
      <c r="OS984" s="3"/>
      <c r="OT984" s="3"/>
      <c r="OU984" s="3"/>
      <c r="OV984" s="3"/>
      <c r="OW984" s="3"/>
      <c r="OX984" s="3"/>
      <c r="OY984" s="3"/>
      <c r="OZ984" s="3"/>
      <c r="PA984" s="3"/>
      <c r="PB984" s="3"/>
      <c r="PC984" s="3"/>
      <c r="PD984" s="3"/>
      <c r="PE984" s="3"/>
      <c r="PF984" s="3"/>
      <c r="PG984" s="3"/>
      <c r="PH984" s="3"/>
      <c r="PI984" s="3"/>
      <c r="PJ984" s="3"/>
      <c r="PK984" s="3"/>
      <c r="PL984" s="3"/>
      <c r="PM984" s="3"/>
      <c r="PN984" s="3"/>
      <c r="PO984" s="3"/>
      <c r="PP984" s="3"/>
      <c r="PQ984" s="3"/>
      <c r="PR984" s="3"/>
      <c r="PS984" s="3"/>
      <c r="PT984" s="3"/>
      <c r="PU984" s="3"/>
      <c r="PV984" s="3"/>
      <c r="PW984" s="3"/>
      <c r="PX984" s="3"/>
      <c r="PY984" s="3"/>
      <c r="PZ984" s="3"/>
      <c r="QA984" s="3"/>
      <c r="QB984" s="3"/>
      <c r="QC984" s="3"/>
      <c r="QD984" s="3"/>
      <c r="QE984" s="3"/>
      <c r="QF984" s="3"/>
      <c r="QG984" s="3"/>
      <c r="QH984" s="3"/>
      <c r="QI984" s="3"/>
      <c r="QJ984" s="3"/>
      <c r="QK984" s="3"/>
      <c r="QL984" s="3"/>
      <c r="QM984" s="3"/>
      <c r="QN984" s="3"/>
      <c r="QO984" s="3"/>
      <c r="QP984" s="3"/>
      <c r="QQ984" s="3"/>
      <c r="QR984" s="3"/>
      <c r="QS984" s="3"/>
      <c r="QT984" s="3"/>
      <c r="QU984" s="3"/>
      <c r="QV984" s="3"/>
      <c r="QW984" s="3"/>
      <c r="QX984" s="3"/>
      <c r="QY984" s="3"/>
      <c r="QZ984" s="3"/>
      <c r="RA984" s="3"/>
      <c r="RB984" s="3"/>
      <c r="RC984" s="3"/>
      <c r="RD984" s="3"/>
      <c r="RE984" s="3"/>
      <c r="RF984" s="3"/>
      <c r="RG984" s="3"/>
      <c r="RH984" s="3"/>
      <c r="RI984" s="3"/>
      <c r="RJ984" s="3"/>
      <c r="RK984" s="3"/>
      <c r="RL984" s="3"/>
      <c r="RM984" s="3"/>
      <c r="RN984" s="3"/>
      <c r="RO984" s="3"/>
      <c r="RP984" s="3"/>
      <c r="RQ984" s="3"/>
      <c r="RR984" s="3"/>
      <c r="RS984" s="3"/>
      <c r="RT984" s="3"/>
      <c r="RU984" s="3"/>
      <c r="RV984" s="3"/>
      <c r="RW984" s="3"/>
      <c r="RX984" s="3"/>
      <c r="RY984" s="3"/>
      <c r="RZ984" s="3"/>
      <c r="SA984" s="3"/>
      <c r="SB984" s="3"/>
      <c r="SC984" s="3"/>
      <c r="SD984" s="3"/>
      <c r="SE984" s="3"/>
      <c r="SF984" s="3"/>
      <c r="SG984" s="3"/>
      <c r="SH984" s="3"/>
      <c r="SI984" s="3"/>
      <c r="SJ984" s="3"/>
      <c r="SK984" s="3"/>
      <c r="SL984" s="3"/>
      <c r="SM984" s="3"/>
      <c r="SN984" s="3"/>
      <c r="SO984" s="3"/>
      <c r="SP984" s="3"/>
      <c r="SQ984" s="3"/>
      <c r="SR984" s="3"/>
      <c r="SS984" s="3"/>
      <c r="ST984" s="3"/>
      <c r="SU984" s="3"/>
      <c r="SV984" s="3"/>
      <c r="SW984" s="3"/>
      <c r="SX984" s="3"/>
      <c r="SY984" s="3"/>
      <c r="SZ984" s="3"/>
      <c r="TA984" s="3"/>
      <c r="TB984" s="3"/>
      <c r="TC984" s="3"/>
      <c r="TD984" s="3"/>
      <c r="TE984" s="3"/>
      <c r="TF984" s="3"/>
      <c r="TG984" s="3"/>
      <c r="TH984" s="3"/>
      <c r="TI984" s="3"/>
      <c r="TJ984" s="3"/>
      <c r="TK984" s="3"/>
      <c r="TL984" s="3"/>
      <c r="TM984" s="3"/>
      <c r="TN984" s="3"/>
      <c r="TO984" s="3"/>
      <c r="TP984" s="3"/>
      <c r="TQ984" s="3"/>
      <c r="TR984" s="3"/>
      <c r="TS984" s="3"/>
      <c r="TT984" s="3"/>
      <c r="TU984" s="3"/>
      <c r="TV984" s="3"/>
      <c r="TW984" s="3"/>
      <c r="TX984" s="3"/>
      <c r="TY984" s="3"/>
      <c r="TZ984" s="3"/>
      <c r="UA984" s="3"/>
      <c r="UB984" s="3"/>
      <c r="UC984" s="3"/>
      <c r="UD984" s="3"/>
      <c r="UE984" s="3"/>
      <c r="UF984" s="3"/>
      <c r="UG984" s="3"/>
      <c r="UH984" s="3"/>
      <c r="UI984" s="3"/>
      <c r="UJ984" s="3"/>
      <c r="UK984" s="3"/>
      <c r="UL984" s="3"/>
      <c r="UM984" s="3"/>
      <c r="UN984" s="3"/>
      <c r="UO984" s="3"/>
      <c r="UP984" s="3"/>
      <c r="UQ984" s="3"/>
      <c r="UR984" s="3"/>
      <c r="US984" s="3"/>
      <c r="UT984" s="3"/>
      <c r="UU984" s="3"/>
      <c r="UV984" s="3"/>
      <c r="UW984" s="3"/>
      <c r="UX984" s="3"/>
      <c r="UY984" s="3"/>
      <c r="UZ984" s="3"/>
      <c r="VA984" s="3"/>
      <c r="VB984" s="3"/>
      <c r="VC984" s="3"/>
      <c r="VD984" s="3"/>
      <c r="VE984" s="3"/>
      <c r="VF984" s="3"/>
      <c r="VG984" s="3"/>
      <c r="VH984" s="3"/>
      <c r="VI984" s="3"/>
      <c r="VJ984" s="3"/>
      <c r="VK984" s="3"/>
      <c r="VL984" s="3"/>
      <c r="VM984" s="3"/>
      <c r="VN984" s="3"/>
      <c r="VO984" s="3"/>
      <c r="VP984" s="3"/>
      <c r="VQ984" s="3"/>
      <c r="VR984" s="3"/>
      <c r="VS984" s="3"/>
      <c r="VT984" s="3"/>
      <c r="VU984" s="3"/>
      <c r="VV984" s="3"/>
      <c r="VW984" s="3"/>
      <c r="VX984" s="3"/>
      <c r="VY984" s="3"/>
      <c r="VZ984" s="3"/>
      <c r="WA984" s="3"/>
      <c r="WB984" s="3"/>
      <c r="WC984" s="3"/>
    </row>
    <row r="985" spans="1:601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3"/>
      <c r="NJ985" s="3"/>
      <c r="NK985" s="3"/>
      <c r="NL985" s="3"/>
      <c r="NM985" s="3"/>
      <c r="NN985" s="3"/>
      <c r="NO985" s="3"/>
      <c r="NP985" s="3"/>
      <c r="NQ985" s="3"/>
      <c r="NR985" s="3"/>
      <c r="NS985" s="3"/>
      <c r="NT985" s="3"/>
      <c r="NU985" s="3"/>
      <c r="NV985" s="3"/>
      <c r="NW985" s="3"/>
      <c r="NX985" s="3"/>
      <c r="NY985" s="3"/>
      <c r="NZ985" s="3"/>
      <c r="OA985" s="3"/>
      <c r="OB985" s="3"/>
      <c r="OC985" s="3"/>
      <c r="OD985" s="3"/>
      <c r="OE985" s="3"/>
      <c r="OF985" s="3"/>
      <c r="OG985" s="3"/>
      <c r="OH985" s="3"/>
      <c r="OI985" s="3"/>
      <c r="OJ985" s="3"/>
      <c r="OK985" s="3"/>
      <c r="OL985" s="3"/>
      <c r="OM985" s="3"/>
      <c r="ON985" s="3"/>
      <c r="OO985" s="3"/>
      <c r="OP985" s="3"/>
      <c r="OQ985" s="3"/>
      <c r="OR985" s="3"/>
      <c r="OS985" s="3"/>
      <c r="OT985" s="3"/>
      <c r="OU985" s="3"/>
      <c r="OV985" s="3"/>
      <c r="OW985" s="3"/>
      <c r="OX985" s="3"/>
      <c r="OY985" s="3"/>
      <c r="OZ985" s="3"/>
      <c r="PA985" s="3"/>
      <c r="PB985" s="3"/>
      <c r="PC985" s="3"/>
      <c r="PD985" s="3"/>
      <c r="PE985" s="3"/>
      <c r="PF985" s="3"/>
      <c r="PG985" s="3"/>
      <c r="PH985" s="3"/>
      <c r="PI985" s="3"/>
      <c r="PJ985" s="3"/>
      <c r="PK985" s="3"/>
      <c r="PL985" s="3"/>
      <c r="PM985" s="3"/>
      <c r="PN985" s="3"/>
      <c r="PO985" s="3"/>
      <c r="PP985" s="3"/>
      <c r="PQ985" s="3"/>
      <c r="PR985" s="3"/>
      <c r="PS985" s="3"/>
      <c r="PT985" s="3"/>
      <c r="PU985" s="3"/>
      <c r="PV985" s="3"/>
      <c r="PW985" s="3"/>
      <c r="PX985" s="3"/>
      <c r="PY985" s="3"/>
      <c r="PZ985" s="3"/>
      <c r="QA985" s="3"/>
      <c r="QB985" s="3"/>
      <c r="QC985" s="3"/>
      <c r="QD985" s="3"/>
      <c r="QE985" s="3"/>
      <c r="QF985" s="3"/>
      <c r="QG985" s="3"/>
      <c r="QH985" s="3"/>
      <c r="QI985" s="3"/>
      <c r="QJ985" s="3"/>
      <c r="QK985" s="3"/>
      <c r="QL985" s="3"/>
      <c r="QM985" s="3"/>
      <c r="QN985" s="3"/>
      <c r="QO985" s="3"/>
      <c r="QP985" s="3"/>
      <c r="QQ985" s="3"/>
      <c r="QR985" s="3"/>
      <c r="QS985" s="3"/>
      <c r="QT985" s="3"/>
      <c r="QU985" s="3"/>
      <c r="QV985" s="3"/>
      <c r="QW985" s="3"/>
      <c r="QX985" s="3"/>
      <c r="QY985" s="3"/>
      <c r="QZ985" s="3"/>
      <c r="RA985" s="3"/>
      <c r="RB985" s="3"/>
      <c r="RC985" s="3"/>
      <c r="RD985" s="3"/>
      <c r="RE985" s="3"/>
      <c r="RF985" s="3"/>
      <c r="RG985" s="3"/>
      <c r="RH985" s="3"/>
      <c r="RI985" s="3"/>
      <c r="RJ985" s="3"/>
      <c r="RK985" s="3"/>
      <c r="RL985" s="3"/>
      <c r="RM985" s="3"/>
      <c r="RN985" s="3"/>
      <c r="RO985" s="3"/>
      <c r="RP985" s="3"/>
      <c r="RQ985" s="3"/>
      <c r="RR985" s="3"/>
      <c r="RS985" s="3"/>
      <c r="RT985" s="3"/>
      <c r="RU985" s="3"/>
      <c r="RV985" s="3"/>
      <c r="RW985" s="3"/>
      <c r="RX985" s="3"/>
      <c r="RY985" s="3"/>
      <c r="RZ985" s="3"/>
      <c r="SA985" s="3"/>
      <c r="SB985" s="3"/>
      <c r="SC985" s="3"/>
      <c r="SD985" s="3"/>
      <c r="SE985" s="3"/>
      <c r="SF985" s="3"/>
      <c r="SG985" s="3"/>
      <c r="SH985" s="3"/>
      <c r="SI985" s="3"/>
      <c r="SJ985" s="3"/>
      <c r="SK985" s="3"/>
      <c r="SL985" s="3"/>
      <c r="SM985" s="3"/>
      <c r="SN985" s="3"/>
      <c r="SO985" s="3"/>
      <c r="SP985" s="3"/>
      <c r="SQ985" s="3"/>
      <c r="SR985" s="3"/>
      <c r="SS985" s="3"/>
      <c r="ST985" s="3"/>
      <c r="SU985" s="3"/>
      <c r="SV985" s="3"/>
      <c r="SW985" s="3"/>
      <c r="SX985" s="3"/>
      <c r="SY985" s="3"/>
      <c r="SZ985" s="3"/>
      <c r="TA985" s="3"/>
      <c r="TB985" s="3"/>
      <c r="TC985" s="3"/>
      <c r="TD985" s="3"/>
      <c r="TE985" s="3"/>
      <c r="TF985" s="3"/>
      <c r="TG985" s="3"/>
      <c r="TH985" s="3"/>
      <c r="TI985" s="3"/>
      <c r="TJ985" s="3"/>
      <c r="TK985" s="3"/>
      <c r="TL985" s="3"/>
      <c r="TM985" s="3"/>
      <c r="TN985" s="3"/>
      <c r="TO985" s="3"/>
      <c r="TP985" s="3"/>
      <c r="TQ985" s="3"/>
      <c r="TR985" s="3"/>
      <c r="TS985" s="3"/>
      <c r="TT985" s="3"/>
      <c r="TU985" s="3"/>
      <c r="TV985" s="3"/>
      <c r="TW985" s="3"/>
      <c r="TX985" s="3"/>
      <c r="TY985" s="3"/>
      <c r="TZ985" s="3"/>
      <c r="UA985" s="3"/>
      <c r="UB985" s="3"/>
      <c r="UC985" s="3"/>
      <c r="UD985" s="3"/>
      <c r="UE985" s="3"/>
      <c r="UF985" s="3"/>
      <c r="UG985" s="3"/>
      <c r="UH985" s="3"/>
      <c r="UI985" s="3"/>
      <c r="UJ985" s="3"/>
      <c r="UK985" s="3"/>
      <c r="UL985" s="3"/>
      <c r="UM985" s="3"/>
      <c r="UN985" s="3"/>
      <c r="UO985" s="3"/>
      <c r="UP985" s="3"/>
      <c r="UQ985" s="3"/>
      <c r="UR985" s="3"/>
      <c r="US985" s="3"/>
      <c r="UT985" s="3"/>
      <c r="UU985" s="3"/>
      <c r="UV985" s="3"/>
      <c r="UW985" s="3"/>
      <c r="UX985" s="3"/>
      <c r="UY985" s="3"/>
      <c r="UZ985" s="3"/>
      <c r="VA985" s="3"/>
      <c r="VB985" s="3"/>
      <c r="VC985" s="3"/>
      <c r="VD985" s="3"/>
      <c r="VE985" s="3"/>
      <c r="VF985" s="3"/>
      <c r="VG985" s="3"/>
      <c r="VH985" s="3"/>
      <c r="VI985" s="3"/>
      <c r="VJ985" s="3"/>
      <c r="VK985" s="3"/>
      <c r="VL985" s="3"/>
      <c r="VM985" s="3"/>
      <c r="VN985" s="3"/>
      <c r="VO985" s="3"/>
      <c r="VP985" s="3"/>
      <c r="VQ985" s="3"/>
      <c r="VR985" s="3"/>
      <c r="VS985" s="3"/>
      <c r="VT985" s="3"/>
      <c r="VU985" s="3"/>
      <c r="VV985" s="3"/>
      <c r="VW985" s="3"/>
      <c r="VX985" s="3"/>
      <c r="VY985" s="3"/>
      <c r="VZ985" s="3"/>
      <c r="WA985" s="3"/>
      <c r="WB985" s="3"/>
      <c r="WC985" s="3"/>
    </row>
    <row r="986" spans="1:601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/>
      <c r="LP986" s="3"/>
      <c r="LQ986" s="3"/>
      <c r="LR986" s="3"/>
      <c r="LS986" s="3"/>
      <c r="LT986" s="3"/>
      <c r="LU986" s="3"/>
      <c r="LV986" s="3"/>
      <c r="LW986" s="3"/>
      <c r="LX986" s="3"/>
      <c r="LY986" s="3"/>
      <c r="LZ986" s="3"/>
      <c r="MA986" s="3"/>
      <c r="MB986" s="3"/>
      <c r="MC986" s="3"/>
      <c r="MD986" s="3"/>
      <c r="ME986" s="3"/>
      <c r="MF986" s="3"/>
      <c r="MG986" s="3"/>
      <c r="MH986" s="3"/>
      <c r="MI986" s="3"/>
      <c r="MJ986" s="3"/>
      <c r="MK986" s="3"/>
      <c r="ML986" s="3"/>
      <c r="MM986" s="3"/>
      <c r="MN986" s="3"/>
      <c r="MO986" s="3"/>
      <c r="MP986" s="3"/>
      <c r="MQ986" s="3"/>
      <c r="MR986" s="3"/>
      <c r="MS986" s="3"/>
      <c r="MT986" s="3"/>
      <c r="MU986" s="3"/>
      <c r="MV986" s="3"/>
      <c r="MW986" s="3"/>
      <c r="MX986" s="3"/>
      <c r="MY986" s="3"/>
      <c r="MZ986" s="3"/>
      <c r="NA986" s="3"/>
      <c r="NB986" s="3"/>
      <c r="NC986" s="3"/>
      <c r="ND986" s="3"/>
      <c r="NE986" s="3"/>
      <c r="NF986" s="3"/>
      <c r="NG986" s="3"/>
      <c r="NH986" s="3"/>
      <c r="NI986" s="3"/>
      <c r="NJ986" s="3"/>
      <c r="NK986" s="3"/>
      <c r="NL986" s="3"/>
      <c r="NM986" s="3"/>
      <c r="NN986" s="3"/>
      <c r="NO986" s="3"/>
      <c r="NP986" s="3"/>
      <c r="NQ986" s="3"/>
      <c r="NR986" s="3"/>
      <c r="NS986" s="3"/>
      <c r="NT986" s="3"/>
      <c r="NU986" s="3"/>
      <c r="NV986" s="3"/>
      <c r="NW986" s="3"/>
      <c r="NX986" s="3"/>
      <c r="NY986" s="3"/>
      <c r="NZ986" s="3"/>
      <c r="OA986" s="3"/>
      <c r="OB986" s="3"/>
      <c r="OC986" s="3"/>
      <c r="OD986" s="3"/>
      <c r="OE986" s="3"/>
      <c r="OF986" s="3"/>
      <c r="OG986" s="3"/>
      <c r="OH986" s="3"/>
      <c r="OI986" s="3"/>
      <c r="OJ986" s="3"/>
      <c r="OK986" s="3"/>
      <c r="OL986" s="3"/>
      <c r="OM986" s="3"/>
      <c r="ON986" s="3"/>
      <c r="OO986" s="3"/>
      <c r="OP986" s="3"/>
      <c r="OQ986" s="3"/>
      <c r="OR986" s="3"/>
      <c r="OS986" s="3"/>
      <c r="OT986" s="3"/>
      <c r="OU986" s="3"/>
      <c r="OV986" s="3"/>
      <c r="OW986" s="3"/>
      <c r="OX986" s="3"/>
      <c r="OY986" s="3"/>
      <c r="OZ986" s="3"/>
      <c r="PA986" s="3"/>
      <c r="PB986" s="3"/>
      <c r="PC986" s="3"/>
      <c r="PD986" s="3"/>
      <c r="PE986" s="3"/>
      <c r="PF986" s="3"/>
      <c r="PG986" s="3"/>
      <c r="PH986" s="3"/>
      <c r="PI986" s="3"/>
      <c r="PJ986" s="3"/>
      <c r="PK986" s="3"/>
      <c r="PL986" s="3"/>
      <c r="PM986" s="3"/>
      <c r="PN986" s="3"/>
      <c r="PO986" s="3"/>
      <c r="PP986" s="3"/>
      <c r="PQ986" s="3"/>
      <c r="PR986" s="3"/>
      <c r="PS986" s="3"/>
      <c r="PT986" s="3"/>
      <c r="PU986" s="3"/>
      <c r="PV986" s="3"/>
      <c r="PW986" s="3"/>
      <c r="PX986" s="3"/>
      <c r="PY986" s="3"/>
      <c r="PZ986" s="3"/>
      <c r="QA986" s="3"/>
      <c r="QB986" s="3"/>
      <c r="QC986" s="3"/>
      <c r="QD986" s="3"/>
      <c r="QE986" s="3"/>
      <c r="QF986" s="3"/>
      <c r="QG986" s="3"/>
      <c r="QH986" s="3"/>
      <c r="QI986" s="3"/>
      <c r="QJ986" s="3"/>
      <c r="QK986" s="3"/>
      <c r="QL986" s="3"/>
      <c r="QM986" s="3"/>
      <c r="QN986" s="3"/>
      <c r="QO986" s="3"/>
      <c r="QP986" s="3"/>
      <c r="QQ986" s="3"/>
      <c r="QR986" s="3"/>
      <c r="QS986" s="3"/>
      <c r="QT986" s="3"/>
      <c r="QU986" s="3"/>
      <c r="QV986" s="3"/>
      <c r="QW986" s="3"/>
      <c r="QX986" s="3"/>
      <c r="QY986" s="3"/>
      <c r="QZ986" s="3"/>
      <c r="RA986" s="3"/>
      <c r="RB986" s="3"/>
      <c r="RC986" s="3"/>
      <c r="RD986" s="3"/>
      <c r="RE986" s="3"/>
      <c r="RF986" s="3"/>
      <c r="RG986" s="3"/>
      <c r="RH986" s="3"/>
      <c r="RI986" s="3"/>
      <c r="RJ986" s="3"/>
      <c r="RK986" s="3"/>
      <c r="RL986" s="3"/>
      <c r="RM986" s="3"/>
      <c r="RN986" s="3"/>
      <c r="RO986" s="3"/>
      <c r="RP986" s="3"/>
      <c r="RQ986" s="3"/>
      <c r="RR986" s="3"/>
      <c r="RS986" s="3"/>
      <c r="RT986" s="3"/>
      <c r="RU986" s="3"/>
      <c r="RV986" s="3"/>
      <c r="RW986" s="3"/>
      <c r="RX986" s="3"/>
      <c r="RY986" s="3"/>
      <c r="RZ986" s="3"/>
      <c r="SA986" s="3"/>
      <c r="SB986" s="3"/>
      <c r="SC986" s="3"/>
      <c r="SD986" s="3"/>
      <c r="SE986" s="3"/>
      <c r="SF986" s="3"/>
      <c r="SG986" s="3"/>
      <c r="SH986" s="3"/>
      <c r="SI986" s="3"/>
      <c r="SJ986" s="3"/>
      <c r="SK986" s="3"/>
      <c r="SL986" s="3"/>
      <c r="SM986" s="3"/>
      <c r="SN986" s="3"/>
      <c r="SO986" s="3"/>
      <c r="SP986" s="3"/>
      <c r="SQ986" s="3"/>
      <c r="SR986" s="3"/>
      <c r="SS986" s="3"/>
      <c r="ST986" s="3"/>
      <c r="SU986" s="3"/>
      <c r="SV986" s="3"/>
      <c r="SW986" s="3"/>
      <c r="SX986" s="3"/>
      <c r="SY986" s="3"/>
      <c r="SZ986" s="3"/>
      <c r="TA986" s="3"/>
      <c r="TB986" s="3"/>
      <c r="TC986" s="3"/>
      <c r="TD986" s="3"/>
      <c r="TE986" s="3"/>
      <c r="TF986" s="3"/>
      <c r="TG986" s="3"/>
      <c r="TH986" s="3"/>
      <c r="TI986" s="3"/>
      <c r="TJ986" s="3"/>
      <c r="TK986" s="3"/>
      <c r="TL986" s="3"/>
      <c r="TM986" s="3"/>
      <c r="TN986" s="3"/>
      <c r="TO986" s="3"/>
      <c r="TP986" s="3"/>
      <c r="TQ986" s="3"/>
      <c r="TR986" s="3"/>
      <c r="TS986" s="3"/>
      <c r="TT986" s="3"/>
      <c r="TU986" s="3"/>
      <c r="TV986" s="3"/>
      <c r="TW986" s="3"/>
      <c r="TX986" s="3"/>
      <c r="TY986" s="3"/>
      <c r="TZ986" s="3"/>
      <c r="UA986" s="3"/>
      <c r="UB986" s="3"/>
      <c r="UC986" s="3"/>
      <c r="UD986" s="3"/>
      <c r="UE986" s="3"/>
      <c r="UF986" s="3"/>
      <c r="UG986" s="3"/>
      <c r="UH986" s="3"/>
      <c r="UI986" s="3"/>
      <c r="UJ986" s="3"/>
      <c r="UK986" s="3"/>
      <c r="UL986" s="3"/>
      <c r="UM986" s="3"/>
      <c r="UN986" s="3"/>
      <c r="UO986" s="3"/>
      <c r="UP986" s="3"/>
      <c r="UQ986" s="3"/>
      <c r="UR986" s="3"/>
      <c r="US986" s="3"/>
      <c r="UT986" s="3"/>
      <c r="UU986" s="3"/>
      <c r="UV986" s="3"/>
      <c r="UW986" s="3"/>
      <c r="UX986" s="3"/>
      <c r="UY986" s="3"/>
      <c r="UZ986" s="3"/>
      <c r="VA986" s="3"/>
      <c r="VB986" s="3"/>
      <c r="VC986" s="3"/>
      <c r="VD986" s="3"/>
      <c r="VE986" s="3"/>
      <c r="VF986" s="3"/>
      <c r="VG986" s="3"/>
      <c r="VH986" s="3"/>
      <c r="VI986" s="3"/>
      <c r="VJ986" s="3"/>
      <c r="VK986" s="3"/>
      <c r="VL986" s="3"/>
      <c r="VM986" s="3"/>
      <c r="VN986" s="3"/>
      <c r="VO986" s="3"/>
      <c r="VP986" s="3"/>
      <c r="VQ986" s="3"/>
      <c r="VR986" s="3"/>
      <c r="VS986" s="3"/>
      <c r="VT986" s="3"/>
      <c r="VU986" s="3"/>
      <c r="VV986" s="3"/>
      <c r="VW986" s="3"/>
      <c r="VX986" s="3"/>
      <c r="VY986" s="3"/>
      <c r="VZ986" s="3"/>
      <c r="WA986" s="3"/>
      <c r="WB986" s="3"/>
      <c r="WC986" s="3"/>
    </row>
    <row r="987" spans="1:601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/>
      <c r="LP987" s="3"/>
      <c r="LQ987" s="3"/>
      <c r="LR987" s="3"/>
      <c r="LS987" s="3"/>
      <c r="LT987" s="3"/>
      <c r="LU987" s="3"/>
      <c r="LV987" s="3"/>
      <c r="LW987" s="3"/>
      <c r="LX987" s="3"/>
      <c r="LY987" s="3"/>
      <c r="LZ987" s="3"/>
      <c r="MA987" s="3"/>
      <c r="MB987" s="3"/>
      <c r="MC987" s="3"/>
      <c r="MD987" s="3"/>
      <c r="ME987" s="3"/>
      <c r="MF987" s="3"/>
      <c r="MG987" s="3"/>
      <c r="MH987" s="3"/>
      <c r="MI987" s="3"/>
      <c r="MJ987" s="3"/>
      <c r="MK987" s="3"/>
      <c r="ML987" s="3"/>
      <c r="MM987" s="3"/>
      <c r="MN987" s="3"/>
      <c r="MO987" s="3"/>
      <c r="MP987" s="3"/>
      <c r="MQ987" s="3"/>
      <c r="MR987" s="3"/>
      <c r="MS987" s="3"/>
      <c r="MT987" s="3"/>
      <c r="MU987" s="3"/>
      <c r="MV987" s="3"/>
      <c r="MW987" s="3"/>
      <c r="MX987" s="3"/>
      <c r="MY987" s="3"/>
      <c r="MZ987" s="3"/>
      <c r="NA987" s="3"/>
      <c r="NB987" s="3"/>
      <c r="NC987" s="3"/>
      <c r="ND987" s="3"/>
      <c r="NE987" s="3"/>
      <c r="NF987" s="3"/>
      <c r="NG987" s="3"/>
      <c r="NH987" s="3"/>
      <c r="NI987" s="3"/>
      <c r="NJ987" s="3"/>
      <c r="NK987" s="3"/>
      <c r="NL987" s="3"/>
      <c r="NM987" s="3"/>
      <c r="NN987" s="3"/>
      <c r="NO987" s="3"/>
      <c r="NP987" s="3"/>
      <c r="NQ987" s="3"/>
      <c r="NR987" s="3"/>
      <c r="NS987" s="3"/>
      <c r="NT987" s="3"/>
      <c r="NU987" s="3"/>
      <c r="NV987" s="3"/>
      <c r="NW987" s="3"/>
      <c r="NX987" s="3"/>
      <c r="NY987" s="3"/>
      <c r="NZ987" s="3"/>
      <c r="OA987" s="3"/>
      <c r="OB987" s="3"/>
      <c r="OC987" s="3"/>
      <c r="OD987" s="3"/>
      <c r="OE987" s="3"/>
      <c r="OF987" s="3"/>
      <c r="OG987" s="3"/>
      <c r="OH987" s="3"/>
      <c r="OI987" s="3"/>
      <c r="OJ987" s="3"/>
      <c r="OK987" s="3"/>
      <c r="OL987" s="3"/>
      <c r="OM987" s="3"/>
      <c r="ON987" s="3"/>
      <c r="OO987" s="3"/>
      <c r="OP987" s="3"/>
      <c r="OQ987" s="3"/>
      <c r="OR987" s="3"/>
      <c r="OS987" s="3"/>
      <c r="OT987" s="3"/>
      <c r="OU987" s="3"/>
      <c r="OV987" s="3"/>
      <c r="OW987" s="3"/>
      <c r="OX987" s="3"/>
      <c r="OY987" s="3"/>
      <c r="OZ987" s="3"/>
      <c r="PA987" s="3"/>
      <c r="PB987" s="3"/>
      <c r="PC987" s="3"/>
      <c r="PD987" s="3"/>
      <c r="PE987" s="3"/>
      <c r="PF987" s="3"/>
      <c r="PG987" s="3"/>
      <c r="PH987" s="3"/>
      <c r="PI987" s="3"/>
      <c r="PJ987" s="3"/>
      <c r="PK987" s="3"/>
      <c r="PL987" s="3"/>
      <c r="PM987" s="3"/>
      <c r="PN987" s="3"/>
      <c r="PO987" s="3"/>
      <c r="PP987" s="3"/>
      <c r="PQ987" s="3"/>
      <c r="PR987" s="3"/>
      <c r="PS987" s="3"/>
      <c r="PT987" s="3"/>
      <c r="PU987" s="3"/>
      <c r="PV987" s="3"/>
      <c r="PW987" s="3"/>
      <c r="PX987" s="3"/>
      <c r="PY987" s="3"/>
      <c r="PZ987" s="3"/>
      <c r="QA987" s="3"/>
      <c r="QB987" s="3"/>
      <c r="QC987" s="3"/>
      <c r="QD987" s="3"/>
      <c r="QE987" s="3"/>
      <c r="QF987" s="3"/>
      <c r="QG987" s="3"/>
      <c r="QH987" s="3"/>
      <c r="QI987" s="3"/>
      <c r="QJ987" s="3"/>
      <c r="QK987" s="3"/>
      <c r="QL987" s="3"/>
      <c r="QM987" s="3"/>
      <c r="QN987" s="3"/>
      <c r="QO987" s="3"/>
      <c r="QP987" s="3"/>
      <c r="QQ987" s="3"/>
      <c r="QR987" s="3"/>
      <c r="QS987" s="3"/>
      <c r="QT987" s="3"/>
      <c r="QU987" s="3"/>
      <c r="QV987" s="3"/>
      <c r="QW987" s="3"/>
      <c r="QX987" s="3"/>
      <c r="QY987" s="3"/>
      <c r="QZ987" s="3"/>
      <c r="RA987" s="3"/>
      <c r="RB987" s="3"/>
      <c r="RC987" s="3"/>
      <c r="RD987" s="3"/>
      <c r="RE987" s="3"/>
      <c r="RF987" s="3"/>
      <c r="RG987" s="3"/>
      <c r="RH987" s="3"/>
      <c r="RI987" s="3"/>
      <c r="RJ987" s="3"/>
      <c r="RK987" s="3"/>
      <c r="RL987" s="3"/>
      <c r="RM987" s="3"/>
      <c r="RN987" s="3"/>
      <c r="RO987" s="3"/>
      <c r="RP987" s="3"/>
      <c r="RQ987" s="3"/>
      <c r="RR987" s="3"/>
      <c r="RS987" s="3"/>
      <c r="RT987" s="3"/>
      <c r="RU987" s="3"/>
      <c r="RV987" s="3"/>
      <c r="RW987" s="3"/>
      <c r="RX987" s="3"/>
      <c r="RY987" s="3"/>
      <c r="RZ987" s="3"/>
      <c r="SA987" s="3"/>
      <c r="SB987" s="3"/>
      <c r="SC987" s="3"/>
      <c r="SD987" s="3"/>
      <c r="SE987" s="3"/>
      <c r="SF987" s="3"/>
      <c r="SG987" s="3"/>
      <c r="SH987" s="3"/>
      <c r="SI987" s="3"/>
      <c r="SJ987" s="3"/>
      <c r="SK987" s="3"/>
      <c r="SL987" s="3"/>
      <c r="SM987" s="3"/>
      <c r="SN987" s="3"/>
      <c r="SO987" s="3"/>
      <c r="SP987" s="3"/>
      <c r="SQ987" s="3"/>
      <c r="SR987" s="3"/>
      <c r="SS987" s="3"/>
      <c r="ST987" s="3"/>
      <c r="SU987" s="3"/>
      <c r="SV987" s="3"/>
      <c r="SW987" s="3"/>
      <c r="SX987" s="3"/>
      <c r="SY987" s="3"/>
      <c r="SZ987" s="3"/>
      <c r="TA987" s="3"/>
      <c r="TB987" s="3"/>
      <c r="TC987" s="3"/>
      <c r="TD987" s="3"/>
      <c r="TE987" s="3"/>
      <c r="TF987" s="3"/>
      <c r="TG987" s="3"/>
      <c r="TH987" s="3"/>
      <c r="TI987" s="3"/>
      <c r="TJ987" s="3"/>
      <c r="TK987" s="3"/>
      <c r="TL987" s="3"/>
      <c r="TM987" s="3"/>
      <c r="TN987" s="3"/>
      <c r="TO987" s="3"/>
      <c r="TP987" s="3"/>
      <c r="TQ987" s="3"/>
      <c r="TR987" s="3"/>
      <c r="TS987" s="3"/>
      <c r="TT987" s="3"/>
      <c r="TU987" s="3"/>
      <c r="TV987" s="3"/>
      <c r="TW987" s="3"/>
      <c r="TX987" s="3"/>
      <c r="TY987" s="3"/>
      <c r="TZ987" s="3"/>
      <c r="UA987" s="3"/>
      <c r="UB987" s="3"/>
      <c r="UC987" s="3"/>
      <c r="UD987" s="3"/>
      <c r="UE987" s="3"/>
      <c r="UF987" s="3"/>
      <c r="UG987" s="3"/>
      <c r="UH987" s="3"/>
      <c r="UI987" s="3"/>
      <c r="UJ987" s="3"/>
      <c r="UK987" s="3"/>
      <c r="UL987" s="3"/>
      <c r="UM987" s="3"/>
      <c r="UN987" s="3"/>
      <c r="UO987" s="3"/>
      <c r="UP987" s="3"/>
      <c r="UQ987" s="3"/>
      <c r="UR987" s="3"/>
      <c r="US987" s="3"/>
      <c r="UT987" s="3"/>
      <c r="UU987" s="3"/>
      <c r="UV987" s="3"/>
      <c r="UW987" s="3"/>
      <c r="UX987" s="3"/>
      <c r="UY987" s="3"/>
      <c r="UZ987" s="3"/>
      <c r="VA987" s="3"/>
      <c r="VB987" s="3"/>
      <c r="VC987" s="3"/>
      <c r="VD987" s="3"/>
      <c r="VE987" s="3"/>
      <c r="VF987" s="3"/>
      <c r="VG987" s="3"/>
      <c r="VH987" s="3"/>
      <c r="VI987" s="3"/>
      <c r="VJ987" s="3"/>
      <c r="VK987" s="3"/>
      <c r="VL987" s="3"/>
      <c r="VM987" s="3"/>
      <c r="VN987" s="3"/>
      <c r="VO987" s="3"/>
      <c r="VP987" s="3"/>
      <c r="VQ987" s="3"/>
      <c r="VR987" s="3"/>
      <c r="VS987" s="3"/>
      <c r="VT987" s="3"/>
      <c r="VU987" s="3"/>
      <c r="VV987" s="3"/>
      <c r="VW987" s="3"/>
      <c r="VX987" s="3"/>
      <c r="VY987" s="3"/>
      <c r="VZ987" s="3"/>
      <c r="WA987" s="3"/>
      <c r="WB987" s="3"/>
      <c r="WC987" s="3"/>
    </row>
    <row r="988" spans="1:601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/>
      <c r="LP988" s="3"/>
      <c r="LQ988" s="3"/>
      <c r="LR988" s="3"/>
      <c r="LS988" s="3"/>
      <c r="LT988" s="3"/>
      <c r="LU988" s="3"/>
      <c r="LV988" s="3"/>
      <c r="LW988" s="3"/>
      <c r="LX988" s="3"/>
      <c r="LY988" s="3"/>
      <c r="LZ988" s="3"/>
      <c r="MA988" s="3"/>
      <c r="MB988" s="3"/>
      <c r="MC988" s="3"/>
      <c r="MD988" s="3"/>
      <c r="ME988" s="3"/>
      <c r="MF988" s="3"/>
      <c r="MG988" s="3"/>
      <c r="MH988" s="3"/>
      <c r="MI988" s="3"/>
      <c r="MJ988" s="3"/>
      <c r="MK988" s="3"/>
      <c r="ML988" s="3"/>
      <c r="MM988" s="3"/>
      <c r="MN988" s="3"/>
      <c r="MO988" s="3"/>
      <c r="MP988" s="3"/>
      <c r="MQ988" s="3"/>
      <c r="MR988" s="3"/>
      <c r="MS988" s="3"/>
      <c r="MT988" s="3"/>
      <c r="MU988" s="3"/>
      <c r="MV988" s="3"/>
      <c r="MW988" s="3"/>
      <c r="MX988" s="3"/>
      <c r="MY988" s="3"/>
      <c r="MZ988" s="3"/>
      <c r="NA988" s="3"/>
      <c r="NB988" s="3"/>
      <c r="NC988" s="3"/>
      <c r="ND988" s="3"/>
      <c r="NE988" s="3"/>
      <c r="NF988" s="3"/>
      <c r="NG988" s="3"/>
      <c r="NH988" s="3"/>
      <c r="NI988" s="3"/>
      <c r="NJ988" s="3"/>
      <c r="NK988" s="3"/>
      <c r="NL988" s="3"/>
      <c r="NM988" s="3"/>
      <c r="NN988" s="3"/>
      <c r="NO988" s="3"/>
      <c r="NP988" s="3"/>
      <c r="NQ988" s="3"/>
      <c r="NR988" s="3"/>
      <c r="NS988" s="3"/>
      <c r="NT988" s="3"/>
      <c r="NU988" s="3"/>
      <c r="NV988" s="3"/>
      <c r="NW988" s="3"/>
      <c r="NX988" s="3"/>
      <c r="NY988" s="3"/>
      <c r="NZ988" s="3"/>
      <c r="OA988" s="3"/>
      <c r="OB988" s="3"/>
      <c r="OC988" s="3"/>
      <c r="OD988" s="3"/>
      <c r="OE988" s="3"/>
      <c r="OF988" s="3"/>
      <c r="OG988" s="3"/>
      <c r="OH988" s="3"/>
      <c r="OI988" s="3"/>
      <c r="OJ988" s="3"/>
      <c r="OK988" s="3"/>
      <c r="OL988" s="3"/>
      <c r="OM988" s="3"/>
      <c r="ON988" s="3"/>
      <c r="OO988" s="3"/>
      <c r="OP988" s="3"/>
      <c r="OQ988" s="3"/>
      <c r="OR988" s="3"/>
      <c r="OS988" s="3"/>
      <c r="OT988" s="3"/>
      <c r="OU988" s="3"/>
      <c r="OV988" s="3"/>
      <c r="OW988" s="3"/>
      <c r="OX988" s="3"/>
      <c r="OY988" s="3"/>
      <c r="OZ988" s="3"/>
      <c r="PA988" s="3"/>
      <c r="PB988" s="3"/>
      <c r="PC988" s="3"/>
      <c r="PD988" s="3"/>
      <c r="PE988" s="3"/>
      <c r="PF988" s="3"/>
      <c r="PG988" s="3"/>
      <c r="PH988" s="3"/>
      <c r="PI988" s="3"/>
      <c r="PJ988" s="3"/>
      <c r="PK988" s="3"/>
      <c r="PL988" s="3"/>
      <c r="PM988" s="3"/>
      <c r="PN988" s="3"/>
      <c r="PO988" s="3"/>
      <c r="PP988" s="3"/>
      <c r="PQ988" s="3"/>
      <c r="PR988" s="3"/>
      <c r="PS988" s="3"/>
      <c r="PT988" s="3"/>
      <c r="PU988" s="3"/>
      <c r="PV988" s="3"/>
      <c r="PW988" s="3"/>
      <c r="PX988" s="3"/>
      <c r="PY988" s="3"/>
      <c r="PZ988" s="3"/>
      <c r="QA988" s="3"/>
      <c r="QB988" s="3"/>
      <c r="QC988" s="3"/>
      <c r="QD988" s="3"/>
      <c r="QE988" s="3"/>
      <c r="QF988" s="3"/>
      <c r="QG988" s="3"/>
      <c r="QH988" s="3"/>
      <c r="QI988" s="3"/>
      <c r="QJ988" s="3"/>
      <c r="QK988" s="3"/>
      <c r="QL988" s="3"/>
      <c r="QM988" s="3"/>
      <c r="QN988" s="3"/>
      <c r="QO988" s="3"/>
      <c r="QP988" s="3"/>
      <c r="QQ988" s="3"/>
      <c r="QR988" s="3"/>
      <c r="QS988" s="3"/>
      <c r="QT988" s="3"/>
      <c r="QU988" s="3"/>
      <c r="QV988" s="3"/>
      <c r="QW988" s="3"/>
      <c r="QX988" s="3"/>
      <c r="QY988" s="3"/>
      <c r="QZ988" s="3"/>
      <c r="RA988" s="3"/>
      <c r="RB988" s="3"/>
      <c r="RC988" s="3"/>
      <c r="RD988" s="3"/>
      <c r="RE988" s="3"/>
      <c r="RF988" s="3"/>
      <c r="RG988" s="3"/>
      <c r="RH988" s="3"/>
      <c r="RI988" s="3"/>
      <c r="RJ988" s="3"/>
      <c r="RK988" s="3"/>
      <c r="RL988" s="3"/>
      <c r="RM988" s="3"/>
      <c r="RN988" s="3"/>
      <c r="RO988" s="3"/>
      <c r="RP988" s="3"/>
      <c r="RQ988" s="3"/>
      <c r="RR988" s="3"/>
      <c r="RS988" s="3"/>
      <c r="RT988" s="3"/>
      <c r="RU988" s="3"/>
      <c r="RV988" s="3"/>
      <c r="RW988" s="3"/>
      <c r="RX988" s="3"/>
      <c r="RY988" s="3"/>
      <c r="RZ988" s="3"/>
      <c r="SA988" s="3"/>
      <c r="SB988" s="3"/>
      <c r="SC988" s="3"/>
      <c r="SD988" s="3"/>
      <c r="SE988" s="3"/>
      <c r="SF988" s="3"/>
      <c r="SG988" s="3"/>
      <c r="SH988" s="3"/>
      <c r="SI988" s="3"/>
      <c r="SJ988" s="3"/>
      <c r="SK988" s="3"/>
      <c r="SL988" s="3"/>
      <c r="SM988" s="3"/>
      <c r="SN988" s="3"/>
      <c r="SO988" s="3"/>
      <c r="SP988" s="3"/>
      <c r="SQ988" s="3"/>
      <c r="SR988" s="3"/>
      <c r="SS988" s="3"/>
      <c r="ST988" s="3"/>
      <c r="SU988" s="3"/>
      <c r="SV988" s="3"/>
      <c r="SW988" s="3"/>
      <c r="SX988" s="3"/>
      <c r="SY988" s="3"/>
      <c r="SZ988" s="3"/>
      <c r="TA988" s="3"/>
      <c r="TB988" s="3"/>
      <c r="TC988" s="3"/>
      <c r="TD988" s="3"/>
      <c r="TE988" s="3"/>
      <c r="TF988" s="3"/>
      <c r="TG988" s="3"/>
      <c r="TH988" s="3"/>
      <c r="TI988" s="3"/>
      <c r="TJ988" s="3"/>
      <c r="TK988" s="3"/>
      <c r="TL988" s="3"/>
      <c r="TM988" s="3"/>
      <c r="TN988" s="3"/>
      <c r="TO988" s="3"/>
      <c r="TP988" s="3"/>
      <c r="TQ988" s="3"/>
      <c r="TR988" s="3"/>
      <c r="TS988" s="3"/>
      <c r="TT988" s="3"/>
      <c r="TU988" s="3"/>
      <c r="TV988" s="3"/>
      <c r="TW988" s="3"/>
      <c r="TX988" s="3"/>
      <c r="TY988" s="3"/>
      <c r="TZ988" s="3"/>
      <c r="UA988" s="3"/>
      <c r="UB988" s="3"/>
      <c r="UC988" s="3"/>
      <c r="UD988" s="3"/>
      <c r="UE988" s="3"/>
      <c r="UF988" s="3"/>
      <c r="UG988" s="3"/>
      <c r="UH988" s="3"/>
      <c r="UI988" s="3"/>
      <c r="UJ988" s="3"/>
      <c r="UK988" s="3"/>
      <c r="UL988" s="3"/>
      <c r="UM988" s="3"/>
      <c r="UN988" s="3"/>
      <c r="UO988" s="3"/>
      <c r="UP988" s="3"/>
      <c r="UQ988" s="3"/>
      <c r="UR988" s="3"/>
      <c r="US988" s="3"/>
      <c r="UT988" s="3"/>
      <c r="UU988" s="3"/>
      <c r="UV988" s="3"/>
      <c r="UW988" s="3"/>
      <c r="UX988" s="3"/>
      <c r="UY988" s="3"/>
      <c r="UZ988" s="3"/>
      <c r="VA988" s="3"/>
      <c r="VB988" s="3"/>
      <c r="VC988" s="3"/>
      <c r="VD988" s="3"/>
      <c r="VE988" s="3"/>
      <c r="VF988" s="3"/>
      <c r="VG988" s="3"/>
      <c r="VH988" s="3"/>
      <c r="VI988" s="3"/>
      <c r="VJ988" s="3"/>
      <c r="VK988" s="3"/>
      <c r="VL988" s="3"/>
      <c r="VM988" s="3"/>
      <c r="VN988" s="3"/>
      <c r="VO988" s="3"/>
      <c r="VP988" s="3"/>
      <c r="VQ988" s="3"/>
      <c r="VR988" s="3"/>
      <c r="VS988" s="3"/>
      <c r="VT988" s="3"/>
      <c r="VU988" s="3"/>
      <c r="VV988" s="3"/>
      <c r="VW988" s="3"/>
      <c r="VX988" s="3"/>
      <c r="VY988" s="3"/>
      <c r="VZ988" s="3"/>
      <c r="WA988" s="3"/>
      <c r="WB988" s="3"/>
      <c r="WC988" s="3"/>
    </row>
    <row r="989" spans="1:601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/>
      <c r="LP989" s="3"/>
      <c r="LQ989" s="3"/>
      <c r="LR989" s="3"/>
      <c r="LS989" s="3"/>
      <c r="LT989" s="3"/>
      <c r="LU989" s="3"/>
      <c r="LV989" s="3"/>
      <c r="LW989" s="3"/>
      <c r="LX989" s="3"/>
      <c r="LY989" s="3"/>
      <c r="LZ989" s="3"/>
      <c r="MA989" s="3"/>
      <c r="MB989" s="3"/>
      <c r="MC989" s="3"/>
      <c r="MD989" s="3"/>
      <c r="ME989" s="3"/>
      <c r="MF989" s="3"/>
      <c r="MG989" s="3"/>
      <c r="MH989" s="3"/>
      <c r="MI989" s="3"/>
      <c r="MJ989" s="3"/>
      <c r="MK989" s="3"/>
      <c r="ML989" s="3"/>
      <c r="MM989" s="3"/>
      <c r="MN989" s="3"/>
      <c r="MO989" s="3"/>
      <c r="MP989" s="3"/>
      <c r="MQ989" s="3"/>
      <c r="MR989" s="3"/>
      <c r="MS989" s="3"/>
      <c r="MT989" s="3"/>
      <c r="MU989" s="3"/>
      <c r="MV989" s="3"/>
      <c r="MW989" s="3"/>
      <c r="MX989" s="3"/>
      <c r="MY989" s="3"/>
      <c r="MZ989" s="3"/>
      <c r="NA989" s="3"/>
      <c r="NB989" s="3"/>
      <c r="NC989" s="3"/>
      <c r="ND989" s="3"/>
      <c r="NE989" s="3"/>
      <c r="NF989" s="3"/>
      <c r="NG989" s="3"/>
      <c r="NH989" s="3"/>
      <c r="NI989" s="3"/>
      <c r="NJ989" s="3"/>
      <c r="NK989" s="3"/>
      <c r="NL989" s="3"/>
      <c r="NM989" s="3"/>
      <c r="NN989" s="3"/>
      <c r="NO989" s="3"/>
      <c r="NP989" s="3"/>
      <c r="NQ989" s="3"/>
      <c r="NR989" s="3"/>
      <c r="NS989" s="3"/>
      <c r="NT989" s="3"/>
      <c r="NU989" s="3"/>
      <c r="NV989" s="3"/>
      <c r="NW989" s="3"/>
      <c r="NX989" s="3"/>
      <c r="NY989" s="3"/>
      <c r="NZ989" s="3"/>
      <c r="OA989" s="3"/>
      <c r="OB989" s="3"/>
      <c r="OC989" s="3"/>
      <c r="OD989" s="3"/>
      <c r="OE989" s="3"/>
      <c r="OF989" s="3"/>
      <c r="OG989" s="3"/>
      <c r="OH989" s="3"/>
      <c r="OI989" s="3"/>
      <c r="OJ989" s="3"/>
      <c r="OK989" s="3"/>
      <c r="OL989" s="3"/>
      <c r="OM989" s="3"/>
      <c r="ON989" s="3"/>
      <c r="OO989" s="3"/>
      <c r="OP989" s="3"/>
      <c r="OQ989" s="3"/>
      <c r="OR989" s="3"/>
      <c r="OS989" s="3"/>
      <c r="OT989" s="3"/>
      <c r="OU989" s="3"/>
      <c r="OV989" s="3"/>
      <c r="OW989" s="3"/>
      <c r="OX989" s="3"/>
      <c r="OY989" s="3"/>
      <c r="OZ989" s="3"/>
      <c r="PA989" s="3"/>
      <c r="PB989" s="3"/>
      <c r="PC989" s="3"/>
      <c r="PD989" s="3"/>
      <c r="PE989" s="3"/>
      <c r="PF989" s="3"/>
      <c r="PG989" s="3"/>
      <c r="PH989" s="3"/>
      <c r="PI989" s="3"/>
      <c r="PJ989" s="3"/>
      <c r="PK989" s="3"/>
      <c r="PL989" s="3"/>
      <c r="PM989" s="3"/>
      <c r="PN989" s="3"/>
      <c r="PO989" s="3"/>
      <c r="PP989" s="3"/>
      <c r="PQ989" s="3"/>
      <c r="PR989" s="3"/>
      <c r="PS989" s="3"/>
      <c r="PT989" s="3"/>
      <c r="PU989" s="3"/>
      <c r="PV989" s="3"/>
      <c r="PW989" s="3"/>
      <c r="PX989" s="3"/>
      <c r="PY989" s="3"/>
      <c r="PZ989" s="3"/>
      <c r="QA989" s="3"/>
      <c r="QB989" s="3"/>
      <c r="QC989" s="3"/>
      <c r="QD989" s="3"/>
      <c r="QE989" s="3"/>
      <c r="QF989" s="3"/>
      <c r="QG989" s="3"/>
      <c r="QH989" s="3"/>
      <c r="QI989" s="3"/>
      <c r="QJ989" s="3"/>
      <c r="QK989" s="3"/>
      <c r="QL989" s="3"/>
      <c r="QM989" s="3"/>
      <c r="QN989" s="3"/>
      <c r="QO989" s="3"/>
      <c r="QP989" s="3"/>
      <c r="QQ989" s="3"/>
      <c r="QR989" s="3"/>
      <c r="QS989" s="3"/>
      <c r="QT989" s="3"/>
      <c r="QU989" s="3"/>
      <c r="QV989" s="3"/>
      <c r="QW989" s="3"/>
      <c r="QX989" s="3"/>
      <c r="QY989" s="3"/>
      <c r="QZ989" s="3"/>
      <c r="RA989" s="3"/>
      <c r="RB989" s="3"/>
      <c r="RC989" s="3"/>
      <c r="RD989" s="3"/>
      <c r="RE989" s="3"/>
      <c r="RF989" s="3"/>
      <c r="RG989" s="3"/>
      <c r="RH989" s="3"/>
      <c r="RI989" s="3"/>
      <c r="RJ989" s="3"/>
      <c r="RK989" s="3"/>
      <c r="RL989" s="3"/>
      <c r="RM989" s="3"/>
      <c r="RN989" s="3"/>
      <c r="RO989" s="3"/>
      <c r="RP989" s="3"/>
      <c r="RQ989" s="3"/>
      <c r="RR989" s="3"/>
      <c r="RS989" s="3"/>
      <c r="RT989" s="3"/>
      <c r="RU989" s="3"/>
      <c r="RV989" s="3"/>
      <c r="RW989" s="3"/>
      <c r="RX989" s="3"/>
      <c r="RY989" s="3"/>
      <c r="RZ989" s="3"/>
      <c r="SA989" s="3"/>
      <c r="SB989" s="3"/>
      <c r="SC989" s="3"/>
      <c r="SD989" s="3"/>
      <c r="SE989" s="3"/>
      <c r="SF989" s="3"/>
      <c r="SG989" s="3"/>
      <c r="SH989" s="3"/>
      <c r="SI989" s="3"/>
      <c r="SJ989" s="3"/>
      <c r="SK989" s="3"/>
      <c r="SL989" s="3"/>
      <c r="SM989" s="3"/>
      <c r="SN989" s="3"/>
      <c r="SO989" s="3"/>
      <c r="SP989" s="3"/>
      <c r="SQ989" s="3"/>
      <c r="SR989" s="3"/>
      <c r="SS989" s="3"/>
      <c r="ST989" s="3"/>
      <c r="SU989" s="3"/>
      <c r="SV989" s="3"/>
      <c r="SW989" s="3"/>
      <c r="SX989" s="3"/>
      <c r="SY989" s="3"/>
      <c r="SZ989" s="3"/>
      <c r="TA989" s="3"/>
      <c r="TB989" s="3"/>
      <c r="TC989" s="3"/>
      <c r="TD989" s="3"/>
      <c r="TE989" s="3"/>
      <c r="TF989" s="3"/>
      <c r="TG989" s="3"/>
      <c r="TH989" s="3"/>
      <c r="TI989" s="3"/>
      <c r="TJ989" s="3"/>
      <c r="TK989" s="3"/>
      <c r="TL989" s="3"/>
      <c r="TM989" s="3"/>
      <c r="TN989" s="3"/>
      <c r="TO989" s="3"/>
      <c r="TP989" s="3"/>
      <c r="TQ989" s="3"/>
      <c r="TR989" s="3"/>
      <c r="TS989" s="3"/>
      <c r="TT989" s="3"/>
      <c r="TU989" s="3"/>
      <c r="TV989" s="3"/>
      <c r="TW989" s="3"/>
      <c r="TX989" s="3"/>
      <c r="TY989" s="3"/>
      <c r="TZ989" s="3"/>
      <c r="UA989" s="3"/>
      <c r="UB989" s="3"/>
      <c r="UC989" s="3"/>
      <c r="UD989" s="3"/>
      <c r="UE989" s="3"/>
      <c r="UF989" s="3"/>
      <c r="UG989" s="3"/>
      <c r="UH989" s="3"/>
      <c r="UI989" s="3"/>
      <c r="UJ989" s="3"/>
      <c r="UK989" s="3"/>
      <c r="UL989" s="3"/>
      <c r="UM989" s="3"/>
      <c r="UN989" s="3"/>
      <c r="UO989" s="3"/>
      <c r="UP989" s="3"/>
      <c r="UQ989" s="3"/>
      <c r="UR989" s="3"/>
      <c r="US989" s="3"/>
      <c r="UT989" s="3"/>
      <c r="UU989" s="3"/>
      <c r="UV989" s="3"/>
      <c r="UW989" s="3"/>
      <c r="UX989" s="3"/>
      <c r="UY989" s="3"/>
      <c r="UZ989" s="3"/>
      <c r="VA989" s="3"/>
      <c r="VB989" s="3"/>
      <c r="VC989" s="3"/>
      <c r="VD989" s="3"/>
      <c r="VE989" s="3"/>
      <c r="VF989" s="3"/>
      <c r="VG989" s="3"/>
      <c r="VH989" s="3"/>
      <c r="VI989" s="3"/>
      <c r="VJ989" s="3"/>
      <c r="VK989" s="3"/>
      <c r="VL989" s="3"/>
      <c r="VM989" s="3"/>
      <c r="VN989" s="3"/>
      <c r="VO989" s="3"/>
      <c r="VP989" s="3"/>
      <c r="VQ989" s="3"/>
      <c r="VR989" s="3"/>
      <c r="VS989" s="3"/>
      <c r="VT989" s="3"/>
      <c r="VU989" s="3"/>
      <c r="VV989" s="3"/>
      <c r="VW989" s="3"/>
      <c r="VX989" s="3"/>
      <c r="VY989" s="3"/>
      <c r="VZ989" s="3"/>
      <c r="WA989" s="3"/>
      <c r="WB989" s="3"/>
      <c r="WC989" s="3"/>
    </row>
    <row r="990" spans="1:601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/>
      <c r="LP990" s="3"/>
      <c r="LQ990" s="3"/>
      <c r="LR990" s="3"/>
      <c r="LS990" s="3"/>
      <c r="LT990" s="3"/>
      <c r="LU990" s="3"/>
      <c r="LV990" s="3"/>
      <c r="LW990" s="3"/>
      <c r="LX990" s="3"/>
      <c r="LY990" s="3"/>
      <c r="LZ990" s="3"/>
      <c r="MA990" s="3"/>
      <c r="MB990" s="3"/>
      <c r="MC990" s="3"/>
      <c r="MD990" s="3"/>
      <c r="ME990" s="3"/>
      <c r="MF990" s="3"/>
      <c r="MG990" s="3"/>
      <c r="MH990" s="3"/>
      <c r="MI990" s="3"/>
      <c r="MJ990" s="3"/>
      <c r="MK990" s="3"/>
      <c r="ML990" s="3"/>
      <c r="MM990" s="3"/>
      <c r="MN990" s="3"/>
      <c r="MO990" s="3"/>
      <c r="MP990" s="3"/>
      <c r="MQ990" s="3"/>
      <c r="MR990" s="3"/>
      <c r="MS990" s="3"/>
      <c r="MT990" s="3"/>
      <c r="MU990" s="3"/>
      <c r="MV990" s="3"/>
      <c r="MW990" s="3"/>
      <c r="MX990" s="3"/>
      <c r="MY990" s="3"/>
      <c r="MZ990" s="3"/>
      <c r="NA990" s="3"/>
      <c r="NB990" s="3"/>
      <c r="NC990" s="3"/>
      <c r="ND990" s="3"/>
      <c r="NE990" s="3"/>
      <c r="NF990" s="3"/>
      <c r="NG990" s="3"/>
      <c r="NH990" s="3"/>
      <c r="NI990" s="3"/>
      <c r="NJ990" s="3"/>
      <c r="NK990" s="3"/>
      <c r="NL990" s="3"/>
      <c r="NM990" s="3"/>
      <c r="NN990" s="3"/>
      <c r="NO990" s="3"/>
      <c r="NP990" s="3"/>
      <c r="NQ990" s="3"/>
      <c r="NR990" s="3"/>
      <c r="NS990" s="3"/>
      <c r="NT990" s="3"/>
      <c r="NU990" s="3"/>
      <c r="NV990" s="3"/>
      <c r="NW990" s="3"/>
      <c r="NX990" s="3"/>
      <c r="NY990" s="3"/>
      <c r="NZ990" s="3"/>
      <c r="OA990" s="3"/>
      <c r="OB990" s="3"/>
      <c r="OC990" s="3"/>
      <c r="OD990" s="3"/>
      <c r="OE990" s="3"/>
      <c r="OF990" s="3"/>
      <c r="OG990" s="3"/>
      <c r="OH990" s="3"/>
      <c r="OI990" s="3"/>
      <c r="OJ990" s="3"/>
      <c r="OK990" s="3"/>
      <c r="OL990" s="3"/>
      <c r="OM990" s="3"/>
      <c r="ON990" s="3"/>
      <c r="OO990" s="3"/>
      <c r="OP990" s="3"/>
      <c r="OQ990" s="3"/>
      <c r="OR990" s="3"/>
      <c r="OS990" s="3"/>
      <c r="OT990" s="3"/>
      <c r="OU990" s="3"/>
      <c r="OV990" s="3"/>
      <c r="OW990" s="3"/>
      <c r="OX990" s="3"/>
      <c r="OY990" s="3"/>
      <c r="OZ990" s="3"/>
      <c r="PA990" s="3"/>
      <c r="PB990" s="3"/>
      <c r="PC990" s="3"/>
      <c r="PD990" s="3"/>
      <c r="PE990" s="3"/>
      <c r="PF990" s="3"/>
      <c r="PG990" s="3"/>
      <c r="PH990" s="3"/>
      <c r="PI990" s="3"/>
      <c r="PJ990" s="3"/>
      <c r="PK990" s="3"/>
      <c r="PL990" s="3"/>
      <c r="PM990" s="3"/>
      <c r="PN990" s="3"/>
      <c r="PO990" s="3"/>
      <c r="PP990" s="3"/>
      <c r="PQ990" s="3"/>
      <c r="PR990" s="3"/>
      <c r="PS990" s="3"/>
      <c r="PT990" s="3"/>
      <c r="PU990" s="3"/>
      <c r="PV990" s="3"/>
      <c r="PW990" s="3"/>
      <c r="PX990" s="3"/>
      <c r="PY990" s="3"/>
      <c r="PZ990" s="3"/>
      <c r="QA990" s="3"/>
      <c r="QB990" s="3"/>
      <c r="QC990" s="3"/>
      <c r="QD990" s="3"/>
      <c r="QE990" s="3"/>
      <c r="QF990" s="3"/>
      <c r="QG990" s="3"/>
      <c r="QH990" s="3"/>
      <c r="QI990" s="3"/>
      <c r="QJ990" s="3"/>
      <c r="QK990" s="3"/>
      <c r="QL990" s="3"/>
      <c r="QM990" s="3"/>
      <c r="QN990" s="3"/>
      <c r="QO990" s="3"/>
      <c r="QP990" s="3"/>
      <c r="QQ990" s="3"/>
      <c r="QR990" s="3"/>
      <c r="QS990" s="3"/>
      <c r="QT990" s="3"/>
      <c r="QU990" s="3"/>
      <c r="QV990" s="3"/>
      <c r="QW990" s="3"/>
      <c r="QX990" s="3"/>
      <c r="QY990" s="3"/>
      <c r="QZ990" s="3"/>
      <c r="RA990" s="3"/>
      <c r="RB990" s="3"/>
      <c r="RC990" s="3"/>
      <c r="RD990" s="3"/>
      <c r="RE990" s="3"/>
      <c r="RF990" s="3"/>
      <c r="RG990" s="3"/>
      <c r="RH990" s="3"/>
      <c r="RI990" s="3"/>
      <c r="RJ990" s="3"/>
      <c r="RK990" s="3"/>
      <c r="RL990" s="3"/>
      <c r="RM990" s="3"/>
      <c r="RN990" s="3"/>
      <c r="RO990" s="3"/>
      <c r="RP990" s="3"/>
      <c r="RQ990" s="3"/>
      <c r="RR990" s="3"/>
      <c r="RS990" s="3"/>
      <c r="RT990" s="3"/>
      <c r="RU990" s="3"/>
      <c r="RV990" s="3"/>
      <c r="RW990" s="3"/>
      <c r="RX990" s="3"/>
      <c r="RY990" s="3"/>
      <c r="RZ990" s="3"/>
      <c r="SA990" s="3"/>
      <c r="SB990" s="3"/>
      <c r="SC990" s="3"/>
      <c r="SD990" s="3"/>
      <c r="SE990" s="3"/>
      <c r="SF990" s="3"/>
      <c r="SG990" s="3"/>
      <c r="SH990" s="3"/>
      <c r="SI990" s="3"/>
      <c r="SJ990" s="3"/>
      <c r="SK990" s="3"/>
      <c r="SL990" s="3"/>
      <c r="SM990" s="3"/>
      <c r="SN990" s="3"/>
      <c r="SO990" s="3"/>
      <c r="SP990" s="3"/>
      <c r="SQ990" s="3"/>
      <c r="SR990" s="3"/>
      <c r="SS990" s="3"/>
      <c r="ST990" s="3"/>
      <c r="SU990" s="3"/>
      <c r="SV990" s="3"/>
      <c r="SW990" s="3"/>
      <c r="SX990" s="3"/>
      <c r="SY990" s="3"/>
      <c r="SZ990" s="3"/>
      <c r="TA990" s="3"/>
      <c r="TB990" s="3"/>
      <c r="TC990" s="3"/>
      <c r="TD990" s="3"/>
      <c r="TE990" s="3"/>
      <c r="TF990" s="3"/>
      <c r="TG990" s="3"/>
      <c r="TH990" s="3"/>
      <c r="TI990" s="3"/>
      <c r="TJ990" s="3"/>
      <c r="TK990" s="3"/>
      <c r="TL990" s="3"/>
      <c r="TM990" s="3"/>
      <c r="TN990" s="3"/>
      <c r="TO990" s="3"/>
      <c r="TP990" s="3"/>
      <c r="TQ990" s="3"/>
      <c r="TR990" s="3"/>
      <c r="TS990" s="3"/>
      <c r="TT990" s="3"/>
      <c r="TU990" s="3"/>
      <c r="TV990" s="3"/>
      <c r="TW990" s="3"/>
      <c r="TX990" s="3"/>
      <c r="TY990" s="3"/>
      <c r="TZ990" s="3"/>
      <c r="UA990" s="3"/>
      <c r="UB990" s="3"/>
      <c r="UC990" s="3"/>
      <c r="UD990" s="3"/>
      <c r="UE990" s="3"/>
      <c r="UF990" s="3"/>
      <c r="UG990" s="3"/>
      <c r="UH990" s="3"/>
      <c r="UI990" s="3"/>
      <c r="UJ990" s="3"/>
      <c r="UK990" s="3"/>
      <c r="UL990" s="3"/>
      <c r="UM990" s="3"/>
      <c r="UN990" s="3"/>
      <c r="UO990" s="3"/>
      <c r="UP990" s="3"/>
      <c r="UQ990" s="3"/>
      <c r="UR990" s="3"/>
      <c r="US990" s="3"/>
      <c r="UT990" s="3"/>
      <c r="UU990" s="3"/>
      <c r="UV990" s="3"/>
      <c r="UW990" s="3"/>
      <c r="UX990" s="3"/>
      <c r="UY990" s="3"/>
      <c r="UZ990" s="3"/>
      <c r="VA990" s="3"/>
      <c r="VB990" s="3"/>
      <c r="VC990" s="3"/>
      <c r="VD990" s="3"/>
      <c r="VE990" s="3"/>
      <c r="VF990" s="3"/>
      <c r="VG990" s="3"/>
      <c r="VH990" s="3"/>
      <c r="VI990" s="3"/>
      <c r="VJ990" s="3"/>
      <c r="VK990" s="3"/>
      <c r="VL990" s="3"/>
      <c r="VM990" s="3"/>
      <c r="VN990" s="3"/>
      <c r="VO990" s="3"/>
      <c r="VP990" s="3"/>
      <c r="VQ990" s="3"/>
      <c r="VR990" s="3"/>
      <c r="VS990" s="3"/>
      <c r="VT990" s="3"/>
      <c r="VU990" s="3"/>
      <c r="VV990" s="3"/>
      <c r="VW990" s="3"/>
      <c r="VX990" s="3"/>
      <c r="VY990" s="3"/>
      <c r="VZ990" s="3"/>
      <c r="WA990" s="3"/>
      <c r="WB990" s="3"/>
      <c r="WC990" s="3"/>
    </row>
    <row r="991" spans="1:601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/>
      <c r="LP991" s="3"/>
      <c r="LQ991" s="3"/>
      <c r="LR991" s="3"/>
      <c r="LS991" s="3"/>
      <c r="LT991" s="3"/>
      <c r="LU991" s="3"/>
      <c r="LV991" s="3"/>
      <c r="LW991" s="3"/>
      <c r="LX991" s="3"/>
      <c r="LY991" s="3"/>
      <c r="LZ991" s="3"/>
      <c r="MA991" s="3"/>
      <c r="MB991" s="3"/>
      <c r="MC991" s="3"/>
      <c r="MD991" s="3"/>
      <c r="ME991" s="3"/>
      <c r="MF991" s="3"/>
      <c r="MG991" s="3"/>
      <c r="MH991" s="3"/>
      <c r="MI991" s="3"/>
      <c r="MJ991" s="3"/>
      <c r="MK991" s="3"/>
      <c r="ML991" s="3"/>
      <c r="MM991" s="3"/>
      <c r="MN991" s="3"/>
      <c r="MO991" s="3"/>
      <c r="MP991" s="3"/>
      <c r="MQ991" s="3"/>
      <c r="MR991" s="3"/>
      <c r="MS991" s="3"/>
      <c r="MT991" s="3"/>
      <c r="MU991" s="3"/>
      <c r="MV991" s="3"/>
      <c r="MW991" s="3"/>
      <c r="MX991" s="3"/>
      <c r="MY991" s="3"/>
      <c r="MZ991" s="3"/>
      <c r="NA991" s="3"/>
      <c r="NB991" s="3"/>
      <c r="NC991" s="3"/>
      <c r="ND991" s="3"/>
      <c r="NE991" s="3"/>
      <c r="NF991" s="3"/>
      <c r="NG991" s="3"/>
      <c r="NH991" s="3"/>
      <c r="NI991" s="3"/>
      <c r="NJ991" s="3"/>
      <c r="NK991" s="3"/>
      <c r="NL991" s="3"/>
      <c r="NM991" s="3"/>
      <c r="NN991" s="3"/>
      <c r="NO991" s="3"/>
      <c r="NP991" s="3"/>
      <c r="NQ991" s="3"/>
      <c r="NR991" s="3"/>
      <c r="NS991" s="3"/>
      <c r="NT991" s="3"/>
      <c r="NU991" s="3"/>
      <c r="NV991" s="3"/>
      <c r="NW991" s="3"/>
      <c r="NX991" s="3"/>
      <c r="NY991" s="3"/>
      <c r="NZ991" s="3"/>
      <c r="OA991" s="3"/>
      <c r="OB991" s="3"/>
      <c r="OC991" s="3"/>
      <c r="OD991" s="3"/>
      <c r="OE991" s="3"/>
      <c r="OF991" s="3"/>
      <c r="OG991" s="3"/>
      <c r="OH991" s="3"/>
      <c r="OI991" s="3"/>
      <c r="OJ991" s="3"/>
      <c r="OK991" s="3"/>
      <c r="OL991" s="3"/>
      <c r="OM991" s="3"/>
      <c r="ON991" s="3"/>
      <c r="OO991" s="3"/>
      <c r="OP991" s="3"/>
      <c r="OQ991" s="3"/>
      <c r="OR991" s="3"/>
      <c r="OS991" s="3"/>
      <c r="OT991" s="3"/>
      <c r="OU991" s="3"/>
      <c r="OV991" s="3"/>
      <c r="OW991" s="3"/>
      <c r="OX991" s="3"/>
      <c r="OY991" s="3"/>
      <c r="OZ991" s="3"/>
      <c r="PA991" s="3"/>
      <c r="PB991" s="3"/>
      <c r="PC991" s="3"/>
      <c r="PD991" s="3"/>
      <c r="PE991" s="3"/>
      <c r="PF991" s="3"/>
      <c r="PG991" s="3"/>
      <c r="PH991" s="3"/>
      <c r="PI991" s="3"/>
      <c r="PJ991" s="3"/>
      <c r="PK991" s="3"/>
      <c r="PL991" s="3"/>
      <c r="PM991" s="3"/>
      <c r="PN991" s="3"/>
      <c r="PO991" s="3"/>
      <c r="PP991" s="3"/>
      <c r="PQ991" s="3"/>
      <c r="PR991" s="3"/>
      <c r="PS991" s="3"/>
      <c r="PT991" s="3"/>
      <c r="PU991" s="3"/>
      <c r="PV991" s="3"/>
      <c r="PW991" s="3"/>
      <c r="PX991" s="3"/>
      <c r="PY991" s="3"/>
      <c r="PZ991" s="3"/>
      <c r="QA991" s="3"/>
      <c r="QB991" s="3"/>
      <c r="QC991" s="3"/>
      <c r="QD991" s="3"/>
      <c r="QE991" s="3"/>
      <c r="QF991" s="3"/>
      <c r="QG991" s="3"/>
      <c r="QH991" s="3"/>
      <c r="QI991" s="3"/>
      <c r="QJ991" s="3"/>
      <c r="QK991" s="3"/>
      <c r="QL991" s="3"/>
      <c r="QM991" s="3"/>
      <c r="QN991" s="3"/>
      <c r="QO991" s="3"/>
      <c r="QP991" s="3"/>
      <c r="QQ991" s="3"/>
      <c r="QR991" s="3"/>
      <c r="QS991" s="3"/>
      <c r="QT991" s="3"/>
      <c r="QU991" s="3"/>
      <c r="QV991" s="3"/>
      <c r="QW991" s="3"/>
      <c r="QX991" s="3"/>
      <c r="QY991" s="3"/>
      <c r="QZ991" s="3"/>
      <c r="RA991" s="3"/>
      <c r="RB991" s="3"/>
      <c r="RC991" s="3"/>
      <c r="RD991" s="3"/>
      <c r="RE991" s="3"/>
      <c r="RF991" s="3"/>
      <c r="RG991" s="3"/>
      <c r="RH991" s="3"/>
      <c r="RI991" s="3"/>
      <c r="RJ991" s="3"/>
      <c r="RK991" s="3"/>
      <c r="RL991" s="3"/>
      <c r="RM991" s="3"/>
      <c r="RN991" s="3"/>
      <c r="RO991" s="3"/>
      <c r="RP991" s="3"/>
      <c r="RQ991" s="3"/>
      <c r="RR991" s="3"/>
      <c r="RS991" s="3"/>
      <c r="RT991" s="3"/>
      <c r="RU991" s="3"/>
      <c r="RV991" s="3"/>
      <c r="RW991" s="3"/>
      <c r="RX991" s="3"/>
      <c r="RY991" s="3"/>
      <c r="RZ991" s="3"/>
      <c r="SA991" s="3"/>
      <c r="SB991" s="3"/>
      <c r="SC991" s="3"/>
      <c r="SD991" s="3"/>
      <c r="SE991" s="3"/>
      <c r="SF991" s="3"/>
      <c r="SG991" s="3"/>
      <c r="SH991" s="3"/>
      <c r="SI991" s="3"/>
      <c r="SJ991" s="3"/>
      <c r="SK991" s="3"/>
      <c r="SL991" s="3"/>
      <c r="SM991" s="3"/>
      <c r="SN991" s="3"/>
      <c r="SO991" s="3"/>
      <c r="SP991" s="3"/>
      <c r="SQ991" s="3"/>
      <c r="SR991" s="3"/>
      <c r="SS991" s="3"/>
      <c r="ST991" s="3"/>
      <c r="SU991" s="3"/>
      <c r="SV991" s="3"/>
      <c r="SW991" s="3"/>
      <c r="SX991" s="3"/>
      <c r="SY991" s="3"/>
      <c r="SZ991" s="3"/>
      <c r="TA991" s="3"/>
      <c r="TB991" s="3"/>
      <c r="TC991" s="3"/>
      <c r="TD991" s="3"/>
      <c r="TE991" s="3"/>
      <c r="TF991" s="3"/>
      <c r="TG991" s="3"/>
      <c r="TH991" s="3"/>
      <c r="TI991" s="3"/>
      <c r="TJ991" s="3"/>
      <c r="TK991" s="3"/>
      <c r="TL991" s="3"/>
      <c r="TM991" s="3"/>
      <c r="TN991" s="3"/>
      <c r="TO991" s="3"/>
      <c r="TP991" s="3"/>
      <c r="TQ991" s="3"/>
      <c r="TR991" s="3"/>
      <c r="TS991" s="3"/>
      <c r="TT991" s="3"/>
      <c r="TU991" s="3"/>
      <c r="TV991" s="3"/>
      <c r="TW991" s="3"/>
      <c r="TX991" s="3"/>
      <c r="TY991" s="3"/>
      <c r="TZ991" s="3"/>
      <c r="UA991" s="3"/>
      <c r="UB991" s="3"/>
      <c r="UC991" s="3"/>
      <c r="UD991" s="3"/>
      <c r="UE991" s="3"/>
      <c r="UF991" s="3"/>
      <c r="UG991" s="3"/>
      <c r="UH991" s="3"/>
      <c r="UI991" s="3"/>
      <c r="UJ991" s="3"/>
      <c r="UK991" s="3"/>
      <c r="UL991" s="3"/>
      <c r="UM991" s="3"/>
      <c r="UN991" s="3"/>
      <c r="UO991" s="3"/>
      <c r="UP991" s="3"/>
      <c r="UQ991" s="3"/>
      <c r="UR991" s="3"/>
      <c r="US991" s="3"/>
      <c r="UT991" s="3"/>
      <c r="UU991" s="3"/>
      <c r="UV991" s="3"/>
      <c r="UW991" s="3"/>
      <c r="UX991" s="3"/>
      <c r="UY991" s="3"/>
      <c r="UZ991" s="3"/>
      <c r="VA991" s="3"/>
      <c r="VB991" s="3"/>
      <c r="VC991" s="3"/>
      <c r="VD991" s="3"/>
      <c r="VE991" s="3"/>
      <c r="VF991" s="3"/>
      <c r="VG991" s="3"/>
      <c r="VH991" s="3"/>
      <c r="VI991" s="3"/>
      <c r="VJ991" s="3"/>
      <c r="VK991" s="3"/>
      <c r="VL991" s="3"/>
      <c r="VM991" s="3"/>
      <c r="VN991" s="3"/>
      <c r="VO991" s="3"/>
      <c r="VP991" s="3"/>
      <c r="VQ991" s="3"/>
      <c r="VR991" s="3"/>
      <c r="VS991" s="3"/>
      <c r="VT991" s="3"/>
      <c r="VU991" s="3"/>
      <c r="VV991" s="3"/>
      <c r="VW991" s="3"/>
      <c r="VX991" s="3"/>
      <c r="VY991" s="3"/>
      <c r="VZ991" s="3"/>
      <c r="WA991" s="3"/>
      <c r="WB991" s="3"/>
      <c r="WC991" s="3"/>
    </row>
    <row r="992" spans="1:601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/>
      <c r="LP992" s="3"/>
      <c r="LQ992" s="3"/>
      <c r="LR992" s="3"/>
      <c r="LS992" s="3"/>
      <c r="LT992" s="3"/>
      <c r="LU992" s="3"/>
      <c r="LV992" s="3"/>
      <c r="LW992" s="3"/>
      <c r="LX992" s="3"/>
      <c r="LY992" s="3"/>
      <c r="LZ992" s="3"/>
      <c r="MA992" s="3"/>
      <c r="MB992" s="3"/>
      <c r="MC992" s="3"/>
      <c r="MD992" s="3"/>
      <c r="ME992" s="3"/>
      <c r="MF992" s="3"/>
      <c r="MG992" s="3"/>
      <c r="MH992" s="3"/>
      <c r="MI992" s="3"/>
      <c r="MJ992" s="3"/>
      <c r="MK992" s="3"/>
      <c r="ML992" s="3"/>
      <c r="MM992" s="3"/>
      <c r="MN992" s="3"/>
      <c r="MO992" s="3"/>
      <c r="MP992" s="3"/>
      <c r="MQ992" s="3"/>
      <c r="MR992" s="3"/>
      <c r="MS992" s="3"/>
      <c r="MT992" s="3"/>
      <c r="MU992" s="3"/>
      <c r="MV992" s="3"/>
      <c r="MW992" s="3"/>
      <c r="MX992" s="3"/>
      <c r="MY992" s="3"/>
      <c r="MZ992" s="3"/>
      <c r="NA992" s="3"/>
      <c r="NB992" s="3"/>
      <c r="NC992" s="3"/>
      <c r="ND992" s="3"/>
      <c r="NE992" s="3"/>
      <c r="NF992" s="3"/>
      <c r="NG992" s="3"/>
      <c r="NH992" s="3"/>
      <c r="NI992" s="3"/>
      <c r="NJ992" s="3"/>
      <c r="NK992" s="3"/>
      <c r="NL992" s="3"/>
      <c r="NM992" s="3"/>
      <c r="NN992" s="3"/>
      <c r="NO992" s="3"/>
      <c r="NP992" s="3"/>
      <c r="NQ992" s="3"/>
      <c r="NR992" s="3"/>
      <c r="NS992" s="3"/>
      <c r="NT992" s="3"/>
      <c r="NU992" s="3"/>
      <c r="NV992" s="3"/>
      <c r="NW992" s="3"/>
      <c r="NX992" s="3"/>
      <c r="NY992" s="3"/>
      <c r="NZ992" s="3"/>
      <c r="OA992" s="3"/>
      <c r="OB992" s="3"/>
      <c r="OC992" s="3"/>
      <c r="OD992" s="3"/>
      <c r="OE992" s="3"/>
      <c r="OF992" s="3"/>
      <c r="OG992" s="3"/>
      <c r="OH992" s="3"/>
      <c r="OI992" s="3"/>
      <c r="OJ992" s="3"/>
      <c r="OK992" s="3"/>
      <c r="OL992" s="3"/>
      <c r="OM992" s="3"/>
      <c r="ON992" s="3"/>
      <c r="OO992" s="3"/>
      <c r="OP992" s="3"/>
      <c r="OQ992" s="3"/>
      <c r="OR992" s="3"/>
      <c r="OS992" s="3"/>
      <c r="OT992" s="3"/>
      <c r="OU992" s="3"/>
      <c r="OV992" s="3"/>
      <c r="OW992" s="3"/>
      <c r="OX992" s="3"/>
      <c r="OY992" s="3"/>
      <c r="OZ992" s="3"/>
      <c r="PA992" s="3"/>
      <c r="PB992" s="3"/>
      <c r="PC992" s="3"/>
      <c r="PD992" s="3"/>
      <c r="PE992" s="3"/>
      <c r="PF992" s="3"/>
      <c r="PG992" s="3"/>
      <c r="PH992" s="3"/>
      <c r="PI992" s="3"/>
      <c r="PJ992" s="3"/>
      <c r="PK992" s="3"/>
      <c r="PL992" s="3"/>
      <c r="PM992" s="3"/>
      <c r="PN992" s="3"/>
      <c r="PO992" s="3"/>
      <c r="PP992" s="3"/>
      <c r="PQ992" s="3"/>
      <c r="PR992" s="3"/>
      <c r="PS992" s="3"/>
      <c r="PT992" s="3"/>
      <c r="PU992" s="3"/>
      <c r="PV992" s="3"/>
      <c r="PW992" s="3"/>
      <c r="PX992" s="3"/>
      <c r="PY992" s="3"/>
      <c r="PZ992" s="3"/>
      <c r="QA992" s="3"/>
      <c r="QB992" s="3"/>
      <c r="QC992" s="3"/>
      <c r="QD992" s="3"/>
      <c r="QE992" s="3"/>
      <c r="QF992" s="3"/>
      <c r="QG992" s="3"/>
      <c r="QH992" s="3"/>
      <c r="QI992" s="3"/>
      <c r="QJ992" s="3"/>
      <c r="QK992" s="3"/>
      <c r="QL992" s="3"/>
      <c r="QM992" s="3"/>
      <c r="QN992" s="3"/>
      <c r="QO992" s="3"/>
      <c r="QP992" s="3"/>
      <c r="QQ992" s="3"/>
      <c r="QR992" s="3"/>
      <c r="QS992" s="3"/>
      <c r="QT992" s="3"/>
      <c r="QU992" s="3"/>
      <c r="QV992" s="3"/>
      <c r="QW992" s="3"/>
      <c r="QX992" s="3"/>
      <c r="QY992" s="3"/>
      <c r="QZ992" s="3"/>
      <c r="RA992" s="3"/>
      <c r="RB992" s="3"/>
      <c r="RC992" s="3"/>
      <c r="RD992" s="3"/>
      <c r="RE992" s="3"/>
      <c r="RF992" s="3"/>
      <c r="RG992" s="3"/>
      <c r="RH992" s="3"/>
      <c r="RI992" s="3"/>
      <c r="RJ992" s="3"/>
      <c r="RK992" s="3"/>
      <c r="RL992" s="3"/>
      <c r="RM992" s="3"/>
      <c r="RN992" s="3"/>
      <c r="RO992" s="3"/>
      <c r="RP992" s="3"/>
      <c r="RQ992" s="3"/>
      <c r="RR992" s="3"/>
      <c r="RS992" s="3"/>
      <c r="RT992" s="3"/>
      <c r="RU992" s="3"/>
      <c r="RV992" s="3"/>
      <c r="RW992" s="3"/>
      <c r="RX992" s="3"/>
      <c r="RY992" s="3"/>
      <c r="RZ992" s="3"/>
      <c r="SA992" s="3"/>
      <c r="SB992" s="3"/>
      <c r="SC992" s="3"/>
      <c r="SD992" s="3"/>
      <c r="SE992" s="3"/>
      <c r="SF992" s="3"/>
      <c r="SG992" s="3"/>
      <c r="SH992" s="3"/>
      <c r="SI992" s="3"/>
      <c r="SJ992" s="3"/>
      <c r="SK992" s="3"/>
      <c r="SL992" s="3"/>
      <c r="SM992" s="3"/>
      <c r="SN992" s="3"/>
      <c r="SO992" s="3"/>
      <c r="SP992" s="3"/>
      <c r="SQ992" s="3"/>
      <c r="SR992" s="3"/>
      <c r="SS992" s="3"/>
      <c r="ST992" s="3"/>
      <c r="SU992" s="3"/>
      <c r="SV992" s="3"/>
      <c r="SW992" s="3"/>
      <c r="SX992" s="3"/>
      <c r="SY992" s="3"/>
      <c r="SZ992" s="3"/>
      <c r="TA992" s="3"/>
      <c r="TB992" s="3"/>
      <c r="TC992" s="3"/>
      <c r="TD992" s="3"/>
      <c r="TE992" s="3"/>
      <c r="TF992" s="3"/>
      <c r="TG992" s="3"/>
      <c r="TH992" s="3"/>
      <c r="TI992" s="3"/>
      <c r="TJ992" s="3"/>
      <c r="TK992" s="3"/>
      <c r="TL992" s="3"/>
      <c r="TM992" s="3"/>
      <c r="TN992" s="3"/>
      <c r="TO992" s="3"/>
      <c r="TP992" s="3"/>
      <c r="TQ992" s="3"/>
      <c r="TR992" s="3"/>
      <c r="TS992" s="3"/>
      <c r="TT992" s="3"/>
      <c r="TU992" s="3"/>
      <c r="TV992" s="3"/>
      <c r="TW992" s="3"/>
      <c r="TX992" s="3"/>
      <c r="TY992" s="3"/>
      <c r="TZ992" s="3"/>
      <c r="UA992" s="3"/>
      <c r="UB992" s="3"/>
      <c r="UC992" s="3"/>
      <c r="UD992" s="3"/>
      <c r="UE992" s="3"/>
      <c r="UF992" s="3"/>
      <c r="UG992" s="3"/>
      <c r="UH992" s="3"/>
      <c r="UI992" s="3"/>
      <c r="UJ992" s="3"/>
      <c r="UK992" s="3"/>
      <c r="UL992" s="3"/>
      <c r="UM992" s="3"/>
      <c r="UN992" s="3"/>
      <c r="UO992" s="3"/>
      <c r="UP992" s="3"/>
      <c r="UQ992" s="3"/>
      <c r="UR992" s="3"/>
      <c r="US992" s="3"/>
      <c r="UT992" s="3"/>
      <c r="UU992" s="3"/>
      <c r="UV992" s="3"/>
      <c r="UW992" s="3"/>
      <c r="UX992" s="3"/>
      <c r="UY992" s="3"/>
      <c r="UZ992" s="3"/>
      <c r="VA992" s="3"/>
      <c r="VB992" s="3"/>
      <c r="VC992" s="3"/>
      <c r="VD992" s="3"/>
      <c r="VE992" s="3"/>
      <c r="VF992" s="3"/>
      <c r="VG992" s="3"/>
      <c r="VH992" s="3"/>
      <c r="VI992" s="3"/>
      <c r="VJ992" s="3"/>
      <c r="VK992" s="3"/>
      <c r="VL992" s="3"/>
      <c r="VM992" s="3"/>
      <c r="VN992" s="3"/>
      <c r="VO992" s="3"/>
      <c r="VP992" s="3"/>
      <c r="VQ992" s="3"/>
      <c r="VR992" s="3"/>
      <c r="VS992" s="3"/>
      <c r="VT992" s="3"/>
      <c r="VU992" s="3"/>
      <c r="VV992" s="3"/>
      <c r="VW992" s="3"/>
      <c r="VX992" s="3"/>
      <c r="VY992" s="3"/>
      <c r="VZ992" s="3"/>
      <c r="WA992" s="3"/>
      <c r="WB992" s="3"/>
      <c r="WC992" s="3"/>
    </row>
    <row r="993" spans="1:601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/>
      <c r="LP993" s="3"/>
      <c r="LQ993" s="3"/>
      <c r="LR993" s="3"/>
      <c r="LS993" s="3"/>
      <c r="LT993" s="3"/>
      <c r="LU993" s="3"/>
      <c r="LV993" s="3"/>
      <c r="LW993" s="3"/>
      <c r="LX993" s="3"/>
      <c r="LY993" s="3"/>
      <c r="LZ993" s="3"/>
      <c r="MA993" s="3"/>
      <c r="MB993" s="3"/>
      <c r="MC993" s="3"/>
      <c r="MD993" s="3"/>
      <c r="ME993" s="3"/>
      <c r="MF993" s="3"/>
      <c r="MG993" s="3"/>
      <c r="MH993" s="3"/>
      <c r="MI993" s="3"/>
      <c r="MJ993" s="3"/>
      <c r="MK993" s="3"/>
      <c r="ML993" s="3"/>
      <c r="MM993" s="3"/>
      <c r="MN993" s="3"/>
      <c r="MO993" s="3"/>
      <c r="MP993" s="3"/>
      <c r="MQ993" s="3"/>
      <c r="MR993" s="3"/>
      <c r="MS993" s="3"/>
      <c r="MT993" s="3"/>
      <c r="MU993" s="3"/>
      <c r="MV993" s="3"/>
      <c r="MW993" s="3"/>
      <c r="MX993" s="3"/>
      <c r="MY993" s="3"/>
      <c r="MZ993" s="3"/>
      <c r="NA993" s="3"/>
      <c r="NB993" s="3"/>
      <c r="NC993" s="3"/>
      <c r="ND993" s="3"/>
      <c r="NE993" s="3"/>
      <c r="NF993" s="3"/>
      <c r="NG993" s="3"/>
      <c r="NH993" s="3"/>
      <c r="NI993" s="3"/>
      <c r="NJ993" s="3"/>
      <c r="NK993" s="3"/>
      <c r="NL993" s="3"/>
      <c r="NM993" s="3"/>
      <c r="NN993" s="3"/>
      <c r="NO993" s="3"/>
      <c r="NP993" s="3"/>
      <c r="NQ993" s="3"/>
      <c r="NR993" s="3"/>
      <c r="NS993" s="3"/>
      <c r="NT993" s="3"/>
      <c r="NU993" s="3"/>
      <c r="NV993" s="3"/>
      <c r="NW993" s="3"/>
      <c r="NX993" s="3"/>
      <c r="NY993" s="3"/>
      <c r="NZ993" s="3"/>
      <c r="OA993" s="3"/>
      <c r="OB993" s="3"/>
      <c r="OC993" s="3"/>
      <c r="OD993" s="3"/>
      <c r="OE993" s="3"/>
      <c r="OF993" s="3"/>
      <c r="OG993" s="3"/>
      <c r="OH993" s="3"/>
      <c r="OI993" s="3"/>
      <c r="OJ993" s="3"/>
      <c r="OK993" s="3"/>
      <c r="OL993" s="3"/>
      <c r="OM993" s="3"/>
      <c r="ON993" s="3"/>
      <c r="OO993" s="3"/>
      <c r="OP993" s="3"/>
      <c r="OQ993" s="3"/>
      <c r="OR993" s="3"/>
      <c r="OS993" s="3"/>
      <c r="OT993" s="3"/>
      <c r="OU993" s="3"/>
      <c r="OV993" s="3"/>
      <c r="OW993" s="3"/>
      <c r="OX993" s="3"/>
      <c r="OY993" s="3"/>
      <c r="OZ993" s="3"/>
      <c r="PA993" s="3"/>
      <c r="PB993" s="3"/>
      <c r="PC993" s="3"/>
      <c r="PD993" s="3"/>
      <c r="PE993" s="3"/>
      <c r="PF993" s="3"/>
      <c r="PG993" s="3"/>
      <c r="PH993" s="3"/>
      <c r="PI993" s="3"/>
      <c r="PJ993" s="3"/>
      <c r="PK993" s="3"/>
      <c r="PL993" s="3"/>
      <c r="PM993" s="3"/>
      <c r="PN993" s="3"/>
      <c r="PO993" s="3"/>
      <c r="PP993" s="3"/>
      <c r="PQ993" s="3"/>
      <c r="PR993" s="3"/>
      <c r="PS993" s="3"/>
      <c r="PT993" s="3"/>
      <c r="PU993" s="3"/>
      <c r="PV993" s="3"/>
      <c r="PW993" s="3"/>
      <c r="PX993" s="3"/>
      <c r="PY993" s="3"/>
      <c r="PZ993" s="3"/>
      <c r="QA993" s="3"/>
      <c r="QB993" s="3"/>
      <c r="QC993" s="3"/>
      <c r="QD993" s="3"/>
      <c r="QE993" s="3"/>
      <c r="QF993" s="3"/>
      <c r="QG993" s="3"/>
      <c r="QH993" s="3"/>
      <c r="QI993" s="3"/>
      <c r="QJ993" s="3"/>
      <c r="QK993" s="3"/>
      <c r="QL993" s="3"/>
      <c r="QM993" s="3"/>
      <c r="QN993" s="3"/>
      <c r="QO993" s="3"/>
      <c r="QP993" s="3"/>
      <c r="QQ993" s="3"/>
      <c r="QR993" s="3"/>
      <c r="QS993" s="3"/>
      <c r="QT993" s="3"/>
      <c r="QU993" s="3"/>
      <c r="QV993" s="3"/>
      <c r="QW993" s="3"/>
      <c r="QX993" s="3"/>
      <c r="QY993" s="3"/>
      <c r="QZ993" s="3"/>
      <c r="RA993" s="3"/>
      <c r="RB993" s="3"/>
      <c r="RC993" s="3"/>
      <c r="RD993" s="3"/>
      <c r="RE993" s="3"/>
      <c r="RF993" s="3"/>
      <c r="RG993" s="3"/>
      <c r="RH993" s="3"/>
      <c r="RI993" s="3"/>
      <c r="RJ993" s="3"/>
      <c r="RK993" s="3"/>
      <c r="RL993" s="3"/>
      <c r="RM993" s="3"/>
      <c r="RN993" s="3"/>
      <c r="RO993" s="3"/>
      <c r="RP993" s="3"/>
      <c r="RQ993" s="3"/>
      <c r="RR993" s="3"/>
      <c r="RS993" s="3"/>
      <c r="RT993" s="3"/>
      <c r="RU993" s="3"/>
      <c r="RV993" s="3"/>
      <c r="RW993" s="3"/>
      <c r="RX993" s="3"/>
      <c r="RY993" s="3"/>
      <c r="RZ993" s="3"/>
      <c r="SA993" s="3"/>
      <c r="SB993" s="3"/>
      <c r="SC993" s="3"/>
      <c r="SD993" s="3"/>
      <c r="SE993" s="3"/>
      <c r="SF993" s="3"/>
      <c r="SG993" s="3"/>
      <c r="SH993" s="3"/>
      <c r="SI993" s="3"/>
      <c r="SJ993" s="3"/>
      <c r="SK993" s="3"/>
      <c r="SL993" s="3"/>
      <c r="SM993" s="3"/>
      <c r="SN993" s="3"/>
      <c r="SO993" s="3"/>
      <c r="SP993" s="3"/>
      <c r="SQ993" s="3"/>
      <c r="SR993" s="3"/>
      <c r="SS993" s="3"/>
      <c r="ST993" s="3"/>
      <c r="SU993" s="3"/>
      <c r="SV993" s="3"/>
      <c r="SW993" s="3"/>
      <c r="SX993" s="3"/>
      <c r="SY993" s="3"/>
      <c r="SZ993" s="3"/>
      <c r="TA993" s="3"/>
      <c r="TB993" s="3"/>
      <c r="TC993" s="3"/>
      <c r="TD993" s="3"/>
      <c r="TE993" s="3"/>
      <c r="TF993" s="3"/>
      <c r="TG993" s="3"/>
      <c r="TH993" s="3"/>
      <c r="TI993" s="3"/>
      <c r="TJ993" s="3"/>
      <c r="TK993" s="3"/>
      <c r="TL993" s="3"/>
      <c r="TM993" s="3"/>
      <c r="TN993" s="3"/>
      <c r="TO993" s="3"/>
      <c r="TP993" s="3"/>
      <c r="TQ993" s="3"/>
      <c r="TR993" s="3"/>
      <c r="TS993" s="3"/>
      <c r="TT993" s="3"/>
      <c r="TU993" s="3"/>
      <c r="TV993" s="3"/>
      <c r="TW993" s="3"/>
      <c r="TX993" s="3"/>
      <c r="TY993" s="3"/>
      <c r="TZ993" s="3"/>
      <c r="UA993" s="3"/>
      <c r="UB993" s="3"/>
      <c r="UC993" s="3"/>
      <c r="UD993" s="3"/>
      <c r="UE993" s="3"/>
      <c r="UF993" s="3"/>
      <c r="UG993" s="3"/>
      <c r="UH993" s="3"/>
      <c r="UI993" s="3"/>
      <c r="UJ993" s="3"/>
      <c r="UK993" s="3"/>
      <c r="UL993" s="3"/>
      <c r="UM993" s="3"/>
      <c r="UN993" s="3"/>
      <c r="UO993" s="3"/>
      <c r="UP993" s="3"/>
      <c r="UQ993" s="3"/>
      <c r="UR993" s="3"/>
      <c r="US993" s="3"/>
      <c r="UT993" s="3"/>
      <c r="UU993" s="3"/>
      <c r="UV993" s="3"/>
      <c r="UW993" s="3"/>
      <c r="UX993" s="3"/>
      <c r="UY993" s="3"/>
      <c r="UZ993" s="3"/>
      <c r="VA993" s="3"/>
      <c r="VB993" s="3"/>
      <c r="VC993" s="3"/>
      <c r="VD993" s="3"/>
      <c r="VE993" s="3"/>
      <c r="VF993" s="3"/>
      <c r="VG993" s="3"/>
      <c r="VH993" s="3"/>
      <c r="VI993" s="3"/>
      <c r="VJ993" s="3"/>
      <c r="VK993" s="3"/>
      <c r="VL993" s="3"/>
      <c r="VM993" s="3"/>
      <c r="VN993" s="3"/>
      <c r="VO993" s="3"/>
      <c r="VP993" s="3"/>
      <c r="VQ993" s="3"/>
      <c r="VR993" s="3"/>
      <c r="VS993" s="3"/>
      <c r="VT993" s="3"/>
      <c r="VU993" s="3"/>
      <c r="VV993" s="3"/>
      <c r="VW993" s="3"/>
      <c r="VX993" s="3"/>
      <c r="VY993" s="3"/>
      <c r="VZ993" s="3"/>
      <c r="WA993" s="3"/>
      <c r="WB993" s="3"/>
      <c r="WC993" s="3"/>
    </row>
    <row r="994" spans="1:601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/>
      <c r="LP994" s="3"/>
      <c r="LQ994" s="3"/>
      <c r="LR994" s="3"/>
      <c r="LS994" s="3"/>
      <c r="LT994" s="3"/>
      <c r="LU994" s="3"/>
      <c r="LV994" s="3"/>
      <c r="LW994" s="3"/>
      <c r="LX994" s="3"/>
      <c r="LY994" s="3"/>
      <c r="LZ994" s="3"/>
      <c r="MA994" s="3"/>
      <c r="MB994" s="3"/>
      <c r="MC994" s="3"/>
      <c r="MD994" s="3"/>
      <c r="ME994" s="3"/>
      <c r="MF994" s="3"/>
      <c r="MG994" s="3"/>
      <c r="MH994" s="3"/>
      <c r="MI994" s="3"/>
      <c r="MJ994" s="3"/>
      <c r="MK994" s="3"/>
      <c r="ML994" s="3"/>
      <c r="MM994" s="3"/>
      <c r="MN994" s="3"/>
      <c r="MO994" s="3"/>
      <c r="MP994" s="3"/>
      <c r="MQ994" s="3"/>
      <c r="MR994" s="3"/>
      <c r="MS994" s="3"/>
      <c r="MT994" s="3"/>
      <c r="MU994" s="3"/>
      <c r="MV994" s="3"/>
      <c r="MW994" s="3"/>
      <c r="MX994" s="3"/>
      <c r="MY994" s="3"/>
      <c r="MZ994" s="3"/>
      <c r="NA994" s="3"/>
      <c r="NB994" s="3"/>
      <c r="NC994" s="3"/>
      <c r="ND994" s="3"/>
      <c r="NE994" s="3"/>
      <c r="NF994" s="3"/>
      <c r="NG994" s="3"/>
      <c r="NH994" s="3"/>
      <c r="NI994" s="3"/>
      <c r="NJ994" s="3"/>
      <c r="NK994" s="3"/>
      <c r="NL994" s="3"/>
      <c r="NM994" s="3"/>
      <c r="NN994" s="3"/>
      <c r="NO994" s="3"/>
      <c r="NP994" s="3"/>
      <c r="NQ994" s="3"/>
      <c r="NR994" s="3"/>
      <c r="NS994" s="3"/>
      <c r="NT994" s="3"/>
      <c r="NU994" s="3"/>
      <c r="NV994" s="3"/>
      <c r="NW994" s="3"/>
      <c r="NX994" s="3"/>
      <c r="NY994" s="3"/>
      <c r="NZ994" s="3"/>
      <c r="OA994" s="3"/>
      <c r="OB994" s="3"/>
      <c r="OC994" s="3"/>
      <c r="OD994" s="3"/>
      <c r="OE994" s="3"/>
      <c r="OF994" s="3"/>
      <c r="OG994" s="3"/>
      <c r="OH994" s="3"/>
      <c r="OI994" s="3"/>
      <c r="OJ994" s="3"/>
      <c r="OK994" s="3"/>
      <c r="OL994" s="3"/>
      <c r="OM994" s="3"/>
      <c r="ON994" s="3"/>
      <c r="OO994" s="3"/>
      <c r="OP994" s="3"/>
      <c r="OQ994" s="3"/>
      <c r="OR994" s="3"/>
      <c r="OS994" s="3"/>
      <c r="OT994" s="3"/>
      <c r="OU994" s="3"/>
      <c r="OV994" s="3"/>
      <c r="OW994" s="3"/>
      <c r="OX994" s="3"/>
      <c r="OY994" s="3"/>
      <c r="OZ994" s="3"/>
      <c r="PA994" s="3"/>
      <c r="PB994" s="3"/>
      <c r="PC994" s="3"/>
      <c r="PD994" s="3"/>
      <c r="PE994" s="3"/>
      <c r="PF994" s="3"/>
      <c r="PG994" s="3"/>
      <c r="PH994" s="3"/>
      <c r="PI994" s="3"/>
      <c r="PJ994" s="3"/>
      <c r="PK994" s="3"/>
      <c r="PL994" s="3"/>
      <c r="PM994" s="3"/>
      <c r="PN994" s="3"/>
      <c r="PO994" s="3"/>
      <c r="PP994" s="3"/>
      <c r="PQ994" s="3"/>
      <c r="PR994" s="3"/>
      <c r="PS994" s="3"/>
      <c r="PT994" s="3"/>
      <c r="PU994" s="3"/>
      <c r="PV994" s="3"/>
      <c r="PW994" s="3"/>
      <c r="PX994" s="3"/>
      <c r="PY994" s="3"/>
      <c r="PZ994" s="3"/>
      <c r="QA994" s="3"/>
      <c r="QB994" s="3"/>
      <c r="QC994" s="3"/>
      <c r="QD994" s="3"/>
      <c r="QE994" s="3"/>
      <c r="QF994" s="3"/>
      <c r="QG994" s="3"/>
      <c r="QH994" s="3"/>
      <c r="QI994" s="3"/>
      <c r="QJ994" s="3"/>
      <c r="QK994" s="3"/>
      <c r="QL994" s="3"/>
      <c r="QM994" s="3"/>
      <c r="QN994" s="3"/>
      <c r="QO994" s="3"/>
      <c r="QP994" s="3"/>
      <c r="QQ994" s="3"/>
      <c r="QR994" s="3"/>
      <c r="QS994" s="3"/>
      <c r="QT994" s="3"/>
      <c r="QU994" s="3"/>
      <c r="QV994" s="3"/>
      <c r="QW994" s="3"/>
      <c r="QX994" s="3"/>
      <c r="QY994" s="3"/>
      <c r="QZ994" s="3"/>
      <c r="RA994" s="3"/>
      <c r="RB994" s="3"/>
      <c r="RC994" s="3"/>
      <c r="RD994" s="3"/>
      <c r="RE994" s="3"/>
      <c r="RF994" s="3"/>
      <c r="RG994" s="3"/>
      <c r="RH994" s="3"/>
      <c r="RI994" s="3"/>
      <c r="RJ994" s="3"/>
      <c r="RK994" s="3"/>
      <c r="RL994" s="3"/>
      <c r="RM994" s="3"/>
      <c r="RN994" s="3"/>
      <c r="RO994" s="3"/>
      <c r="RP994" s="3"/>
      <c r="RQ994" s="3"/>
      <c r="RR994" s="3"/>
      <c r="RS994" s="3"/>
      <c r="RT994" s="3"/>
      <c r="RU994" s="3"/>
      <c r="RV994" s="3"/>
      <c r="RW994" s="3"/>
      <c r="RX994" s="3"/>
      <c r="RY994" s="3"/>
      <c r="RZ994" s="3"/>
      <c r="SA994" s="3"/>
      <c r="SB994" s="3"/>
      <c r="SC994" s="3"/>
      <c r="SD994" s="3"/>
      <c r="SE994" s="3"/>
      <c r="SF994" s="3"/>
      <c r="SG994" s="3"/>
      <c r="SH994" s="3"/>
      <c r="SI994" s="3"/>
      <c r="SJ994" s="3"/>
      <c r="SK994" s="3"/>
      <c r="SL994" s="3"/>
      <c r="SM994" s="3"/>
      <c r="SN994" s="3"/>
      <c r="SO994" s="3"/>
      <c r="SP994" s="3"/>
      <c r="SQ994" s="3"/>
      <c r="SR994" s="3"/>
      <c r="SS994" s="3"/>
      <c r="ST994" s="3"/>
      <c r="SU994" s="3"/>
      <c r="SV994" s="3"/>
      <c r="SW994" s="3"/>
      <c r="SX994" s="3"/>
      <c r="SY994" s="3"/>
      <c r="SZ994" s="3"/>
      <c r="TA994" s="3"/>
      <c r="TB994" s="3"/>
      <c r="TC994" s="3"/>
      <c r="TD994" s="3"/>
      <c r="TE994" s="3"/>
      <c r="TF994" s="3"/>
      <c r="TG994" s="3"/>
      <c r="TH994" s="3"/>
      <c r="TI994" s="3"/>
      <c r="TJ994" s="3"/>
      <c r="TK994" s="3"/>
      <c r="TL994" s="3"/>
      <c r="TM994" s="3"/>
      <c r="TN994" s="3"/>
      <c r="TO994" s="3"/>
      <c r="TP994" s="3"/>
      <c r="TQ994" s="3"/>
      <c r="TR994" s="3"/>
      <c r="TS994" s="3"/>
      <c r="TT994" s="3"/>
      <c r="TU994" s="3"/>
      <c r="TV994" s="3"/>
      <c r="TW994" s="3"/>
      <c r="TX994" s="3"/>
      <c r="TY994" s="3"/>
      <c r="TZ994" s="3"/>
      <c r="UA994" s="3"/>
      <c r="UB994" s="3"/>
      <c r="UC994" s="3"/>
      <c r="UD994" s="3"/>
      <c r="UE994" s="3"/>
      <c r="UF994" s="3"/>
      <c r="UG994" s="3"/>
      <c r="UH994" s="3"/>
      <c r="UI994" s="3"/>
      <c r="UJ994" s="3"/>
      <c r="UK994" s="3"/>
      <c r="UL994" s="3"/>
      <c r="UM994" s="3"/>
      <c r="UN994" s="3"/>
      <c r="UO994" s="3"/>
      <c r="UP994" s="3"/>
      <c r="UQ994" s="3"/>
      <c r="UR994" s="3"/>
      <c r="US994" s="3"/>
      <c r="UT994" s="3"/>
      <c r="UU994" s="3"/>
      <c r="UV994" s="3"/>
      <c r="UW994" s="3"/>
      <c r="UX994" s="3"/>
      <c r="UY994" s="3"/>
      <c r="UZ994" s="3"/>
      <c r="VA994" s="3"/>
      <c r="VB994" s="3"/>
      <c r="VC994" s="3"/>
      <c r="VD994" s="3"/>
      <c r="VE994" s="3"/>
      <c r="VF994" s="3"/>
      <c r="VG994" s="3"/>
      <c r="VH994" s="3"/>
      <c r="VI994" s="3"/>
      <c r="VJ994" s="3"/>
      <c r="VK994" s="3"/>
      <c r="VL994" s="3"/>
      <c r="VM994" s="3"/>
      <c r="VN994" s="3"/>
      <c r="VO994" s="3"/>
      <c r="VP994" s="3"/>
      <c r="VQ994" s="3"/>
      <c r="VR994" s="3"/>
      <c r="VS994" s="3"/>
      <c r="VT994" s="3"/>
      <c r="VU994" s="3"/>
      <c r="VV994" s="3"/>
      <c r="VW994" s="3"/>
      <c r="VX994" s="3"/>
      <c r="VY994" s="3"/>
      <c r="VZ994" s="3"/>
      <c r="WA994" s="3"/>
      <c r="WB994" s="3"/>
      <c r="WC994" s="3"/>
    </row>
    <row r="995" spans="1:601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/>
      <c r="LP995" s="3"/>
      <c r="LQ995" s="3"/>
      <c r="LR995" s="3"/>
      <c r="LS995" s="3"/>
      <c r="LT995" s="3"/>
      <c r="LU995" s="3"/>
      <c r="LV995" s="3"/>
      <c r="LW995" s="3"/>
      <c r="LX995" s="3"/>
      <c r="LY995" s="3"/>
      <c r="LZ995" s="3"/>
      <c r="MA995" s="3"/>
      <c r="MB995" s="3"/>
      <c r="MC995" s="3"/>
      <c r="MD995" s="3"/>
      <c r="ME995" s="3"/>
      <c r="MF995" s="3"/>
      <c r="MG995" s="3"/>
      <c r="MH995" s="3"/>
      <c r="MI995" s="3"/>
      <c r="MJ995" s="3"/>
      <c r="MK995" s="3"/>
      <c r="ML995" s="3"/>
      <c r="MM995" s="3"/>
      <c r="MN995" s="3"/>
      <c r="MO995" s="3"/>
      <c r="MP995" s="3"/>
      <c r="MQ995" s="3"/>
      <c r="MR995" s="3"/>
      <c r="MS995" s="3"/>
      <c r="MT995" s="3"/>
      <c r="MU995" s="3"/>
      <c r="MV995" s="3"/>
      <c r="MW995" s="3"/>
      <c r="MX995" s="3"/>
      <c r="MY995" s="3"/>
      <c r="MZ995" s="3"/>
      <c r="NA995" s="3"/>
      <c r="NB995" s="3"/>
      <c r="NC995" s="3"/>
      <c r="ND995" s="3"/>
      <c r="NE995" s="3"/>
      <c r="NF995" s="3"/>
      <c r="NG995" s="3"/>
      <c r="NH995" s="3"/>
      <c r="NI995" s="3"/>
      <c r="NJ995" s="3"/>
      <c r="NK995" s="3"/>
      <c r="NL995" s="3"/>
      <c r="NM995" s="3"/>
      <c r="NN995" s="3"/>
      <c r="NO995" s="3"/>
      <c r="NP995" s="3"/>
      <c r="NQ995" s="3"/>
      <c r="NR995" s="3"/>
      <c r="NS995" s="3"/>
      <c r="NT995" s="3"/>
      <c r="NU995" s="3"/>
      <c r="NV995" s="3"/>
      <c r="NW995" s="3"/>
      <c r="NX995" s="3"/>
      <c r="NY995" s="3"/>
      <c r="NZ995" s="3"/>
      <c r="OA995" s="3"/>
      <c r="OB995" s="3"/>
      <c r="OC995" s="3"/>
      <c r="OD995" s="3"/>
      <c r="OE995" s="3"/>
      <c r="OF995" s="3"/>
      <c r="OG995" s="3"/>
      <c r="OH995" s="3"/>
      <c r="OI995" s="3"/>
      <c r="OJ995" s="3"/>
      <c r="OK995" s="3"/>
      <c r="OL995" s="3"/>
      <c r="OM995" s="3"/>
      <c r="ON995" s="3"/>
      <c r="OO995" s="3"/>
      <c r="OP995" s="3"/>
      <c r="OQ995" s="3"/>
      <c r="OR995" s="3"/>
      <c r="OS995" s="3"/>
      <c r="OT995" s="3"/>
      <c r="OU995" s="3"/>
      <c r="OV995" s="3"/>
      <c r="OW995" s="3"/>
      <c r="OX995" s="3"/>
      <c r="OY995" s="3"/>
      <c r="OZ995" s="3"/>
      <c r="PA995" s="3"/>
      <c r="PB995" s="3"/>
      <c r="PC995" s="3"/>
      <c r="PD995" s="3"/>
      <c r="PE995" s="3"/>
      <c r="PF995" s="3"/>
      <c r="PG995" s="3"/>
      <c r="PH995" s="3"/>
      <c r="PI995" s="3"/>
      <c r="PJ995" s="3"/>
      <c r="PK995" s="3"/>
      <c r="PL995" s="3"/>
      <c r="PM995" s="3"/>
      <c r="PN995" s="3"/>
      <c r="PO995" s="3"/>
      <c r="PP995" s="3"/>
      <c r="PQ995" s="3"/>
      <c r="PR995" s="3"/>
      <c r="PS995" s="3"/>
      <c r="PT995" s="3"/>
      <c r="PU995" s="3"/>
      <c r="PV995" s="3"/>
      <c r="PW995" s="3"/>
      <c r="PX995" s="3"/>
      <c r="PY995" s="3"/>
      <c r="PZ995" s="3"/>
      <c r="QA995" s="3"/>
      <c r="QB995" s="3"/>
      <c r="QC995" s="3"/>
      <c r="QD995" s="3"/>
      <c r="QE995" s="3"/>
      <c r="QF995" s="3"/>
      <c r="QG995" s="3"/>
      <c r="QH995" s="3"/>
      <c r="QI995" s="3"/>
      <c r="QJ995" s="3"/>
      <c r="QK995" s="3"/>
      <c r="QL995" s="3"/>
      <c r="QM995" s="3"/>
      <c r="QN995" s="3"/>
      <c r="QO995" s="3"/>
      <c r="QP995" s="3"/>
      <c r="QQ995" s="3"/>
      <c r="QR995" s="3"/>
      <c r="QS995" s="3"/>
      <c r="QT995" s="3"/>
      <c r="QU995" s="3"/>
      <c r="QV995" s="3"/>
      <c r="QW995" s="3"/>
      <c r="QX995" s="3"/>
      <c r="QY995" s="3"/>
      <c r="QZ995" s="3"/>
      <c r="RA995" s="3"/>
      <c r="RB995" s="3"/>
      <c r="RC995" s="3"/>
      <c r="RD995" s="3"/>
      <c r="RE995" s="3"/>
      <c r="RF995" s="3"/>
      <c r="RG995" s="3"/>
      <c r="RH995" s="3"/>
      <c r="RI995" s="3"/>
      <c r="RJ995" s="3"/>
      <c r="RK995" s="3"/>
      <c r="RL995" s="3"/>
      <c r="RM995" s="3"/>
      <c r="RN995" s="3"/>
      <c r="RO995" s="3"/>
      <c r="RP995" s="3"/>
      <c r="RQ995" s="3"/>
      <c r="RR995" s="3"/>
      <c r="RS995" s="3"/>
      <c r="RT995" s="3"/>
      <c r="RU995" s="3"/>
      <c r="RV995" s="3"/>
      <c r="RW995" s="3"/>
      <c r="RX995" s="3"/>
      <c r="RY995" s="3"/>
      <c r="RZ995" s="3"/>
      <c r="SA995" s="3"/>
      <c r="SB995" s="3"/>
      <c r="SC995" s="3"/>
      <c r="SD995" s="3"/>
      <c r="SE995" s="3"/>
      <c r="SF995" s="3"/>
      <c r="SG995" s="3"/>
      <c r="SH995" s="3"/>
      <c r="SI995" s="3"/>
      <c r="SJ995" s="3"/>
      <c r="SK995" s="3"/>
      <c r="SL995" s="3"/>
      <c r="SM995" s="3"/>
      <c r="SN995" s="3"/>
      <c r="SO995" s="3"/>
      <c r="SP995" s="3"/>
      <c r="SQ995" s="3"/>
      <c r="SR995" s="3"/>
      <c r="SS995" s="3"/>
      <c r="ST995" s="3"/>
      <c r="SU995" s="3"/>
      <c r="SV995" s="3"/>
      <c r="SW995" s="3"/>
      <c r="SX995" s="3"/>
      <c r="SY995" s="3"/>
      <c r="SZ995" s="3"/>
      <c r="TA995" s="3"/>
      <c r="TB995" s="3"/>
      <c r="TC995" s="3"/>
      <c r="TD995" s="3"/>
      <c r="TE995" s="3"/>
      <c r="TF995" s="3"/>
      <c r="TG995" s="3"/>
      <c r="TH995" s="3"/>
      <c r="TI995" s="3"/>
      <c r="TJ995" s="3"/>
      <c r="TK995" s="3"/>
      <c r="TL995" s="3"/>
      <c r="TM995" s="3"/>
      <c r="TN995" s="3"/>
      <c r="TO995" s="3"/>
      <c r="TP995" s="3"/>
      <c r="TQ995" s="3"/>
      <c r="TR995" s="3"/>
      <c r="TS995" s="3"/>
      <c r="TT995" s="3"/>
      <c r="TU995" s="3"/>
      <c r="TV995" s="3"/>
      <c r="TW995" s="3"/>
      <c r="TX995" s="3"/>
      <c r="TY995" s="3"/>
      <c r="TZ995" s="3"/>
      <c r="UA995" s="3"/>
      <c r="UB995" s="3"/>
      <c r="UC995" s="3"/>
      <c r="UD995" s="3"/>
      <c r="UE995" s="3"/>
      <c r="UF995" s="3"/>
      <c r="UG995" s="3"/>
      <c r="UH995" s="3"/>
      <c r="UI995" s="3"/>
      <c r="UJ995" s="3"/>
      <c r="UK995" s="3"/>
      <c r="UL995" s="3"/>
      <c r="UM995" s="3"/>
      <c r="UN995" s="3"/>
      <c r="UO995" s="3"/>
      <c r="UP995" s="3"/>
      <c r="UQ995" s="3"/>
      <c r="UR995" s="3"/>
      <c r="US995" s="3"/>
      <c r="UT995" s="3"/>
      <c r="UU995" s="3"/>
      <c r="UV995" s="3"/>
      <c r="UW995" s="3"/>
      <c r="UX995" s="3"/>
      <c r="UY995" s="3"/>
      <c r="UZ995" s="3"/>
      <c r="VA995" s="3"/>
      <c r="VB995" s="3"/>
      <c r="VC995" s="3"/>
      <c r="VD995" s="3"/>
      <c r="VE995" s="3"/>
      <c r="VF995" s="3"/>
      <c r="VG995" s="3"/>
      <c r="VH995" s="3"/>
      <c r="VI995" s="3"/>
      <c r="VJ995" s="3"/>
      <c r="VK995" s="3"/>
      <c r="VL995" s="3"/>
      <c r="VM995" s="3"/>
      <c r="VN995" s="3"/>
      <c r="VO995" s="3"/>
      <c r="VP995" s="3"/>
      <c r="VQ995" s="3"/>
      <c r="VR995" s="3"/>
      <c r="VS995" s="3"/>
      <c r="VT995" s="3"/>
      <c r="VU995" s="3"/>
      <c r="VV995" s="3"/>
      <c r="VW995" s="3"/>
      <c r="VX995" s="3"/>
      <c r="VY995" s="3"/>
      <c r="VZ995" s="3"/>
      <c r="WA995" s="3"/>
      <c r="WB995" s="3"/>
      <c r="WC995" s="3"/>
    </row>
    <row r="996" spans="1:601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/>
      <c r="LP996" s="3"/>
      <c r="LQ996" s="3"/>
      <c r="LR996" s="3"/>
      <c r="LS996" s="3"/>
      <c r="LT996" s="3"/>
      <c r="LU996" s="3"/>
      <c r="LV996" s="3"/>
      <c r="LW996" s="3"/>
      <c r="LX996" s="3"/>
      <c r="LY996" s="3"/>
      <c r="LZ996" s="3"/>
      <c r="MA996" s="3"/>
      <c r="MB996" s="3"/>
      <c r="MC996" s="3"/>
      <c r="MD996" s="3"/>
      <c r="ME996" s="3"/>
      <c r="MF996" s="3"/>
      <c r="MG996" s="3"/>
      <c r="MH996" s="3"/>
      <c r="MI996" s="3"/>
      <c r="MJ996" s="3"/>
      <c r="MK996" s="3"/>
      <c r="ML996" s="3"/>
      <c r="MM996" s="3"/>
      <c r="MN996" s="3"/>
      <c r="MO996" s="3"/>
      <c r="MP996" s="3"/>
      <c r="MQ996" s="3"/>
      <c r="MR996" s="3"/>
      <c r="MS996" s="3"/>
      <c r="MT996" s="3"/>
      <c r="MU996" s="3"/>
      <c r="MV996" s="3"/>
      <c r="MW996" s="3"/>
      <c r="MX996" s="3"/>
      <c r="MY996" s="3"/>
      <c r="MZ996" s="3"/>
      <c r="NA996" s="3"/>
      <c r="NB996" s="3"/>
      <c r="NC996" s="3"/>
      <c r="ND996" s="3"/>
      <c r="NE996" s="3"/>
      <c r="NF996" s="3"/>
      <c r="NG996" s="3"/>
      <c r="NH996" s="3"/>
      <c r="NI996" s="3"/>
      <c r="NJ996" s="3"/>
      <c r="NK996" s="3"/>
      <c r="NL996" s="3"/>
      <c r="NM996" s="3"/>
      <c r="NN996" s="3"/>
      <c r="NO996" s="3"/>
      <c r="NP996" s="3"/>
      <c r="NQ996" s="3"/>
      <c r="NR996" s="3"/>
      <c r="NS996" s="3"/>
      <c r="NT996" s="3"/>
      <c r="NU996" s="3"/>
      <c r="NV996" s="3"/>
      <c r="NW996" s="3"/>
      <c r="NX996" s="3"/>
      <c r="NY996" s="3"/>
      <c r="NZ996" s="3"/>
      <c r="OA996" s="3"/>
      <c r="OB996" s="3"/>
      <c r="OC996" s="3"/>
      <c r="OD996" s="3"/>
      <c r="OE996" s="3"/>
      <c r="OF996" s="3"/>
      <c r="OG996" s="3"/>
      <c r="OH996" s="3"/>
      <c r="OI996" s="3"/>
      <c r="OJ996" s="3"/>
      <c r="OK996" s="3"/>
      <c r="OL996" s="3"/>
      <c r="OM996" s="3"/>
      <c r="ON996" s="3"/>
      <c r="OO996" s="3"/>
      <c r="OP996" s="3"/>
      <c r="OQ996" s="3"/>
      <c r="OR996" s="3"/>
      <c r="OS996" s="3"/>
      <c r="OT996" s="3"/>
      <c r="OU996" s="3"/>
      <c r="OV996" s="3"/>
      <c r="OW996" s="3"/>
      <c r="OX996" s="3"/>
      <c r="OY996" s="3"/>
      <c r="OZ996" s="3"/>
      <c r="PA996" s="3"/>
      <c r="PB996" s="3"/>
      <c r="PC996" s="3"/>
      <c r="PD996" s="3"/>
      <c r="PE996" s="3"/>
      <c r="PF996" s="3"/>
      <c r="PG996" s="3"/>
      <c r="PH996" s="3"/>
      <c r="PI996" s="3"/>
      <c r="PJ996" s="3"/>
      <c r="PK996" s="3"/>
      <c r="PL996" s="3"/>
      <c r="PM996" s="3"/>
      <c r="PN996" s="3"/>
      <c r="PO996" s="3"/>
      <c r="PP996" s="3"/>
      <c r="PQ996" s="3"/>
      <c r="PR996" s="3"/>
      <c r="PS996" s="3"/>
      <c r="PT996" s="3"/>
      <c r="PU996" s="3"/>
      <c r="PV996" s="3"/>
      <c r="PW996" s="3"/>
      <c r="PX996" s="3"/>
      <c r="PY996" s="3"/>
      <c r="PZ996" s="3"/>
      <c r="QA996" s="3"/>
      <c r="QB996" s="3"/>
      <c r="QC996" s="3"/>
      <c r="QD996" s="3"/>
      <c r="QE996" s="3"/>
      <c r="QF996" s="3"/>
      <c r="QG996" s="3"/>
      <c r="QH996" s="3"/>
      <c r="QI996" s="3"/>
      <c r="QJ996" s="3"/>
      <c r="QK996" s="3"/>
      <c r="QL996" s="3"/>
      <c r="QM996" s="3"/>
      <c r="QN996" s="3"/>
      <c r="QO996" s="3"/>
      <c r="QP996" s="3"/>
      <c r="QQ996" s="3"/>
      <c r="QR996" s="3"/>
      <c r="QS996" s="3"/>
      <c r="QT996" s="3"/>
      <c r="QU996" s="3"/>
      <c r="QV996" s="3"/>
      <c r="QW996" s="3"/>
      <c r="QX996" s="3"/>
      <c r="QY996" s="3"/>
      <c r="QZ996" s="3"/>
      <c r="RA996" s="3"/>
      <c r="RB996" s="3"/>
      <c r="RC996" s="3"/>
      <c r="RD996" s="3"/>
      <c r="RE996" s="3"/>
      <c r="RF996" s="3"/>
      <c r="RG996" s="3"/>
      <c r="RH996" s="3"/>
      <c r="RI996" s="3"/>
      <c r="RJ996" s="3"/>
      <c r="RK996" s="3"/>
      <c r="RL996" s="3"/>
      <c r="RM996" s="3"/>
      <c r="RN996" s="3"/>
      <c r="RO996" s="3"/>
      <c r="RP996" s="3"/>
      <c r="RQ996" s="3"/>
      <c r="RR996" s="3"/>
      <c r="RS996" s="3"/>
      <c r="RT996" s="3"/>
      <c r="RU996" s="3"/>
      <c r="RV996" s="3"/>
      <c r="RW996" s="3"/>
      <c r="RX996" s="3"/>
      <c r="RY996" s="3"/>
      <c r="RZ996" s="3"/>
      <c r="SA996" s="3"/>
      <c r="SB996" s="3"/>
      <c r="SC996" s="3"/>
      <c r="SD996" s="3"/>
      <c r="SE996" s="3"/>
      <c r="SF996" s="3"/>
      <c r="SG996" s="3"/>
      <c r="SH996" s="3"/>
      <c r="SI996" s="3"/>
      <c r="SJ996" s="3"/>
      <c r="SK996" s="3"/>
      <c r="SL996" s="3"/>
      <c r="SM996" s="3"/>
      <c r="SN996" s="3"/>
      <c r="SO996" s="3"/>
      <c r="SP996" s="3"/>
      <c r="SQ996" s="3"/>
      <c r="SR996" s="3"/>
      <c r="SS996" s="3"/>
      <c r="ST996" s="3"/>
      <c r="SU996" s="3"/>
      <c r="SV996" s="3"/>
      <c r="SW996" s="3"/>
      <c r="SX996" s="3"/>
      <c r="SY996" s="3"/>
      <c r="SZ996" s="3"/>
      <c r="TA996" s="3"/>
      <c r="TB996" s="3"/>
      <c r="TC996" s="3"/>
      <c r="TD996" s="3"/>
      <c r="TE996" s="3"/>
      <c r="TF996" s="3"/>
      <c r="TG996" s="3"/>
      <c r="TH996" s="3"/>
      <c r="TI996" s="3"/>
      <c r="TJ996" s="3"/>
      <c r="TK996" s="3"/>
      <c r="TL996" s="3"/>
      <c r="TM996" s="3"/>
      <c r="TN996" s="3"/>
      <c r="TO996" s="3"/>
      <c r="TP996" s="3"/>
      <c r="TQ996" s="3"/>
      <c r="TR996" s="3"/>
      <c r="TS996" s="3"/>
      <c r="TT996" s="3"/>
      <c r="TU996" s="3"/>
      <c r="TV996" s="3"/>
      <c r="TW996" s="3"/>
      <c r="TX996" s="3"/>
      <c r="TY996" s="3"/>
      <c r="TZ996" s="3"/>
      <c r="UA996" s="3"/>
      <c r="UB996" s="3"/>
      <c r="UC996" s="3"/>
      <c r="UD996" s="3"/>
      <c r="UE996" s="3"/>
      <c r="UF996" s="3"/>
      <c r="UG996" s="3"/>
      <c r="UH996" s="3"/>
      <c r="UI996" s="3"/>
      <c r="UJ996" s="3"/>
      <c r="UK996" s="3"/>
      <c r="UL996" s="3"/>
      <c r="UM996" s="3"/>
      <c r="UN996" s="3"/>
      <c r="UO996" s="3"/>
      <c r="UP996" s="3"/>
      <c r="UQ996" s="3"/>
      <c r="UR996" s="3"/>
      <c r="US996" s="3"/>
      <c r="UT996" s="3"/>
      <c r="UU996" s="3"/>
      <c r="UV996" s="3"/>
      <c r="UW996" s="3"/>
      <c r="UX996" s="3"/>
      <c r="UY996" s="3"/>
      <c r="UZ996" s="3"/>
      <c r="VA996" s="3"/>
      <c r="VB996" s="3"/>
      <c r="VC996" s="3"/>
      <c r="VD996" s="3"/>
      <c r="VE996" s="3"/>
      <c r="VF996" s="3"/>
      <c r="VG996" s="3"/>
      <c r="VH996" s="3"/>
      <c r="VI996" s="3"/>
      <c r="VJ996" s="3"/>
      <c r="VK996" s="3"/>
      <c r="VL996" s="3"/>
      <c r="VM996" s="3"/>
      <c r="VN996" s="3"/>
      <c r="VO996" s="3"/>
      <c r="VP996" s="3"/>
      <c r="VQ996" s="3"/>
      <c r="VR996" s="3"/>
      <c r="VS996" s="3"/>
      <c r="VT996" s="3"/>
      <c r="VU996" s="3"/>
      <c r="VV996" s="3"/>
      <c r="VW996" s="3"/>
      <c r="VX996" s="3"/>
      <c r="VY996" s="3"/>
      <c r="VZ996" s="3"/>
      <c r="WA996" s="3"/>
      <c r="WB996" s="3"/>
      <c r="WC996" s="3"/>
    </row>
    <row r="997" spans="1:601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/>
      <c r="LP997" s="3"/>
      <c r="LQ997" s="3"/>
      <c r="LR997" s="3"/>
      <c r="LS997" s="3"/>
      <c r="LT997" s="3"/>
      <c r="LU997" s="3"/>
      <c r="LV997" s="3"/>
      <c r="LW997" s="3"/>
      <c r="LX997" s="3"/>
      <c r="LY997" s="3"/>
      <c r="LZ997" s="3"/>
      <c r="MA997" s="3"/>
      <c r="MB997" s="3"/>
      <c r="MC997" s="3"/>
      <c r="MD997" s="3"/>
      <c r="ME997" s="3"/>
      <c r="MF997" s="3"/>
      <c r="MG997" s="3"/>
      <c r="MH997" s="3"/>
      <c r="MI997" s="3"/>
      <c r="MJ997" s="3"/>
      <c r="MK997" s="3"/>
      <c r="ML997" s="3"/>
      <c r="MM997" s="3"/>
      <c r="MN997" s="3"/>
      <c r="MO997" s="3"/>
      <c r="MP997" s="3"/>
      <c r="MQ997" s="3"/>
      <c r="MR997" s="3"/>
      <c r="MS997" s="3"/>
      <c r="MT997" s="3"/>
      <c r="MU997" s="3"/>
      <c r="MV997" s="3"/>
      <c r="MW997" s="3"/>
      <c r="MX997" s="3"/>
      <c r="MY997" s="3"/>
      <c r="MZ997" s="3"/>
      <c r="NA997" s="3"/>
      <c r="NB997" s="3"/>
      <c r="NC997" s="3"/>
      <c r="ND997" s="3"/>
      <c r="NE997" s="3"/>
      <c r="NF997" s="3"/>
      <c r="NG997" s="3"/>
      <c r="NH997" s="3"/>
      <c r="NI997" s="3"/>
      <c r="NJ997" s="3"/>
      <c r="NK997" s="3"/>
      <c r="NL997" s="3"/>
      <c r="NM997" s="3"/>
      <c r="NN997" s="3"/>
      <c r="NO997" s="3"/>
      <c r="NP997" s="3"/>
      <c r="NQ997" s="3"/>
      <c r="NR997" s="3"/>
      <c r="NS997" s="3"/>
      <c r="NT997" s="3"/>
      <c r="NU997" s="3"/>
      <c r="NV997" s="3"/>
      <c r="NW997" s="3"/>
      <c r="NX997" s="3"/>
      <c r="NY997" s="3"/>
      <c r="NZ997" s="3"/>
      <c r="OA997" s="3"/>
      <c r="OB997" s="3"/>
      <c r="OC997" s="3"/>
      <c r="OD997" s="3"/>
      <c r="OE997" s="3"/>
      <c r="OF997" s="3"/>
      <c r="OG997" s="3"/>
      <c r="OH997" s="3"/>
      <c r="OI997" s="3"/>
      <c r="OJ997" s="3"/>
      <c r="OK997" s="3"/>
      <c r="OL997" s="3"/>
      <c r="OM997" s="3"/>
      <c r="ON997" s="3"/>
      <c r="OO997" s="3"/>
      <c r="OP997" s="3"/>
      <c r="OQ997" s="3"/>
      <c r="OR997" s="3"/>
      <c r="OS997" s="3"/>
      <c r="OT997" s="3"/>
      <c r="OU997" s="3"/>
      <c r="OV997" s="3"/>
      <c r="OW997" s="3"/>
      <c r="OX997" s="3"/>
      <c r="OY997" s="3"/>
      <c r="OZ997" s="3"/>
      <c r="PA997" s="3"/>
      <c r="PB997" s="3"/>
      <c r="PC997" s="3"/>
      <c r="PD997" s="3"/>
      <c r="PE997" s="3"/>
      <c r="PF997" s="3"/>
      <c r="PG997" s="3"/>
      <c r="PH997" s="3"/>
      <c r="PI997" s="3"/>
      <c r="PJ997" s="3"/>
      <c r="PK997" s="3"/>
      <c r="PL997" s="3"/>
      <c r="PM997" s="3"/>
      <c r="PN997" s="3"/>
      <c r="PO997" s="3"/>
      <c r="PP997" s="3"/>
      <c r="PQ997" s="3"/>
      <c r="PR997" s="3"/>
      <c r="PS997" s="3"/>
      <c r="PT997" s="3"/>
      <c r="PU997" s="3"/>
      <c r="PV997" s="3"/>
      <c r="PW997" s="3"/>
      <c r="PX997" s="3"/>
      <c r="PY997" s="3"/>
      <c r="PZ997" s="3"/>
      <c r="QA997" s="3"/>
      <c r="QB997" s="3"/>
      <c r="QC997" s="3"/>
      <c r="QD997" s="3"/>
      <c r="QE997" s="3"/>
      <c r="QF997" s="3"/>
      <c r="QG997" s="3"/>
      <c r="QH997" s="3"/>
      <c r="QI997" s="3"/>
      <c r="QJ997" s="3"/>
      <c r="QK997" s="3"/>
      <c r="QL997" s="3"/>
      <c r="QM997" s="3"/>
      <c r="QN997" s="3"/>
      <c r="QO997" s="3"/>
      <c r="QP997" s="3"/>
      <c r="QQ997" s="3"/>
      <c r="QR997" s="3"/>
      <c r="QS997" s="3"/>
      <c r="QT997" s="3"/>
      <c r="QU997" s="3"/>
      <c r="QV997" s="3"/>
      <c r="QW997" s="3"/>
      <c r="QX997" s="3"/>
      <c r="QY997" s="3"/>
      <c r="QZ997" s="3"/>
      <c r="RA997" s="3"/>
      <c r="RB997" s="3"/>
      <c r="RC997" s="3"/>
      <c r="RD997" s="3"/>
      <c r="RE997" s="3"/>
      <c r="RF997" s="3"/>
      <c r="RG997" s="3"/>
      <c r="RH997" s="3"/>
      <c r="RI997" s="3"/>
      <c r="RJ997" s="3"/>
      <c r="RK997" s="3"/>
      <c r="RL997" s="3"/>
      <c r="RM997" s="3"/>
      <c r="RN997" s="3"/>
      <c r="RO997" s="3"/>
      <c r="RP997" s="3"/>
      <c r="RQ997" s="3"/>
      <c r="RR997" s="3"/>
      <c r="RS997" s="3"/>
      <c r="RT997" s="3"/>
      <c r="RU997" s="3"/>
      <c r="RV997" s="3"/>
      <c r="RW997" s="3"/>
      <c r="RX997" s="3"/>
      <c r="RY997" s="3"/>
      <c r="RZ997" s="3"/>
      <c r="SA997" s="3"/>
      <c r="SB997" s="3"/>
      <c r="SC997" s="3"/>
      <c r="SD997" s="3"/>
      <c r="SE997" s="3"/>
      <c r="SF997" s="3"/>
      <c r="SG997" s="3"/>
      <c r="SH997" s="3"/>
      <c r="SI997" s="3"/>
      <c r="SJ997" s="3"/>
      <c r="SK997" s="3"/>
      <c r="SL997" s="3"/>
      <c r="SM997" s="3"/>
      <c r="SN997" s="3"/>
      <c r="SO997" s="3"/>
      <c r="SP997" s="3"/>
      <c r="SQ997" s="3"/>
      <c r="SR997" s="3"/>
      <c r="SS997" s="3"/>
      <c r="ST997" s="3"/>
      <c r="SU997" s="3"/>
      <c r="SV997" s="3"/>
      <c r="SW997" s="3"/>
      <c r="SX997" s="3"/>
      <c r="SY997" s="3"/>
      <c r="SZ997" s="3"/>
      <c r="TA997" s="3"/>
      <c r="TB997" s="3"/>
      <c r="TC997" s="3"/>
      <c r="TD997" s="3"/>
      <c r="TE997" s="3"/>
      <c r="TF997" s="3"/>
      <c r="TG997" s="3"/>
      <c r="TH997" s="3"/>
      <c r="TI997" s="3"/>
      <c r="TJ997" s="3"/>
      <c r="TK997" s="3"/>
      <c r="TL997" s="3"/>
      <c r="TM997" s="3"/>
      <c r="TN997" s="3"/>
      <c r="TO997" s="3"/>
      <c r="TP997" s="3"/>
      <c r="TQ997" s="3"/>
      <c r="TR997" s="3"/>
      <c r="TS997" s="3"/>
      <c r="TT997" s="3"/>
      <c r="TU997" s="3"/>
      <c r="TV997" s="3"/>
      <c r="TW997" s="3"/>
      <c r="TX997" s="3"/>
      <c r="TY997" s="3"/>
      <c r="TZ997" s="3"/>
      <c r="UA997" s="3"/>
      <c r="UB997" s="3"/>
      <c r="UC997" s="3"/>
      <c r="UD997" s="3"/>
      <c r="UE997" s="3"/>
      <c r="UF997" s="3"/>
      <c r="UG997" s="3"/>
      <c r="UH997" s="3"/>
      <c r="UI997" s="3"/>
      <c r="UJ997" s="3"/>
      <c r="UK997" s="3"/>
      <c r="UL997" s="3"/>
      <c r="UM997" s="3"/>
      <c r="UN997" s="3"/>
      <c r="UO997" s="3"/>
      <c r="UP997" s="3"/>
      <c r="UQ997" s="3"/>
      <c r="UR997" s="3"/>
      <c r="US997" s="3"/>
      <c r="UT997" s="3"/>
      <c r="UU997" s="3"/>
      <c r="UV997" s="3"/>
      <c r="UW997" s="3"/>
      <c r="UX997" s="3"/>
      <c r="UY997" s="3"/>
      <c r="UZ997" s="3"/>
      <c r="VA997" s="3"/>
      <c r="VB997" s="3"/>
      <c r="VC997" s="3"/>
      <c r="VD997" s="3"/>
      <c r="VE997" s="3"/>
      <c r="VF997" s="3"/>
      <c r="VG997" s="3"/>
      <c r="VH997" s="3"/>
      <c r="VI997" s="3"/>
      <c r="VJ997" s="3"/>
      <c r="VK997" s="3"/>
      <c r="VL997" s="3"/>
      <c r="VM997" s="3"/>
      <c r="VN997" s="3"/>
      <c r="VO997" s="3"/>
      <c r="VP997" s="3"/>
      <c r="VQ997" s="3"/>
      <c r="VR997" s="3"/>
      <c r="VS997" s="3"/>
      <c r="VT997" s="3"/>
      <c r="VU997" s="3"/>
      <c r="VV997" s="3"/>
      <c r="VW997" s="3"/>
      <c r="VX997" s="3"/>
      <c r="VY997" s="3"/>
      <c r="VZ997" s="3"/>
      <c r="WA997" s="3"/>
      <c r="WB997" s="3"/>
      <c r="WC997" s="3"/>
    </row>
    <row r="998" spans="1:601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/>
      <c r="LP998" s="3"/>
      <c r="LQ998" s="3"/>
      <c r="LR998" s="3"/>
      <c r="LS998" s="3"/>
      <c r="LT998" s="3"/>
      <c r="LU998" s="3"/>
      <c r="LV998" s="3"/>
      <c r="LW998" s="3"/>
      <c r="LX998" s="3"/>
      <c r="LY998" s="3"/>
      <c r="LZ998" s="3"/>
      <c r="MA998" s="3"/>
      <c r="MB998" s="3"/>
      <c r="MC998" s="3"/>
      <c r="MD998" s="3"/>
      <c r="ME998" s="3"/>
      <c r="MF998" s="3"/>
      <c r="MG998" s="3"/>
      <c r="MH998" s="3"/>
      <c r="MI998" s="3"/>
      <c r="MJ998" s="3"/>
      <c r="MK998" s="3"/>
      <c r="ML998" s="3"/>
      <c r="MM998" s="3"/>
      <c r="MN998" s="3"/>
      <c r="MO998" s="3"/>
      <c r="MP998" s="3"/>
      <c r="MQ998" s="3"/>
      <c r="MR998" s="3"/>
      <c r="MS998" s="3"/>
      <c r="MT998" s="3"/>
      <c r="MU998" s="3"/>
      <c r="MV998" s="3"/>
      <c r="MW998" s="3"/>
      <c r="MX998" s="3"/>
      <c r="MY998" s="3"/>
      <c r="MZ998" s="3"/>
      <c r="NA998" s="3"/>
      <c r="NB998" s="3"/>
      <c r="NC998" s="3"/>
      <c r="ND998" s="3"/>
      <c r="NE998" s="3"/>
      <c r="NF998" s="3"/>
      <c r="NG998" s="3"/>
      <c r="NH998" s="3"/>
      <c r="NI998" s="3"/>
      <c r="NJ998" s="3"/>
      <c r="NK998" s="3"/>
      <c r="NL998" s="3"/>
      <c r="NM998" s="3"/>
      <c r="NN998" s="3"/>
      <c r="NO998" s="3"/>
      <c r="NP998" s="3"/>
      <c r="NQ998" s="3"/>
      <c r="NR998" s="3"/>
      <c r="NS998" s="3"/>
      <c r="NT998" s="3"/>
      <c r="NU998" s="3"/>
      <c r="NV998" s="3"/>
      <c r="NW998" s="3"/>
      <c r="NX998" s="3"/>
      <c r="NY998" s="3"/>
      <c r="NZ998" s="3"/>
      <c r="OA998" s="3"/>
      <c r="OB998" s="3"/>
      <c r="OC998" s="3"/>
      <c r="OD998" s="3"/>
      <c r="OE998" s="3"/>
      <c r="OF998" s="3"/>
      <c r="OG998" s="3"/>
      <c r="OH998" s="3"/>
      <c r="OI998" s="3"/>
      <c r="OJ998" s="3"/>
      <c r="OK998" s="3"/>
      <c r="OL998" s="3"/>
      <c r="OM998" s="3"/>
      <c r="ON998" s="3"/>
      <c r="OO998" s="3"/>
      <c r="OP998" s="3"/>
      <c r="OQ998" s="3"/>
      <c r="OR998" s="3"/>
      <c r="OS998" s="3"/>
      <c r="OT998" s="3"/>
      <c r="OU998" s="3"/>
      <c r="OV998" s="3"/>
      <c r="OW998" s="3"/>
      <c r="OX998" s="3"/>
      <c r="OY998" s="3"/>
      <c r="OZ998" s="3"/>
      <c r="PA998" s="3"/>
      <c r="PB998" s="3"/>
      <c r="PC998" s="3"/>
      <c r="PD998" s="3"/>
      <c r="PE998" s="3"/>
      <c r="PF998" s="3"/>
      <c r="PG998" s="3"/>
      <c r="PH998" s="3"/>
      <c r="PI998" s="3"/>
      <c r="PJ998" s="3"/>
      <c r="PK998" s="3"/>
      <c r="PL998" s="3"/>
      <c r="PM998" s="3"/>
      <c r="PN998" s="3"/>
      <c r="PO998" s="3"/>
      <c r="PP998" s="3"/>
      <c r="PQ998" s="3"/>
      <c r="PR998" s="3"/>
      <c r="PS998" s="3"/>
      <c r="PT998" s="3"/>
      <c r="PU998" s="3"/>
      <c r="PV998" s="3"/>
      <c r="PW998" s="3"/>
      <c r="PX998" s="3"/>
      <c r="PY998" s="3"/>
      <c r="PZ998" s="3"/>
      <c r="QA998" s="3"/>
      <c r="QB998" s="3"/>
      <c r="QC998" s="3"/>
      <c r="QD998" s="3"/>
      <c r="QE998" s="3"/>
      <c r="QF998" s="3"/>
      <c r="QG998" s="3"/>
      <c r="QH998" s="3"/>
      <c r="QI998" s="3"/>
      <c r="QJ998" s="3"/>
      <c r="QK998" s="3"/>
      <c r="QL998" s="3"/>
      <c r="QM998" s="3"/>
      <c r="QN998" s="3"/>
      <c r="QO998" s="3"/>
      <c r="QP998" s="3"/>
      <c r="QQ998" s="3"/>
      <c r="QR998" s="3"/>
      <c r="QS998" s="3"/>
      <c r="QT998" s="3"/>
      <c r="QU998" s="3"/>
      <c r="QV998" s="3"/>
      <c r="QW998" s="3"/>
      <c r="QX998" s="3"/>
      <c r="QY998" s="3"/>
      <c r="QZ998" s="3"/>
      <c r="RA998" s="3"/>
      <c r="RB998" s="3"/>
      <c r="RC998" s="3"/>
      <c r="RD998" s="3"/>
      <c r="RE998" s="3"/>
      <c r="RF998" s="3"/>
      <c r="RG998" s="3"/>
      <c r="RH998" s="3"/>
      <c r="RI998" s="3"/>
      <c r="RJ998" s="3"/>
      <c r="RK998" s="3"/>
      <c r="RL998" s="3"/>
      <c r="RM998" s="3"/>
      <c r="RN998" s="3"/>
      <c r="RO998" s="3"/>
      <c r="RP998" s="3"/>
      <c r="RQ998" s="3"/>
      <c r="RR998" s="3"/>
      <c r="RS998" s="3"/>
      <c r="RT998" s="3"/>
      <c r="RU998" s="3"/>
      <c r="RV998" s="3"/>
      <c r="RW998" s="3"/>
      <c r="RX998" s="3"/>
      <c r="RY998" s="3"/>
      <c r="RZ998" s="3"/>
      <c r="SA998" s="3"/>
      <c r="SB998" s="3"/>
      <c r="SC998" s="3"/>
      <c r="SD998" s="3"/>
      <c r="SE998" s="3"/>
      <c r="SF998" s="3"/>
      <c r="SG998" s="3"/>
      <c r="SH998" s="3"/>
      <c r="SI998" s="3"/>
      <c r="SJ998" s="3"/>
      <c r="SK998" s="3"/>
      <c r="SL998" s="3"/>
      <c r="SM998" s="3"/>
      <c r="SN998" s="3"/>
      <c r="SO998" s="3"/>
      <c r="SP998" s="3"/>
      <c r="SQ998" s="3"/>
      <c r="SR998" s="3"/>
      <c r="SS998" s="3"/>
      <c r="ST998" s="3"/>
      <c r="SU998" s="3"/>
      <c r="SV998" s="3"/>
      <c r="SW998" s="3"/>
      <c r="SX998" s="3"/>
      <c r="SY998" s="3"/>
      <c r="SZ998" s="3"/>
      <c r="TA998" s="3"/>
      <c r="TB998" s="3"/>
      <c r="TC998" s="3"/>
      <c r="TD998" s="3"/>
      <c r="TE998" s="3"/>
      <c r="TF998" s="3"/>
      <c r="TG998" s="3"/>
      <c r="TH998" s="3"/>
      <c r="TI998" s="3"/>
      <c r="TJ998" s="3"/>
      <c r="TK998" s="3"/>
      <c r="TL998" s="3"/>
      <c r="TM998" s="3"/>
      <c r="TN998" s="3"/>
      <c r="TO998" s="3"/>
      <c r="TP998" s="3"/>
      <c r="TQ998" s="3"/>
      <c r="TR998" s="3"/>
      <c r="TS998" s="3"/>
      <c r="TT998" s="3"/>
      <c r="TU998" s="3"/>
      <c r="TV998" s="3"/>
      <c r="TW998" s="3"/>
      <c r="TX998" s="3"/>
      <c r="TY998" s="3"/>
      <c r="TZ998" s="3"/>
      <c r="UA998" s="3"/>
      <c r="UB998" s="3"/>
      <c r="UC998" s="3"/>
      <c r="UD998" s="3"/>
      <c r="UE998" s="3"/>
      <c r="UF998" s="3"/>
      <c r="UG998" s="3"/>
      <c r="UH998" s="3"/>
      <c r="UI998" s="3"/>
      <c r="UJ998" s="3"/>
      <c r="UK998" s="3"/>
      <c r="UL998" s="3"/>
      <c r="UM998" s="3"/>
      <c r="UN998" s="3"/>
      <c r="UO998" s="3"/>
      <c r="UP998" s="3"/>
      <c r="UQ998" s="3"/>
      <c r="UR998" s="3"/>
      <c r="US998" s="3"/>
      <c r="UT998" s="3"/>
      <c r="UU998" s="3"/>
      <c r="UV998" s="3"/>
      <c r="UW998" s="3"/>
      <c r="UX998" s="3"/>
      <c r="UY998" s="3"/>
      <c r="UZ998" s="3"/>
      <c r="VA998" s="3"/>
      <c r="VB998" s="3"/>
      <c r="VC998" s="3"/>
      <c r="VD998" s="3"/>
      <c r="VE998" s="3"/>
      <c r="VF998" s="3"/>
      <c r="VG998" s="3"/>
      <c r="VH998" s="3"/>
      <c r="VI998" s="3"/>
      <c r="VJ998" s="3"/>
      <c r="VK998" s="3"/>
      <c r="VL998" s="3"/>
      <c r="VM998" s="3"/>
      <c r="VN998" s="3"/>
      <c r="VO998" s="3"/>
      <c r="VP998" s="3"/>
      <c r="VQ998" s="3"/>
      <c r="VR998" s="3"/>
      <c r="VS998" s="3"/>
      <c r="VT998" s="3"/>
      <c r="VU998" s="3"/>
      <c r="VV998" s="3"/>
      <c r="VW998" s="3"/>
      <c r="VX998" s="3"/>
      <c r="VY998" s="3"/>
      <c r="VZ998" s="3"/>
      <c r="WA998" s="3"/>
      <c r="WB998" s="3"/>
      <c r="WC998" s="3"/>
    </row>
    <row r="999" spans="1:601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3"/>
      <c r="NJ999" s="3"/>
      <c r="NK999" s="3"/>
      <c r="NL999" s="3"/>
      <c r="NM999" s="3"/>
      <c r="NN999" s="3"/>
      <c r="NO999" s="3"/>
      <c r="NP999" s="3"/>
      <c r="NQ999" s="3"/>
      <c r="NR999" s="3"/>
      <c r="NS999" s="3"/>
      <c r="NT999" s="3"/>
      <c r="NU999" s="3"/>
      <c r="NV999" s="3"/>
      <c r="NW999" s="3"/>
      <c r="NX999" s="3"/>
      <c r="NY999" s="3"/>
      <c r="NZ999" s="3"/>
      <c r="OA999" s="3"/>
      <c r="OB999" s="3"/>
      <c r="OC999" s="3"/>
      <c r="OD999" s="3"/>
      <c r="OE999" s="3"/>
      <c r="OF999" s="3"/>
      <c r="OG999" s="3"/>
      <c r="OH999" s="3"/>
      <c r="OI999" s="3"/>
      <c r="OJ999" s="3"/>
      <c r="OK999" s="3"/>
      <c r="OL999" s="3"/>
      <c r="OM999" s="3"/>
      <c r="ON999" s="3"/>
      <c r="OO999" s="3"/>
      <c r="OP999" s="3"/>
      <c r="OQ999" s="3"/>
      <c r="OR999" s="3"/>
      <c r="OS999" s="3"/>
      <c r="OT999" s="3"/>
      <c r="OU999" s="3"/>
      <c r="OV999" s="3"/>
      <c r="OW999" s="3"/>
      <c r="OX999" s="3"/>
      <c r="OY999" s="3"/>
      <c r="OZ999" s="3"/>
      <c r="PA999" s="3"/>
      <c r="PB999" s="3"/>
      <c r="PC999" s="3"/>
      <c r="PD999" s="3"/>
      <c r="PE999" s="3"/>
      <c r="PF999" s="3"/>
      <c r="PG999" s="3"/>
      <c r="PH999" s="3"/>
      <c r="PI999" s="3"/>
      <c r="PJ999" s="3"/>
      <c r="PK999" s="3"/>
      <c r="PL999" s="3"/>
      <c r="PM999" s="3"/>
      <c r="PN999" s="3"/>
      <c r="PO999" s="3"/>
      <c r="PP999" s="3"/>
      <c r="PQ999" s="3"/>
      <c r="PR999" s="3"/>
      <c r="PS999" s="3"/>
      <c r="PT999" s="3"/>
      <c r="PU999" s="3"/>
      <c r="PV999" s="3"/>
      <c r="PW999" s="3"/>
      <c r="PX999" s="3"/>
      <c r="PY999" s="3"/>
      <c r="PZ999" s="3"/>
      <c r="QA999" s="3"/>
      <c r="QB999" s="3"/>
      <c r="QC999" s="3"/>
      <c r="QD999" s="3"/>
      <c r="QE999" s="3"/>
      <c r="QF999" s="3"/>
      <c r="QG999" s="3"/>
      <c r="QH999" s="3"/>
      <c r="QI999" s="3"/>
      <c r="QJ999" s="3"/>
      <c r="QK999" s="3"/>
      <c r="QL999" s="3"/>
      <c r="QM999" s="3"/>
      <c r="QN999" s="3"/>
      <c r="QO999" s="3"/>
      <c r="QP999" s="3"/>
      <c r="QQ999" s="3"/>
      <c r="QR999" s="3"/>
      <c r="QS999" s="3"/>
      <c r="QT999" s="3"/>
      <c r="QU999" s="3"/>
      <c r="QV999" s="3"/>
      <c r="QW999" s="3"/>
      <c r="QX999" s="3"/>
      <c r="QY999" s="3"/>
      <c r="QZ999" s="3"/>
      <c r="RA999" s="3"/>
      <c r="RB999" s="3"/>
      <c r="RC999" s="3"/>
      <c r="RD999" s="3"/>
      <c r="RE999" s="3"/>
      <c r="RF999" s="3"/>
      <c r="RG999" s="3"/>
      <c r="RH999" s="3"/>
      <c r="RI999" s="3"/>
      <c r="RJ999" s="3"/>
      <c r="RK999" s="3"/>
      <c r="RL999" s="3"/>
      <c r="RM999" s="3"/>
      <c r="RN999" s="3"/>
      <c r="RO999" s="3"/>
      <c r="RP999" s="3"/>
      <c r="RQ999" s="3"/>
      <c r="RR999" s="3"/>
      <c r="RS999" s="3"/>
      <c r="RT999" s="3"/>
      <c r="RU999" s="3"/>
      <c r="RV999" s="3"/>
      <c r="RW999" s="3"/>
      <c r="RX999" s="3"/>
      <c r="RY999" s="3"/>
      <c r="RZ999" s="3"/>
      <c r="SA999" s="3"/>
      <c r="SB999" s="3"/>
      <c r="SC999" s="3"/>
      <c r="SD999" s="3"/>
      <c r="SE999" s="3"/>
      <c r="SF999" s="3"/>
      <c r="SG999" s="3"/>
      <c r="SH999" s="3"/>
      <c r="SI999" s="3"/>
      <c r="SJ999" s="3"/>
      <c r="SK999" s="3"/>
      <c r="SL999" s="3"/>
      <c r="SM999" s="3"/>
      <c r="SN999" s="3"/>
      <c r="SO999" s="3"/>
      <c r="SP999" s="3"/>
      <c r="SQ999" s="3"/>
      <c r="SR999" s="3"/>
      <c r="SS999" s="3"/>
      <c r="ST999" s="3"/>
      <c r="SU999" s="3"/>
      <c r="SV999" s="3"/>
      <c r="SW999" s="3"/>
      <c r="SX999" s="3"/>
      <c r="SY999" s="3"/>
      <c r="SZ999" s="3"/>
      <c r="TA999" s="3"/>
      <c r="TB999" s="3"/>
      <c r="TC999" s="3"/>
      <c r="TD999" s="3"/>
      <c r="TE999" s="3"/>
      <c r="TF999" s="3"/>
      <c r="TG999" s="3"/>
      <c r="TH999" s="3"/>
      <c r="TI999" s="3"/>
      <c r="TJ999" s="3"/>
      <c r="TK999" s="3"/>
      <c r="TL999" s="3"/>
      <c r="TM999" s="3"/>
      <c r="TN999" s="3"/>
      <c r="TO999" s="3"/>
      <c r="TP999" s="3"/>
      <c r="TQ999" s="3"/>
      <c r="TR999" s="3"/>
      <c r="TS999" s="3"/>
      <c r="TT999" s="3"/>
      <c r="TU999" s="3"/>
      <c r="TV999" s="3"/>
      <c r="TW999" s="3"/>
      <c r="TX999" s="3"/>
      <c r="TY999" s="3"/>
      <c r="TZ999" s="3"/>
      <c r="UA999" s="3"/>
      <c r="UB999" s="3"/>
      <c r="UC999" s="3"/>
      <c r="UD999" s="3"/>
      <c r="UE999" s="3"/>
      <c r="UF999" s="3"/>
      <c r="UG999" s="3"/>
      <c r="UH999" s="3"/>
      <c r="UI999" s="3"/>
      <c r="UJ999" s="3"/>
      <c r="UK999" s="3"/>
      <c r="UL999" s="3"/>
      <c r="UM999" s="3"/>
      <c r="UN999" s="3"/>
      <c r="UO999" s="3"/>
      <c r="UP999" s="3"/>
      <c r="UQ999" s="3"/>
      <c r="UR999" s="3"/>
      <c r="US999" s="3"/>
      <c r="UT999" s="3"/>
      <c r="UU999" s="3"/>
      <c r="UV999" s="3"/>
      <c r="UW999" s="3"/>
      <c r="UX999" s="3"/>
      <c r="UY999" s="3"/>
      <c r="UZ999" s="3"/>
      <c r="VA999" s="3"/>
      <c r="VB999" s="3"/>
      <c r="VC999" s="3"/>
      <c r="VD999" s="3"/>
      <c r="VE999" s="3"/>
      <c r="VF999" s="3"/>
      <c r="VG999" s="3"/>
      <c r="VH999" s="3"/>
      <c r="VI999" s="3"/>
      <c r="VJ999" s="3"/>
      <c r="VK999" s="3"/>
      <c r="VL999" s="3"/>
      <c r="VM999" s="3"/>
      <c r="VN999" s="3"/>
      <c r="VO999" s="3"/>
      <c r="VP999" s="3"/>
      <c r="VQ999" s="3"/>
      <c r="VR999" s="3"/>
      <c r="VS999" s="3"/>
      <c r="VT999" s="3"/>
      <c r="VU999" s="3"/>
      <c r="VV999" s="3"/>
      <c r="VW999" s="3"/>
      <c r="VX999" s="3"/>
      <c r="VY999" s="3"/>
      <c r="VZ999" s="3"/>
      <c r="WA999" s="3"/>
      <c r="WB999" s="3"/>
      <c r="WC999" s="3"/>
    </row>
    <row r="1000" spans="1:601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  <c r="KX1000" s="3"/>
      <c r="KY1000" s="3"/>
      <c r="KZ1000" s="3"/>
      <c r="LA1000" s="3"/>
      <c r="LB1000" s="3"/>
      <c r="LC1000" s="3"/>
      <c r="LD1000" s="3"/>
      <c r="LE1000" s="3"/>
      <c r="LF1000" s="3"/>
      <c r="LG1000" s="3"/>
      <c r="LH1000" s="3"/>
      <c r="LI1000" s="3"/>
      <c r="LJ1000" s="3"/>
      <c r="LK1000" s="3"/>
      <c r="LL1000" s="3"/>
      <c r="LM1000" s="3"/>
      <c r="LN1000" s="3"/>
      <c r="LO1000" s="3"/>
      <c r="LP1000" s="3"/>
      <c r="LQ1000" s="3"/>
      <c r="LR1000" s="3"/>
      <c r="LS1000" s="3"/>
      <c r="LT1000" s="3"/>
      <c r="LU1000" s="3"/>
      <c r="LV1000" s="3"/>
      <c r="LW1000" s="3"/>
      <c r="LX1000" s="3"/>
      <c r="LY1000" s="3"/>
      <c r="LZ1000" s="3"/>
      <c r="MA1000" s="3"/>
      <c r="MB1000" s="3"/>
      <c r="MC1000" s="3"/>
      <c r="MD1000" s="3"/>
      <c r="ME1000" s="3"/>
      <c r="MF1000" s="3"/>
      <c r="MG1000" s="3"/>
      <c r="MH1000" s="3"/>
      <c r="MI1000" s="3"/>
      <c r="MJ1000" s="3"/>
      <c r="MK1000" s="3"/>
      <c r="ML1000" s="3"/>
      <c r="MM1000" s="3"/>
      <c r="MN1000" s="3"/>
      <c r="MO1000" s="3"/>
      <c r="MP1000" s="3"/>
      <c r="MQ1000" s="3"/>
      <c r="MR1000" s="3"/>
      <c r="MS1000" s="3"/>
      <c r="MT1000" s="3"/>
      <c r="MU1000" s="3"/>
      <c r="MV1000" s="3"/>
      <c r="MW1000" s="3"/>
      <c r="MX1000" s="3"/>
      <c r="MY1000" s="3"/>
      <c r="MZ1000" s="3"/>
      <c r="NA1000" s="3"/>
      <c r="NB1000" s="3"/>
      <c r="NC1000" s="3"/>
      <c r="ND1000" s="3"/>
      <c r="NE1000" s="3"/>
      <c r="NF1000" s="3"/>
      <c r="NG1000" s="3"/>
      <c r="NH1000" s="3"/>
      <c r="NI1000" s="3"/>
      <c r="NJ1000" s="3"/>
      <c r="NK1000" s="3"/>
      <c r="NL1000" s="3"/>
      <c r="NM1000" s="3"/>
      <c r="NN1000" s="3"/>
      <c r="NO1000" s="3"/>
      <c r="NP1000" s="3"/>
      <c r="NQ1000" s="3"/>
      <c r="NR1000" s="3"/>
      <c r="NS1000" s="3"/>
      <c r="NT1000" s="3"/>
      <c r="NU1000" s="3"/>
      <c r="NV1000" s="3"/>
      <c r="NW1000" s="3"/>
      <c r="NX1000" s="3"/>
      <c r="NY1000" s="3"/>
      <c r="NZ1000" s="3"/>
      <c r="OA1000" s="3"/>
      <c r="OB1000" s="3"/>
      <c r="OC1000" s="3"/>
      <c r="OD1000" s="3"/>
      <c r="OE1000" s="3"/>
      <c r="OF1000" s="3"/>
      <c r="OG1000" s="3"/>
      <c r="OH1000" s="3"/>
      <c r="OI1000" s="3"/>
      <c r="OJ1000" s="3"/>
      <c r="OK1000" s="3"/>
      <c r="OL1000" s="3"/>
      <c r="OM1000" s="3"/>
      <c r="ON1000" s="3"/>
      <c r="OO1000" s="3"/>
      <c r="OP1000" s="3"/>
      <c r="OQ1000" s="3"/>
      <c r="OR1000" s="3"/>
      <c r="OS1000" s="3"/>
      <c r="OT1000" s="3"/>
      <c r="OU1000" s="3"/>
      <c r="OV1000" s="3"/>
      <c r="OW1000" s="3"/>
      <c r="OX1000" s="3"/>
      <c r="OY1000" s="3"/>
      <c r="OZ1000" s="3"/>
      <c r="PA1000" s="3"/>
      <c r="PB1000" s="3"/>
      <c r="PC1000" s="3"/>
      <c r="PD1000" s="3"/>
      <c r="PE1000" s="3"/>
      <c r="PF1000" s="3"/>
      <c r="PG1000" s="3"/>
      <c r="PH1000" s="3"/>
      <c r="PI1000" s="3"/>
      <c r="PJ1000" s="3"/>
      <c r="PK1000" s="3"/>
      <c r="PL1000" s="3"/>
      <c r="PM1000" s="3"/>
      <c r="PN1000" s="3"/>
      <c r="PO1000" s="3"/>
      <c r="PP1000" s="3"/>
      <c r="PQ1000" s="3"/>
      <c r="PR1000" s="3"/>
      <c r="PS1000" s="3"/>
      <c r="PT1000" s="3"/>
      <c r="PU1000" s="3"/>
      <c r="PV1000" s="3"/>
      <c r="PW1000" s="3"/>
      <c r="PX1000" s="3"/>
      <c r="PY1000" s="3"/>
      <c r="PZ1000" s="3"/>
      <c r="QA1000" s="3"/>
      <c r="QB1000" s="3"/>
      <c r="QC1000" s="3"/>
      <c r="QD1000" s="3"/>
      <c r="QE1000" s="3"/>
      <c r="QF1000" s="3"/>
      <c r="QG1000" s="3"/>
      <c r="QH1000" s="3"/>
      <c r="QI1000" s="3"/>
      <c r="QJ1000" s="3"/>
      <c r="QK1000" s="3"/>
      <c r="QL1000" s="3"/>
      <c r="QM1000" s="3"/>
      <c r="QN1000" s="3"/>
      <c r="QO1000" s="3"/>
      <c r="QP1000" s="3"/>
      <c r="QQ1000" s="3"/>
      <c r="QR1000" s="3"/>
      <c r="QS1000" s="3"/>
      <c r="QT1000" s="3"/>
      <c r="QU1000" s="3"/>
      <c r="QV1000" s="3"/>
      <c r="QW1000" s="3"/>
      <c r="QX1000" s="3"/>
      <c r="QY1000" s="3"/>
      <c r="QZ1000" s="3"/>
      <c r="RA1000" s="3"/>
      <c r="RB1000" s="3"/>
      <c r="RC1000" s="3"/>
      <c r="RD1000" s="3"/>
      <c r="RE1000" s="3"/>
      <c r="RF1000" s="3"/>
      <c r="RG1000" s="3"/>
      <c r="RH1000" s="3"/>
      <c r="RI1000" s="3"/>
      <c r="RJ1000" s="3"/>
      <c r="RK1000" s="3"/>
      <c r="RL1000" s="3"/>
      <c r="RM1000" s="3"/>
      <c r="RN1000" s="3"/>
      <c r="RO1000" s="3"/>
      <c r="RP1000" s="3"/>
      <c r="RQ1000" s="3"/>
      <c r="RR1000" s="3"/>
      <c r="RS1000" s="3"/>
      <c r="RT1000" s="3"/>
      <c r="RU1000" s="3"/>
      <c r="RV1000" s="3"/>
      <c r="RW1000" s="3"/>
      <c r="RX1000" s="3"/>
      <c r="RY1000" s="3"/>
      <c r="RZ1000" s="3"/>
      <c r="SA1000" s="3"/>
      <c r="SB1000" s="3"/>
      <c r="SC1000" s="3"/>
      <c r="SD1000" s="3"/>
      <c r="SE1000" s="3"/>
      <c r="SF1000" s="3"/>
      <c r="SG1000" s="3"/>
      <c r="SH1000" s="3"/>
      <c r="SI1000" s="3"/>
      <c r="SJ1000" s="3"/>
      <c r="SK1000" s="3"/>
      <c r="SL1000" s="3"/>
      <c r="SM1000" s="3"/>
      <c r="SN1000" s="3"/>
      <c r="SO1000" s="3"/>
      <c r="SP1000" s="3"/>
      <c r="SQ1000" s="3"/>
      <c r="SR1000" s="3"/>
      <c r="SS1000" s="3"/>
      <c r="ST1000" s="3"/>
      <c r="SU1000" s="3"/>
      <c r="SV1000" s="3"/>
      <c r="SW1000" s="3"/>
      <c r="SX1000" s="3"/>
      <c r="SY1000" s="3"/>
      <c r="SZ1000" s="3"/>
      <c r="TA1000" s="3"/>
      <c r="TB1000" s="3"/>
      <c r="TC1000" s="3"/>
      <c r="TD1000" s="3"/>
      <c r="TE1000" s="3"/>
      <c r="TF1000" s="3"/>
      <c r="TG1000" s="3"/>
      <c r="TH1000" s="3"/>
      <c r="TI1000" s="3"/>
      <c r="TJ1000" s="3"/>
      <c r="TK1000" s="3"/>
      <c r="TL1000" s="3"/>
      <c r="TM1000" s="3"/>
      <c r="TN1000" s="3"/>
      <c r="TO1000" s="3"/>
      <c r="TP1000" s="3"/>
      <c r="TQ1000" s="3"/>
      <c r="TR1000" s="3"/>
      <c r="TS1000" s="3"/>
      <c r="TT1000" s="3"/>
      <c r="TU1000" s="3"/>
      <c r="TV1000" s="3"/>
      <c r="TW1000" s="3"/>
      <c r="TX1000" s="3"/>
      <c r="TY1000" s="3"/>
      <c r="TZ1000" s="3"/>
      <c r="UA1000" s="3"/>
      <c r="UB1000" s="3"/>
      <c r="UC1000" s="3"/>
      <c r="UD1000" s="3"/>
      <c r="UE1000" s="3"/>
      <c r="UF1000" s="3"/>
      <c r="UG1000" s="3"/>
      <c r="UH1000" s="3"/>
      <c r="UI1000" s="3"/>
      <c r="UJ1000" s="3"/>
      <c r="UK1000" s="3"/>
      <c r="UL1000" s="3"/>
      <c r="UM1000" s="3"/>
      <c r="UN1000" s="3"/>
      <c r="UO1000" s="3"/>
      <c r="UP1000" s="3"/>
      <c r="UQ1000" s="3"/>
      <c r="UR1000" s="3"/>
      <c r="US1000" s="3"/>
      <c r="UT1000" s="3"/>
      <c r="UU1000" s="3"/>
      <c r="UV1000" s="3"/>
      <c r="UW1000" s="3"/>
      <c r="UX1000" s="3"/>
      <c r="UY1000" s="3"/>
      <c r="UZ1000" s="3"/>
      <c r="VA1000" s="3"/>
      <c r="VB1000" s="3"/>
      <c r="VC1000" s="3"/>
      <c r="VD1000" s="3"/>
      <c r="VE1000" s="3"/>
      <c r="VF1000" s="3"/>
      <c r="VG1000" s="3"/>
      <c r="VH1000" s="3"/>
      <c r="VI1000" s="3"/>
      <c r="VJ1000" s="3"/>
      <c r="VK1000" s="3"/>
      <c r="VL1000" s="3"/>
      <c r="VM1000" s="3"/>
      <c r="VN1000" s="3"/>
      <c r="VO1000" s="3"/>
      <c r="VP1000" s="3"/>
      <c r="VQ1000" s="3"/>
      <c r="VR1000" s="3"/>
      <c r="VS1000" s="3"/>
      <c r="VT1000" s="3"/>
      <c r="VU1000" s="3"/>
      <c r="VV1000" s="3"/>
      <c r="VW1000" s="3"/>
      <c r="VX1000" s="3"/>
      <c r="VY1000" s="3"/>
      <c r="VZ1000" s="3"/>
      <c r="WA1000" s="3"/>
      <c r="WB1000" s="3"/>
      <c r="WC1000" s="3"/>
    </row>
    <row r="1001" spans="1:601" x14ac:dyDescent="0.3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  <c r="KA1001" s="3"/>
      <c r="KB1001" s="3"/>
      <c r="KC1001" s="3"/>
      <c r="KD1001" s="3"/>
      <c r="KE1001" s="3"/>
      <c r="KF1001" s="3"/>
      <c r="KG1001" s="3"/>
      <c r="KH1001" s="3"/>
      <c r="KI1001" s="3"/>
      <c r="KJ1001" s="3"/>
      <c r="KK1001" s="3"/>
      <c r="KL1001" s="3"/>
      <c r="KM1001" s="3"/>
      <c r="KN1001" s="3"/>
      <c r="KO1001" s="3"/>
      <c r="KP1001" s="3"/>
      <c r="KQ1001" s="3"/>
      <c r="KR1001" s="3"/>
      <c r="KS1001" s="3"/>
      <c r="KT1001" s="3"/>
      <c r="KU1001" s="3"/>
      <c r="KV1001" s="3"/>
      <c r="KW1001" s="3"/>
      <c r="KX1001" s="3"/>
      <c r="KY1001" s="3"/>
      <c r="KZ1001" s="3"/>
      <c r="LA1001" s="3"/>
      <c r="LB1001" s="3"/>
      <c r="LC1001" s="3"/>
      <c r="LD1001" s="3"/>
      <c r="LE1001" s="3"/>
      <c r="LF1001" s="3"/>
      <c r="LG1001" s="3"/>
      <c r="LH1001" s="3"/>
      <c r="LI1001" s="3"/>
      <c r="LJ1001" s="3"/>
      <c r="LK1001" s="3"/>
      <c r="LL1001" s="3"/>
      <c r="LM1001" s="3"/>
      <c r="LN1001" s="3"/>
      <c r="LO1001" s="3"/>
      <c r="LP1001" s="3"/>
      <c r="LQ1001" s="3"/>
      <c r="LR1001" s="3"/>
      <c r="LS1001" s="3"/>
      <c r="LT1001" s="3"/>
      <c r="LU1001" s="3"/>
      <c r="LV1001" s="3"/>
      <c r="LW1001" s="3"/>
      <c r="LX1001" s="3"/>
      <c r="LY1001" s="3"/>
      <c r="LZ1001" s="3"/>
      <c r="MA1001" s="3"/>
      <c r="MB1001" s="3"/>
      <c r="MC1001" s="3"/>
      <c r="MD1001" s="3"/>
      <c r="ME1001" s="3"/>
      <c r="MF1001" s="3"/>
      <c r="MG1001" s="3"/>
      <c r="MH1001" s="3"/>
      <c r="MI1001" s="3"/>
      <c r="MJ1001" s="3"/>
      <c r="MK1001" s="3"/>
      <c r="ML1001" s="3"/>
      <c r="MM1001" s="3"/>
      <c r="MN1001" s="3"/>
      <c r="MO1001" s="3"/>
      <c r="MP1001" s="3"/>
      <c r="MQ1001" s="3"/>
      <c r="MR1001" s="3"/>
      <c r="MS1001" s="3"/>
      <c r="MT1001" s="3"/>
      <c r="MU1001" s="3"/>
      <c r="MV1001" s="3"/>
      <c r="MW1001" s="3"/>
      <c r="MX1001" s="3"/>
      <c r="MY1001" s="3"/>
      <c r="MZ1001" s="3"/>
      <c r="NA1001" s="3"/>
      <c r="NB1001" s="3"/>
      <c r="NC1001" s="3"/>
      <c r="ND1001" s="3"/>
      <c r="NE1001" s="3"/>
      <c r="NF1001" s="3"/>
      <c r="NG1001" s="3"/>
      <c r="NH1001" s="3"/>
      <c r="NI1001" s="3"/>
      <c r="NJ1001" s="3"/>
      <c r="NK1001" s="3"/>
      <c r="NL1001" s="3"/>
      <c r="NM1001" s="3"/>
      <c r="NN1001" s="3"/>
      <c r="NO1001" s="3"/>
      <c r="NP1001" s="3"/>
      <c r="NQ1001" s="3"/>
      <c r="NR1001" s="3"/>
      <c r="NS1001" s="3"/>
      <c r="NT1001" s="3"/>
      <c r="NU1001" s="3"/>
      <c r="NV1001" s="3"/>
      <c r="NW1001" s="3"/>
      <c r="NX1001" s="3"/>
      <c r="NY1001" s="3"/>
      <c r="NZ1001" s="3"/>
      <c r="OA1001" s="3"/>
      <c r="OB1001" s="3"/>
      <c r="OC1001" s="3"/>
      <c r="OD1001" s="3"/>
      <c r="OE1001" s="3"/>
      <c r="OF1001" s="3"/>
      <c r="OG1001" s="3"/>
      <c r="OH1001" s="3"/>
      <c r="OI1001" s="3"/>
      <c r="OJ1001" s="3"/>
      <c r="OK1001" s="3"/>
      <c r="OL1001" s="3"/>
      <c r="OM1001" s="3"/>
      <c r="ON1001" s="3"/>
      <c r="OO1001" s="3"/>
      <c r="OP1001" s="3"/>
      <c r="OQ1001" s="3"/>
      <c r="OR1001" s="3"/>
      <c r="OS1001" s="3"/>
      <c r="OT1001" s="3"/>
      <c r="OU1001" s="3"/>
      <c r="OV1001" s="3"/>
      <c r="OW1001" s="3"/>
      <c r="OX1001" s="3"/>
      <c r="OY1001" s="3"/>
      <c r="OZ1001" s="3"/>
      <c r="PA1001" s="3"/>
      <c r="PB1001" s="3"/>
      <c r="PC1001" s="3"/>
      <c r="PD1001" s="3"/>
      <c r="PE1001" s="3"/>
      <c r="PF1001" s="3"/>
      <c r="PG1001" s="3"/>
      <c r="PH1001" s="3"/>
      <c r="PI1001" s="3"/>
      <c r="PJ1001" s="3"/>
      <c r="PK1001" s="3"/>
      <c r="PL1001" s="3"/>
      <c r="PM1001" s="3"/>
      <c r="PN1001" s="3"/>
      <c r="PO1001" s="3"/>
      <c r="PP1001" s="3"/>
      <c r="PQ1001" s="3"/>
      <c r="PR1001" s="3"/>
      <c r="PS1001" s="3"/>
      <c r="PT1001" s="3"/>
      <c r="PU1001" s="3"/>
      <c r="PV1001" s="3"/>
      <c r="PW1001" s="3"/>
      <c r="PX1001" s="3"/>
      <c r="PY1001" s="3"/>
      <c r="PZ1001" s="3"/>
      <c r="QA1001" s="3"/>
      <c r="QB1001" s="3"/>
      <c r="QC1001" s="3"/>
      <c r="QD1001" s="3"/>
      <c r="QE1001" s="3"/>
      <c r="QF1001" s="3"/>
      <c r="QG1001" s="3"/>
      <c r="QH1001" s="3"/>
      <c r="QI1001" s="3"/>
      <c r="QJ1001" s="3"/>
      <c r="QK1001" s="3"/>
      <c r="QL1001" s="3"/>
      <c r="QM1001" s="3"/>
      <c r="QN1001" s="3"/>
      <c r="QO1001" s="3"/>
      <c r="QP1001" s="3"/>
      <c r="QQ1001" s="3"/>
      <c r="QR1001" s="3"/>
      <c r="QS1001" s="3"/>
      <c r="QT1001" s="3"/>
      <c r="QU1001" s="3"/>
      <c r="QV1001" s="3"/>
      <c r="QW1001" s="3"/>
      <c r="QX1001" s="3"/>
      <c r="QY1001" s="3"/>
      <c r="QZ1001" s="3"/>
      <c r="RA1001" s="3"/>
      <c r="RB1001" s="3"/>
      <c r="RC1001" s="3"/>
      <c r="RD1001" s="3"/>
      <c r="RE1001" s="3"/>
      <c r="RF1001" s="3"/>
      <c r="RG1001" s="3"/>
      <c r="RH1001" s="3"/>
      <c r="RI1001" s="3"/>
      <c r="RJ1001" s="3"/>
      <c r="RK1001" s="3"/>
      <c r="RL1001" s="3"/>
      <c r="RM1001" s="3"/>
      <c r="RN1001" s="3"/>
      <c r="RO1001" s="3"/>
      <c r="RP1001" s="3"/>
      <c r="RQ1001" s="3"/>
      <c r="RR1001" s="3"/>
      <c r="RS1001" s="3"/>
      <c r="RT1001" s="3"/>
      <c r="RU1001" s="3"/>
      <c r="RV1001" s="3"/>
      <c r="RW1001" s="3"/>
      <c r="RX1001" s="3"/>
      <c r="RY1001" s="3"/>
      <c r="RZ1001" s="3"/>
      <c r="SA1001" s="3"/>
      <c r="SB1001" s="3"/>
      <c r="SC1001" s="3"/>
      <c r="SD1001" s="3"/>
      <c r="SE1001" s="3"/>
      <c r="SF1001" s="3"/>
      <c r="SG1001" s="3"/>
      <c r="SH1001" s="3"/>
      <c r="SI1001" s="3"/>
      <c r="SJ1001" s="3"/>
      <c r="SK1001" s="3"/>
      <c r="SL1001" s="3"/>
      <c r="SM1001" s="3"/>
      <c r="SN1001" s="3"/>
      <c r="SO1001" s="3"/>
      <c r="SP1001" s="3"/>
      <c r="SQ1001" s="3"/>
      <c r="SR1001" s="3"/>
      <c r="SS1001" s="3"/>
      <c r="ST1001" s="3"/>
      <c r="SU1001" s="3"/>
      <c r="SV1001" s="3"/>
      <c r="SW1001" s="3"/>
      <c r="SX1001" s="3"/>
      <c r="SY1001" s="3"/>
      <c r="SZ1001" s="3"/>
      <c r="TA1001" s="3"/>
      <c r="TB1001" s="3"/>
      <c r="TC1001" s="3"/>
      <c r="TD1001" s="3"/>
      <c r="TE1001" s="3"/>
      <c r="TF1001" s="3"/>
      <c r="TG1001" s="3"/>
      <c r="TH1001" s="3"/>
      <c r="TI1001" s="3"/>
      <c r="TJ1001" s="3"/>
      <c r="TK1001" s="3"/>
      <c r="TL1001" s="3"/>
      <c r="TM1001" s="3"/>
      <c r="TN1001" s="3"/>
      <c r="TO1001" s="3"/>
      <c r="TP1001" s="3"/>
      <c r="TQ1001" s="3"/>
      <c r="TR1001" s="3"/>
      <c r="TS1001" s="3"/>
      <c r="TT1001" s="3"/>
      <c r="TU1001" s="3"/>
      <c r="TV1001" s="3"/>
      <c r="TW1001" s="3"/>
      <c r="TX1001" s="3"/>
      <c r="TY1001" s="3"/>
      <c r="TZ1001" s="3"/>
      <c r="UA1001" s="3"/>
      <c r="UB1001" s="3"/>
      <c r="UC1001" s="3"/>
      <c r="UD1001" s="3"/>
      <c r="UE1001" s="3"/>
      <c r="UF1001" s="3"/>
      <c r="UG1001" s="3"/>
      <c r="UH1001" s="3"/>
      <c r="UI1001" s="3"/>
      <c r="UJ1001" s="3"/>
      <c r="UK1001" s="3"/>
      <c r="UL1001" s="3"/>
      <c r="UM1001" s="3"/>
      <c r="UN1001" s="3"/>
      <c r="UO1001" s="3"/>
      <c r="UP1001" s="3"/>
      <c r="UQ1001" s="3"/>
      <c r="UR1001" s="3"/>
      <c r="US1001" s="3"/>
      <c r="UT1001" s="3"/>
      <c r="UU1001" s="3"/>
      <c r="UV1001" s="3"/>
      <c r="UW1001" s="3"/>
      <c r="UX1001" s="3"/>
      <c r="UY1001" s="3"/>
      <c r="UZ1001" s="3"/>
      <c r="VA1001" s="3"/>
      <c r="VB1001" s="3"/>
      <c r="VC1001" s="3"/>
      <c r="VD1001" s="3"/>
      <c r="VE1001" s="3"/>
      <c r="VF1001" s="3"/>
      <c r="VG1001" s="3"/>
      <c r="VH1001" s="3"/>
      <c r="VI1001" s="3"/>
      <c r="VJ1001" s="3"/>
      <c r="VK1001" s="3"/>
      <c r="VL1001" s="3"/>
      <c r="VM1001" s="3"/>
      <c r="VN1001" s="3"/>
      <c r="VO1001" s="3"/>
      <c r="VP1001" s="3"/>
      <c r="VQ1001" s="3"/>
      <c r="VR1001" s="3"/>
      <c r="VS1001" s="3"/>
      <c r="VT1001" s="3"/>
      <c r="VU1001" s="3"/>
      <c r="VV1001" s="3"/>
      <c r="VW1001" s="3"/>
      <c r="VX1001" s="3"/>
      <c r="VY1001" s="3"/>
      <c r="VZ1001" s="3"/>
      <c r="WA1001" s="3"/>
      <c r="WB1001" s="3"/>
      <c r="WC1001" s="3"/>
    </row>
    <row r="1002" spans="1:601" x14ac:dyDescent="0.3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  <c r="KA1002" s="3"/>
      <c r="KB1002" s="3"/>
      <c r="KC1002" s="3"/>
      <c r="KD1002" s="3"/>
      <c r="KE1002" s="3"/>
      <c r="KF1002" s="3"/>
      <c r="KG1002" s="3"/>
      <c r="KH1002" s="3"/>
      <c r="KI1002" s="3"/>
      <c r="KJ1002" s="3"/>
      <c r="KK1002" s="3"/>
      <c r="KL1002" s="3"/>
      <c r="KM1002" s="3"/>
      <c r="KN1002" s="3"/>
      <c r="KO1002" s="3"/>
      <c r="KP1002" s="3"/>
      <c r="KQ1002" s="3"/>
      <c r="KR1002" s="3"/>
      <c r="KS1002" s="3"/>
      <c r="KT1002" s="3"/>
      <c r="KU1002" s="3"/>
      <c r="KV1002" s="3"/>
      <c r="KW1002" s="3"/>
      <c r="KX1002" s="3"/>
      <c r="KY1002" s="3"/>
      <c r="KZ1002" s="3"/>
      <c r="LA1002" s="3"/>
      <c r="LB1002" s="3"/>
      <c r="LC1002" s="3"/>
      <c r="LD1002" s="3"/>
      <c r="LE1002" s="3"/>
      <c r="LF1002" s="3"/>
      <c r="LG1002" s="3"/>
      <c r="LH1002" s="3"/>
      <c r="LI1002" s="3"/>
      <c r="LJ1002" s="3"/>
      <c r="LK1002" s="3"/>
      <c r="LL1002" s="3"/>
      <c r="LM1002" s="3"/>
      <c r="LN1002" s="3"/>
      <c r="LO1002" s="3"/>
      <c r="LP1002" s="3"/>
      <c r="LQ1002" s="3"/>
      <c r="LR1002" s="3"/>
      <c r="LS1002" s="3"/>
      <c r="LT1002" s="3"/>
      <c r="LU1002" s="3"/>
      <c r="LV1002" s="3"/>
      <c r="LW1002" s="3"/>
      <c r="LX1002" s="3"/>
      <c r="LY1002" s="3"/>
      <c r="LZ1002" s="3"/>
      <c r="MA1002" s="3"/>
      <c r="MB1002" s="3"/>
      <c r="MC1002" s="3"/>
      <c r="MD1002" s="3"/>
      <c r="ME1002" s="3"/>
      <c r="MF1002" s="3"/>
      <c r="MG1002" s="3"/>
      <c r="MH1002" s="3"/>
      <c r="MI1002" s="3"/>
      <c r="MJ1002" s="3"/>
      <c r="MK1002" s="3"/>
      <c r="ML1002" s="3"/>
      <c r="MM1002" s="3"/>
      <c r="MN1002" s="3"/>
      <c r="MO1002" s="3"/>
      <c r="MP1002" s="3"/>
      <c r="MQ1002" s="3"/>
      <c r="MR1002" s="3"/>
      <c r="MS1002" s="3"/>
      <c r="MT1002" s="3"/>
      <c r="MU1002" s="3"/>
      <c r="MV1002" s="3"/>
      <c r="MW1002" s="3"/>
      <c r="MX1002" s="3"/>
      <c r="MY1002" s="3"/>
      <c r="MZ1002" s="3"/>
      <c r="NA1002" s="3"/>
      <c r="NB1002" s="3"/>
      <c r="NC1002" s="3"/>
      <c r="ND1002" s="3"/>
      <c r="NE1002" s="3"/>
      <c r="NF1002" s="3"/>
      <c r="NG1002" s="3"/>
      <c r="NH1002" s="3"/>
      <c r="NI1002" s="3"/>
      <c r="NJ1002" s="3"/>
      <c r="NK1002" s="3"/>
      <c r="NL1002" s="3"/>
      <c r="NM1002" s="3"/>
      <c r="NN1002" s="3"/>
      <c r="NO1002" s="3"/>
      <c r="NP1002" s="3"/>
      <c r="NQ1002" s="3"/>
      <c r="NR1002" s="3"/>
      <c r="NS1002" s="3"/>
      <c r="NT1002" s="3"/>
      <c r="NU1002" s="3"/>
      <c r="NV1002" s="3"/>
      <c r="NW1002" s="3"/>
      <c r="NX1002" s="3"/>
      <c r="NY1002" s="3"/>
      <c r="NZ1002" s="3"/>
      <c r="OA1002" s="3"/>
      <c r="OB1002" s="3"/>
      <c r="OC1002" s="3"/>
      <c r="OD1002" s="3"/>
      <c r="OE1002" s="3"/>
      <c r="OF1002" s="3"/>
      <c r="OG1002" s="3"/>
      <c r="OH1002" s="3"/>
      <c r="OI1002" s="3"/>
      <c r="OJ1002" s="3"/>
      <c r="OK1002" s="3"/>
      <c r="OL1002" s="3"/>
      <c r="OM1002" s="3"/>
      <c r="ON1002" s="3"/>
      <c r="OO1002" s="3"/>
      <c r="OP1002" s="3"/>
      <c r="OQ1002" s="3"/>
      <c r="OR1002" s="3"/>
      <c r="OS1002" s="3"/>
      <c r="OT1002" s="3"/>
      <c r="OU1002" s="3"/>
      <c r="OV1002" s="3"/>
      <c r="OW1002" s="3"/>
      <c r="OX1002" s="3"/>
      <c r="OY1002" s="3"/>
      <c r="OZ1002" s="3"/>
      <c r="PA1002" s="3"/>
      <c r="PB1002" s="3"/>
      <c r="PC1002" s="3"/>
      <c r="PD1002" s="3"/>
      <c r="PE1002" s="3"/>
      <c r="PF1002" s="3"/>
      <c r="PG1002" s="3"/>
      <c r="PH1002" s="3"/>
      <c r="PI1002" s="3"/>
      <c r="PJ1002" s="3"/>
      <c r="PK1002" s="3"/>
      <c r="PL1002" s="3"/>
      <c r="PM1002" s="3"/>
      <c r="PN1002" s="3"/>
      <c r="PO1002" s="3"/>
      <c r="PP1002" s="3"/>
      <c r="PQ1002" s="3"/>
      <c r="PR1002" s="3"/>
      <c r="PS1002" s="3"/>
      <c r="PT1002" s="3"/>
      <c r="PU1002" s="3"/>
      <c r="PV1002" s="3"/>
      <c r="PW1002" s="3"/>
      <c r="PX1002" s="3"/>
      <c r="PY1002" s="3"/>
      <c r="PZ1002" s="3"/>
      <c r="QA1002" s="3"/>
      <c r="QB1002" s="3"/>
      <c r="QC1002" s="3"/>
      <c r="QD1002" s="3"/>
      <c r="QE1002" s="3"/>
      <c r="QF1002" s="3"/>
      <c r="QG1002" s="3"/>
      <c r="QH1002" s="3"/>
      <c r="QI1002" s="3"/>
      <c r="QJ1002" s="3"/>
      <c r="QK1002" s="3"/>
      <c r="QL1002" s="3"/>
      <c r="QM1002" s="3"/>
      <c r="QN1002" s="3"/>
      <c r="QO1002" s="3"/>
      <c r="QP1002" s="3"/>
      <c r="QQ1002" s="3"/>
      <c r="QR1002" s="3"/>
      <c r="QS1002" s="3"/>
      <c r="QT1002" s="3"/>
      <c r="QU1002" s="3"/>
      <c r="QV1002" s="3"/>
      <c r="QW1002" s="3"/>
      <c r="QX1002" s="3"/>
      <c r="QY1002" s="3"/>
      <c r="QZ1002" s="3"/>
      <c r="RA1002" s="3"/>
      <c r="RB1002" s="3"/>
      <c r="RC1002" s="3"/>
      <c r="RD1002" s="3"/>
      <c r="RE1002" s="3"/>
      <c r="RF1002" s="3"/>
      <c r="RG1002" s="3"/>
      <c r="RH1002" s="3"/>
      <c r="RI1002" s="3"/>
      <c r="RJ1002" s="3"/>
      <c r="RK1002" s="3"/>
      <c r="RL1002" s="3"/>
      <c r="RM1002" s="3"/>
      <c r="RN1002" s="3"/>
      <c r="RO1002" s="3"/>
      <c r="RP1002" s="3"/>
      <c r="RQ1002" s="3"/>
      <c r="RR1002" s="3"/>
      <c r="RS1002" s="3"/>
      <c r="RT1002" s="3"/>
      <c r="RU1002" s="3"/>
      <c r="RV1002" s="3"/>
      <c r="RW1002" s="3"/>
      <c r="RX1002" s="3"/>
      <c r="RY1002" s="3"/>
      <c r="RZ1002" s="3"/>
      <c r="SA1002" s="3"/>
      <c r="SB1002" s="3"/>
      <c r="SC1002" s="3"/>
      <c r="SD1002" s="3"/>
      <c r="SE1002" s="3"/>
      <c r="SF1002" s="3"/>
      <c r="SG1002" s="3"/>
      <c r="SH1002" s="3"/>
      <c r="SI1002" s="3"/>
      <c r="SJ1002" s="3"/>
      <c r="SK1002" s="3"/>
      <c r="SL1002" s="3"/>
      <c r="SM1002" s="3"/>
      <c r="SN1002" s="3"/>
      <c r="SO1002" s="3"/>
      <c r="SP1002" s="3"/>
      <c r="SQ1002" s="3"/>
      <c r="SR1002" s="3"/>
      <c r="SS1002" s="3"/>
      <c r="ST1002" s="3"/>
      <c r="SU1002" s="3"/>
      <c r="SV1002" s="3"/>
      <c r="SW1002" s="3"/>
      <c r="SX1002" s="3"/>
      <c r="SY1002" s="3"/>
      <c r="SZ1002" s="3"/>
      <c r="TA1002" s="3"/>
      <c r="TB1002" s="3"/>
      <c r="TC1002" s="3"/>
      <c r="TD1002" s="3"/>
      <c r="TE1002" s="3"/>
      <c r="TF1002" s="3"/>
      <c r="TG1002" s="3"/>
      <c r="TH1002" s="3"/>
      <c r="TI1002" s="3"/>
      <c r="TJ1002" s="3"/>
      <c r="TK1002" s="3"/>
      <c r="TL1002" s="3"/>
      <c r="TM1002" s="3"/>
      <c r="TN1002" s="3"/>
      <c r="TO1002" s="3"/>
      <c r="TP1002" s="3"/>
      <c r="TQ1002" s="3"/>
      <c r="TR1002" s="3"/>
      <c r="TS1002" s="3"/>
      <c r="TT1002" s="3"/>
      <c r="TU1002" s="3"/>
      <c r="TV1002" s="3"/>
      <c r="TW1002" s="3"/>
      <c r="TX1002" s="3"/>
      <c r="TY1002" s="3"/>
      <c r="TZ1002" s="3"/>
      <c r="UA1002" s="3"/>
      <c r="UB1002" s="3"/>
      <c r="UC1002" s="3"/>
      <c r="UD1002" s="3"/>
      <c r="UE1002" s="3"/>
      <c r="UF1002" s="3"/>
      <c r="UG1002" s="3"/>
      <c r="UH1002" s="3"/>
      <c r="UI1002" s="3"/>
      <c r="UJ1002" s="3"/>
      <c r="UK1002" s="3"/>
      <c r="UL1002" s="3"/>
      <c r="UM1002" s="3"/>
      <c r="UN1002" s="3"/>
      <c r="UO1002" s="3"/>
      <c r="UP1002" s="3"/>
      <c r="UQ1002" s="3"/>
      <c r="UR1002" s="3"/>
      <c r="US1002" s="3"/>
      <c r="UT1002" s="3"/>
      <c r="UU1002" s="3"/>
      <c r="UV1002" s="3"/>
      <c r="UW1002" s="3"/>
      <c r="UX1002" s="3"/>
      <c r="UY1002" s="3"/>
      <c r="UZ1002" s="3"/>
      <c r="VA1002" s="3"/>
      <c r="VB1002" s="3"/>
      <c r="VC1002" s="3"/>
      <c r="VD1002" s="3"/>
      <c r="VE1002" s="3"/>
      <c r="VF1002" s="3"/>
      <c r="VG1002" s="3"/>
      <c r="VH1002" s="3"/>
      <c r="VI1002" s="3"/>
      <c r="VJ1002" s="3"/>
      <c r="VK1002" s="3"/>
      <c r="VL1002" s="3"/>
      <c r="VM1002" s="3"/>
      <c r="VN1002" s="3"/>
      <c r="VO1002" s="3"/>
      <c r="VP1002" s="3"/>
      <c r="VQ1002" s="3"/>
      <c r="VR1002" s="3"/>
      <c r="VS1002" s="3"/>
      <c r="VT1002" s="3"/>
      <c r="VU1002" s="3"/>
      <c r="VV1002" s="3"/>
      <c r="VW1002" s="3"/>
      <c r="VX1002" s="3"/>
      <c r="VY1002" s="3"/>
      <c r="VZ1002" s="3"/>
      <c r="WA1002" s="3"/>
      <c r="WB1002" s="3"/>
      <c r="WC1002" s="3"/>
    </row>
    <row r="1003" spans="1:601" x14ac:dyDescent="0.3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  <c r="KA1003" s="3"/>
      <c r="KB1003" s="3"/>
      <c r="KC1003" s="3"/>
      <c r="KD1003" s="3"/>
      <c r="KE1003" s="3"/>
      <c r="KF1003" s="3"/>
      <c r="KG1003" s="3"/>
      <c r="KH1003" s="3"/>
      <c r="KI1003" s="3"/>
      <c r="KJ1003" s="3"/>
      <c r="KK1003" s="3"/>
      <c r="KL1003" s="3"/>
      <c r="KM1003" s="3"/>
      <c r="KN1003" s="3"/>
      <c r="KO1003" s="3"/>
      <c r="KP1003" s="3"/>
      <c r="KQ1003" s="3"/>
      <c r="KR1003" s="3"/>
      <c r="KS1003" s="3"/>
      <c r="KT1003" s="3"/>
      <c r="KU1003" s="3"/>
      <c r="KV1003" s="3"/>
      <c r="KW1003" s="3"/>
      <c r="KX1003" s="3"/>
      <c r="KY1003" s="3"/>
      <c r="KZ1003" s="3"/>
      <c r="LA1003" s="3"/>
      <c r="LB1003" s="3"/>
      <c r="LC1003" s="3"/>
      <c r="LD1003" s="3"/>
      <c r="LE1003" s="3"/>
      <c r="LF1003" s="3"/>
      <c r="LG1003" s="3"/>
      <c r="LH1003" s="3"/>
      <c r="LI1003" s="3"/>
      <c r="LJ1003" s="3"/>
      <c r="LK1003" s="3"/>
      <c r="LL1003" s="3"/>
      <c r="LM1003" s="3"/>
      <c r="LN1003" s="3"/>
      <c r="LO1003" s="3"/>
      <c r="LP1003" s="3"/>
      <c r="LQ1003" s="3"/>
      <c r="LR1003" s="3"/>
      <c r="LS1003" s="3"/>
      <c r="LT1003" s="3"/>
      <c r="LU1003" s="3"/>
      <c r="LV1003" s="3"/>
      <c r="LW1003" s="3"/>
      <c r="LX1003" s="3"/>
      <c r="LY1003" s="3"/>
      <c r="LZ1003" s="3"/>
      <c r="MA1003" s="3"/>
      <c r="MB1003" s="3"/>
      <c r="MC1003" s="3"/>
      <c r="MD1003" s="3"/>
      <c r="ME1003" s="3"/>
      <c r="MF1003" s="3"/>
      <c r="MG1003" s="3"/>
      <c r="MH1003" s="3"/>
      <c r="MI1003" s="3"/>
      <c r="MJ1003" s="3"/>
      <c r="MK1003" s="3"/>
      <c r="ML1003" s="3"/>
      <c r="MM1003" s="3"/>
      <c r="MN1003" s="3"/>
      <c r="MO1003" s="3"/>
      <c r="MP1003" s="3"/>
      <c r="MQ1003" s="3"/>
      <c r="MR1003" s="3"/>
      <c r="MS1003" s="3"/>
      <c r="MT1003" s="3"/>
      <c r="MU1003" s="3"/>
      <c r="MV1003" s="3"/>
      <c r="MW1003" s="3"/>
      <c r="MX1003" s="3"/>
      <c r="MY1003" s="3"/>
      <c r="MZ1003" s="3"/>
      <c r="NA1003" s="3"/>
      <c r="NB1003" s="3"/>
      <c r="NC1003" s="3"/>
      <c r="ND1003" s="3"/>
      <c r="NE1003" s="3"/>
      <c r="NF1003" s="3"/>
      <c r="NG1003" s="3"/>
      <c r="NH1003" s="3"/>
      <c r="NI1003" s="3"/>
      <c r="NJ1003" s="3"/>
      <c r="NK1003" s="3"/>
      <c r="NL1003" s="3"/>
      <c r="NM1003" s="3"/>
      <c r="NN1003" s="3"/>
      <c r="NO1003" s="3"/>
      <c r="NP1003" s="3"/>
      <c r="NQ1003" s="3"/>
      <c r="NR1003" s="3"/>
      <c r="NS1003" s="3"/>
      <c r="NT1003" s="3"/>
      <c r="NU1003" s="3"/>
      <c r="NV1003" s="3"/>
      <c r="NW1003" s="3"/>
      <c r="NX1003" s="3"/>
      <c r="NY1003" s="3"/>
      <c r="NZ1003" s="3"/>
      <c r="OA1003" s="3"/>
      <c r="OB1003" s="3"/>
      <c r="OC1003" s="3"/>
      <c r="OD1003" s="3"/>
      <c r="OE1003" s="3"/>
      <c r="OF1003" s="3"/>
      <c r="OG1003" s="3"/>
      <c r="OH1003" s="3"/>
      <c r="OI1003" s="3"/>
      <c r="OJ1003" s="3"/>
      <c r="OK1003" s="3"/>
      <c r="OL1003" s="3"/>
      <c r="OM1003" s="3"/>
      <c r="ON1003" s="3"/>
      <c r="OO1003" s="3"/>
      <c r="OP1003" s="3"/>
      <c r="OQ1003" s="3"/>
      <c r="OR1003" s="3"/>
      <c r="OS1003" s="3"/>
      <c r="OT1003" s="3"/>
      <c r="OU1003" s="3"/>
      <c r="OV1003" s="3"/>
      <c r="OW1003" s="3"/>
      <c r="OX1003" s="3"/>
      <c r="OY1003" s="3"/>
      <c r="OZ1003" s="3"/>
      <c r="PA1003" s="3"/>
      <c r="PB1003" s="3"/>
      <c r="PC1003" s="3"/>
      <c r="PD1003" s="3"/>
      <c r="PE1003" s="3"/>
      <c r="PF1003" s="3"/>
      <c r="PG1003" s="3"/>
      <c r="PH1003" s="3"/>
      <c r="PI1003" s="3"/>
      <c r="PJ1003" s="3"/>
      <c r="PK1003" s="3"/>
      <c r="PL1003" s="3"/>
      <c r="PM1003" s="3"/>
      <c r="PN1003" s="3"/>
      <c r="PO1003" s="3"/>
      <c r="PP1003" s="3"/>
      <c r="PQ1003" s="3"/>
      <c r="PR1003" s="3"/>
      <c r="PS1003" s="3"/>
      <c r="PT1003" s="3"/>
      <c r="PU1003" s="3"/>
      <c r="PV1003" s="3"/>
      <c r="PW1003" s="3"/>
      <c r="PX1003" s="3"/>
      <c r="PY1003" s="3"/>
      <c r="PZ1003" s="3"/>
      <c r="QA1003" s="3"/>
      <c r="QB1003" s="3"/>
      <c r="QC1003" s="3"/>
      <c r="QD1003" s="3"/>
      <c r="QE1003" s="3"/>
      <c r="QF1003" s="3"/>
      <c r="QG1003" s="3"/>
      <c r="QH1003" s="3"/>
      <c r="QI1003" s="3"/>
      <c r="QJ1003" s="3"/>
      <c r="QK1003" s="3"/>
      <c r="QL1003" s="3"/>
      <c r="QM1003" s="3"/>
      <c r="QN1003" s="3"/>
      <c r="QO1003" s="3"/>
      <c r="QP1003" s="3"/>
      <c r="QQ1003" s="3"/>
      <c r="QR1003" s="3"/>
      <c r="QS1003" s="3"/>
      <c r="QT1003" s="3"/>
      <c r="QU1003" s="3"/>
      <c r="QV1003" s="3"/>
      <c r="QW1003" s="3"/>
      <c r="QX1003" s="3"/>
      <c r="QY1003" s="3"/>
      <c r="QZ1003" s="3"/>
      <c r="RA1003" s="3"/>
      <c r="RB1003" s="3"/>
      <c r="RC1003" s="3"/>
      <c r="RD1003" s="3"/>
      <c r="RE1003" s="3"/>
      <c r="RF1003" s="3"/>
      <c r="RG1003" s="3"/>
      <c r="RH1003" s="3"/>
      <c r="RI1003" s="3"/>
      <c r="RJ1003" s="3"/>
      <c r="RK1003" s="3"/>
      <c r="RL1003" s="3"/>
      <c r="RM1003" s="3"/>
      <c r="RN1003" s="3"/>
      <c r="RO1003" s="3"/>
      <c r="RP1003" s="3"/>
      <c r="RQ1003" s="3"/>
      <c r="RR1003" s="3"/>
      <c r="RS1003" s="3"/>
      <c r="RT1003" s="3"/>
      <c r="RU1003" s="3"/>
      <c r="RV1003" s="3"/>
      <c r="RW1003" s="3"/>
      <c r="RX1003" s="3"/>
      <c r="RY1003" s="3"/>
      <c r="RZ1003" s="3"/>
      <c r="SA1003" s="3"/>
      <c r="SB1003" s="3"/>
      <c r="SC1003" s="3"/>
      <c r="SD1003" s="3"/>
      <c r="SE1003" s="3"/>
      <c r="SF1003" s="3"/>
      <c r="SG1003" s="3"/>
      <c r="SH1003" s="3"/>
      <c r="SI1003" s="3"/>
      <c r="SJ1003" s="3"/>
      <c r="SK1003" s="3"/>
      <c r="SL1003" s="3"/>
      <c r="SM1003" s="3"/>
      <c r="SN1003" s="3"/>
      <c r="SO1003" s="3"/>
      <c r="SP1003" s="3"/>
      <c r="SQ1003" s="3"/>
      <c r="SR1003" s="3"/>
      <c r="SS1003" s="3"/>
      <c r="ST1003" s="3"/>
      <c r="SU1003" s="3"/>
      <c r="SV1003" s="3"/>
      <c r="SW1003" s="3"/>
      <c r="SX1003" s="3"/>
      <c r="SY1003" s="3"/>
      <c r="SZ1003" s="3"/>
      <c r="TA1003" s="3"/>
      <c r="TB1003" s="3"/>
      <c r="TC1003" s="3"/>
      <c r="TD1003" s="3"/>
      <c r="TE1003" s="3"/>
      <c r="TF1003" s="3"/>
      <c r="TG1003" s="3"/>
      <c r="TH1003" s="3"/>
      <c r="TI1003" s="3"/>
      <c r="TJ1003" s="3"/>
      <c r="TK1003" s="3"/>
      <c r="TL1003" s="3"/>
      <c r="TM1003" s="3"/>
      <c r="TN1003" s="3"/>
      <c r="TO1003" s="3"/>
      <c r="TP1003" s="3"/>
      <c r="TQ1003" s="3"/>
      <c r="TR1003" s="3"/>
      <c r="TS1003" s="3"/>
      <c r="TT1003" s="3"/>
      <c r="TU1003" s="3"/>
      <c r="TV1003" s="3"/>
      <c r="TW1003" s="3"/>
      <c r="TX1003" s="3"/>
      <c r="TY1003" s="3"/>
      <c r="TZ1003" s="3"/>
      <c r="UA1003" s="3"/>
      <c r="UB1003" s="3"/>
      <c r="UC1003" s="3"/>
      <c r="UD1003" s="3"/>
      <c r="UE1003" s="3"/>
      <c r="UF1003" s="3"/>
      <c r="UG1003" s="3"/>
      <c r="UH1003" s="3"/>
      <c r="UI1003" s="3"/>
      <c r="UJ1003" s="3"/>
      <c r="UK1003" s="3"/>
      <c r="UL1003" s="3"/>
      <c r="UM1003" s="3"/>
      <c r="UN1003" s="3"/>
      <c r="UO1003" s="3"/>
      <c r="UP1003" s="3"/>
      <c r="UQ1003" s="3"/>
      <c r="UR1003" s="3"/>
      <c r="US1003" s="3"/>
      <c r="UT1003" s="3"/>
      <c r="UU1003" s="3"/>
      <c r="UV1003" s="3"/>
      <c r="UW1003" s="3"/>
      <c r="UX1003" s="3"/>
      <c r="UY1003" s="3"/>
      <c r="UZ1003" s="3"/>
      <c r="VA1003" s="3"/>
      <c r="VB1003" s="3"/>
      <c r="VC1003" s="3"/>
      <c r="VD1003" s="3"/>
      <c r="VE1003" s="3"/>
      <c r="VF1003" s="3"/>
      <c r="VG1003" s="3"/>
      <c r="VH1003" s="3"/>
      <c r="VI1003" s="3"/>
      <c r="VJ1003" s="3"/>
      <c r="VK1003" s="3"/>
      <c r="VL1003" s="3"/>
      <c r="VM1003" s="3"/>
      <c r="VN1003" s="3"/>
      <c r="VO1003" s="3"/>
      <c r="VP1003" s="3"/>
      <c r="VQ1003" s="3"/>
      <c r="VR1003" s="3"/>
      <c r="VS1003" s="3"/>
      <c r="VT1003" s="3"/>
      <c r="VU1003" s="3"/>
      <c r="VV1003" s="3"/>
      <c r="VW1003" s="3"/>
      <c r="VX1003" s="3"/>
      <c r="VY1003" s="3"/>
      <c r="VZ1003" s="3"/>
      <c r="WA1003" s="3"/>
      <c r="WB1003" s="3"/>
      <c r="WC1003" s="3"/>
    </row>
    <row r="1004" spans="1:601" x14ac:dyDescent="0.3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  <c r="KA1004" s="3"/>
      <c r="KB1004" s="3"/>
      <c r="KC1004" s="3"/>
      <c r="KD1004" s="3"/>
      <c r="KE1004" s="3"/>
      <c r="KF1004" s="3"/>
      <c r="KG1004" s="3"/>
      <c r="KH1004" s="3"/>
      <c r="KI1004" s="3"/>
      <c r="KJ1004" s="3"/>
      <c r="KK1004" s="3"/>
      <c r="KL1004" s="3"/>
      <c r="KM1004" s="3"/>
      <c r="KN1004" s="3"/>
      <c r="KO1004" s="3"/>
      <c r="KP1004" s="3"/>
      <c r="KQ1004" s="3"/>
      <c r="KR1004" s="3"/>
      <c r="KS1004" s="3"/>
      <c r="KT1004" s="3"/>
      <c r="KU1004" s="3"/>
      <c r="KV1004" s="3"/>
      <c r="KW1004" s="3"/>
      <c r="KX1004" s="3"/>
      <c r="KY1004" s="3"/>
      <c r="KZ1004" s="3"/>
      <c r="LA1004" s="3"/>
      <c r="LB1004" s="3"/>
      <c r="LC1004" s="3"/>
      <c r="LD1004" s="3"/>
      <c r="LE1004" s="3"/>
      <c r="LF1004" s="3"/>
      <c r="LG1004" s="3"/>
      <c r="LH1004" s="3"/>
      <c r="LI1004" s="3"/>
      <c r="LJ1004" s="3"/>
      <c r="LK1004" s="3"/>
      <c r="LL1004" s="3"/>
      <c r="LM1004" s="3"/>
      <c r="LN1004" s="3"/>
      <c r="LO1004" s="3"/>
      <c r="LP1004" s="3"/>
      <c r="LQ1004" s="3"/>
      <c r="LR1004" s="3"/>
      <c r="LS1004" s="3"/>
      <c r="LT1004" s="3"/>
      <c r="LU1004" s="3"/>
      <c r="LV1004" s="3"/>
      <c r="LW1004" s="3"/>
      <c r="LX1004" s="3"/>
      <c r="LY1004" s="3"/>
      <c r="LZ1004" s="3"/>
      <c r="MA1004" s="3"/>
      <c r="MB1004" s="3"/>
      <c r="MC1004" s="3"/>
      <c r="MD1004" s="3"/>
      <c r="ME1004" s="3"/>
      <c r="MF1004" s="3"/>
      <c r="MG1004" s="3"/>
      <c r="MH1004" s="3"/>
      <c r="MI1004" s="3"/>
      <c r="MJ1004" s="3"/>
      <c r="MK1004" s="3"/>
      <c r="ML1004" s="3"/>
      <c r="MM1004" s="3"/>
      <c r="MN1004" s="3"/>
      <c r="MO1004" s="3"/>
      <c r="MP1004" s="3"/>
      <c r="MQ1004" s="3"/>
      <c r="MR1004" s="3"/>
      <c r="MS1004" s="3"/>
      <c r="MT1004" s="3"/>
      <c r="MU1004" s="3"/>
      <c r="MV1004" s="3"/>
      <c r="MW1004" s="3"/>
      <c r="MX1004" s="3"/>
      <c r="MY1004" s="3"/>
      <c r="MZ1004" s="3"/>
      <c r="NA1004" s="3"/>
      <c r="NB1004" s="3"/>
      <c r="NC1004" s="3"/>
      <c r="ND1004" s="3"/>
      <c r="NE1004" s="3"/>
      <c r="NF1004" s="3"/>
      <c r="NG1004" s="3"/>
      <c r="NH1004" s="3"/>
      <c r="NI1004" s="3"/>
      <c r="NJ1004" s="3"/>
      <c r="NK1004" s="3"/>
      <c r="NL1004" s="3"/>
      <c r="NM1004" s="3"/>
      <c r="NN1004" s="3"/>
      <c r="NO1004" s="3"/>
      <c r="NP1004" s="3"/>
      <c r="NQ1004" s="3"/>
      <c r="NR1004" s="3"/>
      <c r="NS1004" s="3"/>
      <c r="NT1004" s="3"/>
      <c r="NU1004" s="3"/>
      <c r="NV1004" s="3"/>
      <c r="NW1004" s="3"/>
      <c r="NX1004" s="3"/>
      <c r="NY1004" s="3"/>
      <c r="NZ1004" s="3"/>
      <c r="OA1004" s="3"/>
      <c r="OB1004" s="3"/>
      <c r="OC1004" s="3"/>
      <c r="OD1004" s="3"/>
      <c r="OE1004" s="3"/>
      <c r="OF1004" s="3"/>
      <c r="OG1004" s="3"/>
      <c r="OH1004" s="3"/>
      <c r="OI1004" s="3"/>
      <c r="OJ1004" s="3"/>
      <c r="OK1004" s="3"/>
      <c r="OL1004" s="3"/>
      <c r="OM1004" s="3"/>
      <c r="ON1004" s="3"/>
      <c r="OO1004" s="3"/>
      <c r="OP1004" s="3"/>
      <c r="OQ1004" s="3"/>
      <c r="OR1004" s="3"/>
      <c r="OS1004" s="3"/>
      <c r="OT1004" s="3"/>
      <c r="OU1004" s="3"/>
      <c r="OV1004" s="3"/>
      <c r="OW1004" s="3"/>
      <c r="OX1004" s="3"/>
      <c r="OY1004" s="3"/>
      <c r="OZ1004" s="3"/>
      <c r="PA1004" s="3"/>
      <c r="PB1004" s="3"/>
      <c r="PC1004" s="3"/>
      <c r="PD1004" s="3"/>
      <c r="PE1004" s="3"/>
      <c r="PF1004" s="3"/>
      <c r="PG1004" s="3"/>
      <c r="PH1004" s="3"/>
      <c r="PI1004" s="3"/>
      <c r="PJ1004" s="3"/>
      <c r="PK1004" s="3"/>
      <c r="PL1004" s="3"/>
      <c r="PM1004" s="3"/>
      <c r="PN1004" s="3"/>
      <c r="PO1004" s="3"/>
      <c r="PP1004" s="3"/>
      <c r="PQ1004" s="3"/>
      <c r="PR1004" s="3"/>
      <c r="PS1004" s="3"/>
      <c r="PT1004" s="3"/>
      <c r="PU1004" s="3"/>
      <c r="PV1004" s="3"/>
      <c r="PW1004" s="3"/>
      <c r="PX1004" s="3"/>
      <c r="PY1004" s="3"/>
      <c r="PZ1004" s="3"/>
      <c r="QA1004" s="3"/>
      <c r="QB1004" s="3"/>
      <c r="QC1004" s="3"/>
      <c r="QD1004" s="3"/>
      <c r="QE1004" s="3"/>
      <c r="QF1004" s="3"/>
      <c r="QG1004" s="3"/>
      <c r="QH1004" s="3"/>
      <c r="QI1004" s="3"/>
      <c r="QJ1004" s="3"/>
      <c r="QK1004" s="3"/>
      <c r="QL1004" s="3"/>
      <c r="QM1004" s="3"/>
      <c r="QN1004" s="3"/>
      <c r="QO1004" s="3"/>
      <c r="QP1004" s="3"/>
      <c r="QQ1004" s="3"/>
      <c r="QR1004" s="3"/>
      <c r="QS1004" s="3"/>
      <c r="QT1004" s="3"/>
      <c r="QU1004" s="3"/>
      <c r="QV1004" s="3"/>
      <c r="QW1004" s="3"/>
      <c r="QX1004" s="3"/>
      <c r="QY1004" s="3"/>
      <c r="QZ1004" s="3"/>
      <c r="RA1004" s="3"/>
      <c r="RB1004" s="3"/>
      <c r="RC1004" s="3"/>
      <c r="RD1004" s="3"/>
      <c r="RE1004" s="3"/>
      <c r="RF1004" s="3"/>
      <c r="RG1004" s="3"/>
      <c r="RH1004" s="3"/>
      <c r="RI1004" s="3"/>
      <c r="RJ1004" s="3"/>
      <c r="RK1004" s="3"/>
      <c r="RL1004" s="3"/>
      <c r="RM1004" s="3"/>
      <c r="RN1004" s="3"/>
      <c r="RO1004" s="3"/>
      <c r="RP1004" s="3"/>
      <c r="RQ1004" s="3"/>
      <c r="RR1004" s="3"/>
      <c r="RS1004" s="3"/>
      <c r="RT1004" s="3"/>
      <c r="RU1004" s="3"/>
      <c r="RV1004" s="3"/>
      <c r="RW1004" s="3"/>
      <c r="RX1004" s="3"/>
      <c r="RY1004" s="3"/>
      <c r="RZ1004" s="3"/>
      <c r="SA1004" s="3"/>
      <c r="SB1004" s="3"/>
      <c r="SC1004" s="3"/>
      <c r="SD1004" s="3"/>
      <c r="SE1004" s="3"/>
      <c r="SF1004" s="3"/>
      <c r="SG1004" s="3"/>
      <c r="SH1004" s="3"/>
      <c r="SI1004" s="3"/>
      <c r="SJ1004" s="3"/>
      <c r="SK1004" s="3"/>
      <c r="SL1004" s="3"/>
      <c r="SM1004" s="3"/>
      <c r="SN1004" s="3"/>
      <c r="SO1004" s="3"/>
      <c r="SP1004" s="3"/>
      <c r="SQ1004" s="3"/>
      <c r="SR1004" s="3"/>
      <c r="SS1004" s="3"/>
      <c r="ST1004" s="3"/>
      <c r="SU1004" s="3"/>
      <c r="SV1004" s="3"/>
      <c r="SW1004" s="3"/>
      <c r="SX1004" s="3"/>
      <c r="SY1004" s="3"/>
      <c r="SZ1004" s="3"/>
      <c r="TA1004" s="3"/>
      <c r="TB1004" s="3"/>
      <c r="TC1004" s="3"/>
      <c r="TD1004" s="3"/>
      <c r="TE1004" s="3"/>
      <c r="TF1004" s="3"/>
      <c r="TG1004" s="3"/>
      <c r="TH1004" s="3"/>
      <c r="TI1004" s="3"/>
      <c r="TJ1004" s="3"/>
      <c r="TK1004" s="3"/>
      <c r="TL1004" s="3"/>
      <c r="TM1004" s="3"/>
      <c r="TN1004" s="3"/>
      <c r="TO1004" s="3"/>
      <c r="TP1004" s="3"/>
      <c r="TQ1004" s="3"/>
      <c r="TR1004" s="3"/>
      <c r="TS1004" s="3"/>
      <c r="TT1004" s="3"/>
      <c r="TU1004" s="3"/>
      <c r="TV1004" s="3"/>
      <c r="TW1004" s="3"/>
      <c r="TX1004" s="3"/>
      <c r="TY1004" s="3"/>
      <c r="TZ1004" s="3"/>
      <c r="UA1004" s="3"/>
      <c r="UB1004" s="3"/>
      <c r="UC1004" s="3"/>
      <c r="UD1004" s="3"/>
      <c r="UE1004" s="3"/>
      <c r="UF1004" s="3"/>
      <c r="UG1004" s="3"/>
      <c r="UH1004" s="3"/>
      <c r="UI1004" s="3"/>
      <c r="UJ1004" s="3"/>
      <c r="UK1004" s="3"/>
      <c r="UL1004" s="3"/>
      <c r="UM1004" s="3"/>
      <c r="UN1004" s="3"/>
      <c r="UO1004" s="3"/>
      <c r="UP1004" s="3"/>
      <c r="UQ1004" s="3"/>
      <c r="UR1004" s="3"/>
      <c r="US1004" s="3"/>
      <c r="UT1004" s="3"/>
      <c r="UU1004" s="3"/>
      <c r="UV1004" s="3"/>
      <c r="UW1004" s="3"/>
      <c r="UX1004" s="3"/>
      <c r="UY1004" s="3"/>
      <c r="UZ1004" s="3"/>
      <c r="VA1004" s="3"/>
      <c r="VB1004" s="3"/>
      <c r="VC1004" s="3"/>
      <c r="VD1004" s="3"/>
      <c r="VE1004" s="3"/>
      <c r="VF1004" s="3"/>
      <c r="VG1004" s="3"/>
      <c r="VH1004" s="3"/>
      <c r="VI1004" s="3"/>
      <c r="VJ1004" s="3"/>
      <c r="VK1004" s="3"/>
      <c r="VL1004" s="3"/>
      <c r="VM1004" s="3"/>
      <c r="VN1004" s="3"/>
      <c r="VO1004" s="3"/>
      <c r="VP1004" s="3"/>
      <c r="VQ1004" s="3"/>
      <c r="VR1004" s="3"/>
      <c r="VS1004" s="3"/>
      <c r="VT1004" s="3"/>
      <c r="VU1004" s="3"/>
      <c r="VV1004" s="3"/>
      <c r="VW1004" s="3"/>
      <c r="VX1004" s="3"/>
      <c r="VY1004" s="3"/>
      <c r="VZ1004" s="3"/>
      <c r="WA1004" s="3"/>
      <c r="WB1004" s="3"/>
      <c r="WC1004" s="3"/>
    </row>
    <row r="1005" spans="1:601" x14ac:dyDescent="0.3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  <c r="KA1005" s="3"/>
      <c r="KB1005" s="3"/>
      <c r="KC1005" s="3"/>
      <c r="KD1005" s="3"/>
      <c r="KE1005" s="3"/>
      <c r="KF1005" s="3"/>
      <c r="KG1005" s="3"/>
      <c r="KH1005" s="3"/>
      <c r="KI1005" s="3"/>
      <c r="KJ1005" s="3"/>
      <c r="KK1005" s="3"/>
      <c r="KL1005" s="3"/>
      <c r="KM1005" s="3"/>
      <c r="KN1005" s="3"/>
      <c r="KO1005" s="3"/>
      <c r="KP1005" s="3"/>
      <c r="KQ1005" s="3"/>
      <c r="KR1005" s="3"/>
      <c r="KS1005" s="3"/>
      <c r="KT1005" s="3"/>
      <c r="KU1005" s="3"/>
      <c r="KV1005" s="3"/>
      <c r="KW1005" s="3"/>
      <c r="KX1005" s="3"/>
      <c r="KY1005" s="3"/>
      <c r="KZ1005" s="3"/>
      <c r="LA1005" s="3"/>
      <c r="LB1005" s="3"/>
      <c r="LC1005" s="3"/>
      <c r="LD1005" s="3"/>
      <c r="LE1005" s="3"/>
      <c r="LF1005" s="3"/>
      <c r="LG1005" s="3"/>
      <c r="LH1005" s="3"/>
      <c r="LI1005" s="3"/>
      <c r="LJ1005" s="3"/>
      <c r="LK1005" s="3"/>
      <c r="LL1005" s="3"/>
      <c r="LM1005" s="3"/>
      <c r="LN1005" s="3"/>
      <c r="LO1005" s="3"/>
      <c r="LP1005" s="3"/>
      <c r="LQ1005" s="3"/>
      <c r="LR1005" s="3"/>
      <c r="LS1005" s="3"/>
      <c r="LT1005" s="3"/>
      <c r="LU1005" s="3"/>
      <c r="LV1005" s="3"/>
      <c r="LW1005" s="3"/>
      <c r="LX1005" s="3"/>
      <c r="LY1005" s="3"/>
      <c r="LZ1005" s="3"/>
      <c r="MA1005" s="3"/>
      <c r="MB1005" s="3"/>
      <c r="MC1005" s="3"/>
      <c r="MD1005" s="3"/>
      <c r="ME1005" s="3"/>
      <c r="MF1005" s="3"/>
      <c r="MG1005" s="3"/>
      <c r="MH1005" s="3"/>
      <c r="MI1005" s="3"/>
      <c r="MJ1005" s="3"/>
      <c r="MK1005" s="3"/>
      <c r="ML1005" s="3"/>
      <c r="MM1005" s="3"/>
      <c r="MN1005" s="3"/>
      <c r="MO1005" s="3"/>
      <c r="MP1005" s="3"/>
      <c r="MQ1005" s="3"/>
      <c r="MR1005" s="3"/>
      <c r="MS1005" s="3"/>
      <c r="MT1005" s="3"/>
      <c r="MU1005" s="3"/>
      <c r="MV1005" s="3"/>
      <c r="MW1005" s="3"/>
      <c r="MX1005" s="3"/>
      <c r="MY1005" s="3"/>
      <c r="MZ1005" s="3"/>
      <c r="NA1005" s="3"/>
      <c r="NB1005" s="3"/>
      <c r="NC1005" s="3"/>
      <c r="ND1005" s="3"/>
      <c r="NE1005" s="3"/>
      <c r="NF1005" s="3"/>
      <c r="NG1005" s="3"/>
      <c r="NH1005" s="3"/>
      <c r="NI1005" s="3"/>
      <c r="NJ1005" s="3"/>
      <c r="NK1005" s="3"/>
      <c r="NL1005" s="3"/>
      <c r="NM1005" s="3"/>
      <c r="NN1005" s="3"/>
      <c r="NO1005" s="3"/>
      <c r="NP1005" s="3"/>
      <c r="NQ1005" s="3"/>
      <c r="NR1005" s="3"/>
      <c r="NS1005" s="3"/>
      <c r="NT1005" s="3"/>
      <c r="NU1005" s="3"/>
      <c r="NV1005" s="3"/>
      <c r="NW1005" s="3"/>
      <c r="NX1005" s="3"/>
      <c r="NY1005" s="3"/>
      <c r="NZ1005" s="3"/>
      <c r="OA1005" s="3"/>
      <c r="OB1005" s="3"/>
      <c r="OC1005" s="3"/>
      <c r="OD1005" s="3"/>
      <c r="OE1005" s="3"/>
      <c r="OF1005" s="3"/>
      <c r="OG1005" s="3"/>
      <c r="OH1005" s="3"/>
      <c r="OI1005" s="3"/>
      <c r="OJ1005" s="3"/>
      <c r="OK1005" s="3"/>
      <c r="OL1005" s="3"/>
      <c r="OM1005" s="3"/>
      <c r="ON1005" s="3"/>
      <c r="OO1005" s="3"/>
      <c r="OP1005" s="3"/>
      <c r="OQ1005" s="3"/>
      <c r="OR1005" s="3"/>
      <c r="OS1005" s="3"/>
      <c r="OT1005" s="3"/>
      <c r="OU1005" s="3"/>
      <c r="OV1005" s="3"/>
      <c r="OW1005" s="3"/>
      <c r="OX1005" s="3"/>
      <c r="OY1005" s="3"/>
      <c r="OZ1005" s="3"/>
      <c r="PA1005" s="3"/>
      <c r="PB1005" s="3"/>
      <c r="PC1005" s="3"/>
      <c r="PD1005" s="3"/>
      <c r="PE1005" s="3"/>
      <c r="PF1005" s="3"/>
      <c r="PG1005" s="3"/>
      <c r="PH1005" s="3"/>
      <c r="PI1005" s="3"/>
      <c r="PJ1005" s="3"/>
      <c r="PK1005" s="3"/>
      <c r="PL1005" s="3"/>
      <c r="PM1005" s="3"/>
      <c r="PN1005" s="3"/>
      <c r="PO1005" s="3"/>
      <c r="PP1005" s="3"/>
      <c r="PQ1005" s="3"/>
      <c r="PR1005" s="3"/>
      <c r="PS1005" s="3"/>
      <c r="PT1005" s="3"/>
      <c r="PU1005" s="3"/>
      <c r="PV1005" s="3"/>
      <c r="PW1005" s="3"/>
      <c r="PX1005" s="3"/>
      <c r="PY1005" s="3"/>
      <c r="PZ1005" s="3"/>
      <c r="QA1005" s="3"/>
      <c r="QB1005" s="3"/>
      <c r="QC1005" s="3"/>
      <c r="QD1005" s="3"/>
      <c r="QE1005" s="3"/>
      <c r="QF1005" s="3"/>
      <c r="QG1005" s="3"/>
      <c r="QH1005" s="3"/>
      <c r="QI1005" s="3"/>
      <c r="QJ1005" s="3"/>
      <c r="QK1005" s="3"/>
      <c r="QL1005" s="3"/>
      <c r="QM1005" s="3"/>
      <c r="QN1005" s="3"/>
      <c r="QO1005" s="3"/>
      <c r="QP1005" s="3"/>
      <c r="QQ1005" s="3"/>
      <c r="QR1005" s="3"/>
      <c r="QS1005" s="3"/>
      <c r="QT1005" s="3"/>
      <c r="QU1005" s="3"/>
      <c r="QV1005" s="3"/>
      <c r="QW1005" s="3"/>
      <c r="QX1005" s="3"/>
      <c r="QY1005" s="3"/>
      <c r="QZ1005" s="3"/>
      <c r="RA1005" s="3"/>
      <c r="RB1005" s="3"/>
      <c r="RC1005" s="3"/>
      <c r="RD1005" s="3"/>
      <c r="RE1005" s="3"/>
      <c r="RF1005" s="3"/>
      <c r="RG1005" s="3"/>
      <c r="RH1005" s="3"/>
      <c r="RI1005" s="3"/>
      <c r="RJ1005" s="3"/>
      <c r="RK1005" s="3"/>
      <c r="RL1005" s="3"/>
      <c r="RM1005" s="3"/>
      <c r="RN1005" s="3"/>
      <c r="RO1005" s="3"/>
      <c r="RP1005" s="3"/>
      <c r="RQ1005" s="3"/>
      <c r="RR1005" s="3"/>
      <c r="RS1005" s="3"/>
      <c r="RT1005" s="3"/>
      <c r="RU1005" s="3"/>
      <c r="RV1005" s="3"/>
      <c r="RW1005" s="3"/>
      <c r="RX1005" s="3"/>
      <c r="RY1005" s="3"/>
      <c r="RZ1005" s="3"/>
      <c r="SA1005" s="3"/>
      <c r="SB1005" s="3"/>
      <c r="SC1005" s="3"/>
      <c r="SD1005" s="3"/>
      <c r="SE1005" s="3"/>
      <c r="SF1005" s="3"/>
      <c r="SG1005" s="3"/>
      <c r="SH1005" s="3"/>
      <c r="SI1005" s="3"/>
      <c r="SJ1005" s="3"/>
      <c r="SK1005" s="3"/>
      <c r="SL1005" s="3"/>
      <c r="SM1005" s="3"/>
      <c r="SN1005" s="3"/>
      <c r="SO1005" s="3"/>
      <c r="SP1005" s="3"/>
      <c r="SQ1005" s="3"/>
      <c r="SR1005" s="3"/>
      <c r="SS1005" s="3"/>
      <c r="ST1005" s="3"/>
      <c r="SU1005" s="3"/>
      <c r="SV1005" s="3"/>
      <c r="SW1005" s="3"/>
      <c r="SX1005" s="3"/>
      <c r="SY1005" s="3"/>
      <c r="SZ1005" s="3"/>
      <c r="TA1005" s="3"/>
      <c r="TB1005" s="3"/>
      <c r="TC1005" s="3"/>
      <c r="TD1005" s="3"/>
      <c r="TE1005" s="3"/>
      <c r="TF1005" s="3"/>
      <c r="TG1005" s="3"/>
      <c r="TH1005" s="3"/>
      <c r="TI1005" s="3"/>
      <c r="TJ1005" s="3"/>
      <c r="TK1005" s="3"/>
      <c r="TL1005" s="3"/>
      <c r="TM1005" s="3"/>
      <c r="TN1005" s="3"/>
      <c r="TO1005" s="3"/>
      <c r="TP1005" s="3"/>
      <c r="TQ1005" s="3"/>
      <c r="TR1005" s="3"/>
      <c r="TS1005" s="3"/>
      <c r="TT1005" s="3"/>
      <c r="TU1005" s="3"/>
      <c r="TV1005" s="3"/>
      <c r="TW1005" s="3"/>
      <c r="TX1005" s="3"/>
      <c r="TY1005" s="3"/>
      <c r="TZ1005" s="3"/>
      <c r="UA1005" s="3"/>
      <c r="UB1005" s="3"/>
      <c r="UC1005" s="3"/>
      <c r="UD1005" s="3"/>
      <c r="UE1005" s="3"/>
      <c r="UF1005" s="3"/>
      <c r="UG1005" s="3"/>
      <c r="UH1005" s="3"/>
      <c r="UI1005" s="3"/>
      <c r="UJ1005" s="3"/>
      <c r="UK1005" s="3"/>
      <c r="UL1005" s="3"/>
      <c r="UM1005" s="3"/>
      <c r="UN1005" s="3"/>
      <c r="UO1005" s="3"/>
      <c r="UP1005" s="3"/>
      <c r="UQ1005" s="3"/>
      <c r="UR1005" s="3"/>
      <c r="US1005" s="3"/>
      <c r="UT1005" s="3"/>
      <c r="UU1005" s="3"/>
      <c r="UV1005" s="3"/>
      <c r="UW1005" s="3"/>
      <c r="UX1005" s="3"/>
      <c r="UY1005" s="3"/>
      <c r="UZ1005" s="3"/>
      <c r="VA1005" s="3"/>
      <c r="VB1005" s="3"/>
      <c r="VC1005" s="3"/>
      <c r="VD1005" s="3"/>
      <c r="VE1005" s="3"/>
      <c r="VF1005" s="3"/>
      <c r="VG1005" s="3"/>
      <c r="VH1005" s="3"/>
      <c r="VI1005" s="3"/>
      <c r="VJ1005" s="3"/>
      <c r="VK1005" s="3"/>
      <c r="VL1005" s="3"/>
      <c r="VM1005" s="3"/>
      <c r="VN1005" s="3"/>
      <c r="VO1005" s="3"/>
      <c r="VP1005" s="3"/>
      <c r="VQ1005" s="3"/>
      <c r="VR1005" s="3"/>
      <c r="VS1005" s="3"/>
      <c r="VT1005" s="3"/>
      <c r="VU1005" s="3"/>
      <c r="VV1005" s="3"/>
      <c r="VW1005" s="3"/>
      <c r="VX1005" s="3"/>
      <c r="VY1005" s="3"/>
      <c r="VZ1005" s="3"/>
      <c r="WA1005" s="3"/>
      <c r="WB1005" s="3"/>
      <c r="WC1005" s="3"/>
    </row>
    <row r="1006" spans="1:601" x14ac:dyDescent="0.3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  <c r="KA1006" s="3"/>
      <c r="KB1006" s="3"/>
      <c r="KC1006" s="3"/>
      <c r="KD1006" s="3"/>
      <c r="KE1006" s="3"/>
      <c r="KF1006" s="3"/>
      <c r="KG1006" s="3"/>
      <c r="KH1006" s="3"/>
      <c r="KI1006" s="3"/>
      <c r="KJ1006" s="3"/>
      <c r="KK1006" s="3"/>
      <c r="KL1006" s="3"/>
      <c r="KM1006" s="3"/>
      <c r="KN1006" s="3"/>
      <c r="KO1006" s="3"/>
      <c r="KP1006" s="3"/>
      <c r="KQ1006" s="3"/>
      <c r="KR1006" s="3"/>
      <c r="KS1006" s="3"/>
      <c r="KT1006" s="3"/>
      <c r="KU1006" s="3"/>
      <c r="KV1006" s="3"/>
      <c r="KW1006" s="3"/>
      <c r="KX1006" s="3"/>
      <c r="KY1006" s="3"/>
      <c r="KZ1006" s="3"/>
      <c r="LA1006" s="3"/>
      <c r="LB1006" s="3"/>
      <c r="LC1006" s="3"/>
      <c r="LD1006" s="3"/>
      <c r="LE1006" s="3"/>
      <c r="LF1006" s="3"/>
      <c r="LG1006" s="3"/>
      <c r="LH1006" s="3"/>
      <c r="LI1006" s="3"/>
      <c r="LJ1006" s="3"/>
      <c r="LK1006" s="3"/>
      <c r="LL1006" s="3"/>
      <c r="LM1006" s="3"/>
      <c r="LN1006" s="3"/>
      <c r="LO1006" s="3"/>
      <c r="LP1006" s="3"/>
      <c r="LQ1006" s="3"/>
      <c r="LR1006" s="3"/>
      <c r="LS1006" s="3"/>
      <c r="LT1006" s="3"/>
      <c r="LU1006" s="3"/>
      <c r="LV1006" s="3"/>
      <c r="LW1006" s="3"/>
      <c r="LX1006" s="3"/>
      <c r="LY1006" s="3"/>
      <c r="LZ1006" s="3"/>
      <c r="MA1006" s="3"/>
      <c r="MB1006" s="3"/>
      <c r="MC1006" s="3"/>
      <c r="MD1006" s="3"/>
      <c r="ME1006" s="3"/>
      <c r="MF1006" s="3"/>
      <c r="MG1006" s="3"/>
      <c r="MH1006" s="3"/>
      <c r="MI1006" s="3"/>
      <c r="MJ1006" s="3"/>
      <c r="MK1006" s="3"/>
      <c r="ML1006" s="3"/>
      <c r="MM1006" s="3"/>
      <c r="MN1006" s="3"/>
      <c r="MO1006" s="3"/>
      <c r="MP1006" s="3"/>
      <c r="MQ1006" s="3"/>
      <c r="MR1006" s="3"/>
      <c r="MS1006" s="3"/>
      <c r="MT1006" s="3"/>
      <c r="MU1006" s="3"/>
      <c r="MV1006" s="3"/>
      <c r="MW1006" s="3"/>
      <c r="MX1006" s="3"/>
      <c r="MY1006" s="3"/>
      <c r="MZ1006" s="3"/>
      <c r="NA1006" s="3"/>
      <c r="NB1006" s="3"/>
      <c r="NC1006" s="3"/>
      <c r="ND1006" s="3"/>
      <c r="NE1006" s="3"/>
      <c r="NF1006" s="3"/>
      <c r="NG1006" s="3"/>
      <c r="NH1006" s="3"/>
      <c r="NI1006" s="3"/>
      <c r="NJ1006" s="3"/>
      <c r="NK1006" s="3"/>
      <c r="NL1006" s="3"/>
      <c r="NM1006" s="3"/>
      <c r="NN1006" s="3"/>
      <c r="NO1006" s="3"/>
      <c r="NP1006" s="3"/>
      <c r="NQ1006" s="3"/>
      <c r="NR1006" s="3"/>
      <c r="NS1006" s="3"/>
      <c r="NT1006" s="3"/>
      <c r="NU1006" s="3"/>
      <c r="NV1006" s="3"/>
      <c r="NW1006" s="3"/>
      <c r="NX1006" s="3"/>
      <c r="NY1006" s="3"/>
      <c r="NZ1006" s="3"/>
      <c r="OA1006" s="3"/>
      <c r="OB1006" s="3"/>
      <c r="OC1006" s="3"/>
      <c r="OD1006" s="3"/>
      <c r="OE1006" s="3"/>
      <c r="OF1006" s="3"/>
      <c r="OG1006" s="3"/>
      <c r="OH1006" s="3"/>
      <c r="OI1006" s="3"/>
      <c r="OJ1006" s="3"/>
      <c r="OK1006" s="3"/>
      <c r="OL1006" s="3"/>
      <c r="OM1006" s="3"/>
      <c r="ON1006" s="3"/>
      <c r="OO1006" s="3"/>
      <c r="OP1006" s="3"/>
      <c r="OQ1006" s="3"/>
      <c r="OR1006" s="3"/>
      <c r="OS1006" s="3"/>
      <c r="OT1006" s="3"/>
      <c r="OU1006" s="3"/>
      <c r="OV1006" s="3"/>
      <c r="OW1006" s="3"/>
      <c r="OX1006" s="3"/>
      <c r="OY1006" s="3"/>
      <c r="OZ1006" s="3"/>
      <c r="PA1006" s="3"/>
      <c r="PB1006" s="3"/>
      <c r="PC1006" s="3"/>
      <c r="PD1006" s="3"/>
      <c r="PE1006" s="3"/>
      <c r="PF1006" s="3"/>
      <c r="PG1006" s="3"/>
      <c r="PH1006" s="3"/>
      <c r="PI1006" s="3"/>
      <c r="PJ1006" s="3"/>
      <c r="PK1006" s="3"/>
      <c r="PL1006" s="3"/>
      <c r="PM1006" s="3"/>
      <c r="PN1006" s="3"/>
      <c r="PO1006" s="3"/>
      <c r="PP1006" s="3"/>
      <c r="PQ1006" s="3"/>
      <c r="PR1006" s="3"/>
      <c r="PS1006" s="3"/>
      <c r="PT1006" s="3"/>
      <c r="PU1006" s="3"/>
      <c r="PV1006" s="3"/>
      <c r="PW1006" s="3"/>
      <c r="PX1006" s="3"/>
      <c r="PY1006" s="3"/>
      <c r="PZ1006" s="3"/>
      <c r="QA1006" s="3"/>
      <c r="QB1006" s="3"/>
      <c r="QC1006" s="3"/>
      <c r="QD1006" s="3"/>
      <c r="QE1006" s="3"/>
      <c r="QF1006" s="3"/>
      <c r="QG1006" s="3"/>
      <c r="QH1006" s="3"/>
      <c r="QI1006" s="3"/>
      <c r="QJ1006" s="3"/>
      <c r="QK1006" s="3"/>
      <c r="QL1006" s="3"/>
      <c r="QM1006" s="3"/>
      <c r="QN1006" s="3"/>
      <c r="QO1006" s="3"/>
      <c r="QP1006" s="3"/>
      <c r="QQ1006" s="3"/>
      <c r="QR1006" s="3"/>
      <c r="QS1006" s="3"/>
      <c r="QT1006" s="3"/>
      <c r="QU1006" s="3"/>
      <c r="QV1006" s="3"/>
      <c r="QW1006" s="3"/>
      <c r="QX1006" s="3"/>
      <c r="QY1006" s="3"/>
      <c r="QZ1006" s="3"/>
      <c r="RA1006" s="3"/>
      <c r="RB1006" s="3"/>
      <c r="RC1006" s="3"/>
      <c r="RD1006" s="3"/>
      <c r="RE1006" s="3"/>
      <c r="RF1006" s="3"/>
      <c r="RG1006" s="3"/>
      <c r="RH1006" s="3"/>
      <c r="RI1006" s="3"/>
      <c r="RJ1006" s="3"/>
      <c r="RK1006" s="3"/>
      <c r="RL1006" s="3"/>
      <c r="RM1006" s="3"/>
      <c r="RN1006" s="3"/>
      <c r="RO1006" s="3"/>
      <c r="RP1006" s="3"/>
      <c r="RQ1006" s="3"/>
      <c r="RR1006" s="3"/>
      <c r="RS1006" s="3"/>
      <c r="RT1006" s="3"/>
      <c r="RU1006" s="3"/>
      <c r="RV1006" s="3"/>
      <c r="RW1006" s="3"/>
      <c r="RX1006" s="3"/>
      <c r="RY1006" s="3"/>
      <c r="RZ1006" s="3"/>
      <c r="SA1006" s="3"/>
      <c r="SB1006" s="3"/>
      <c r="SC1006" s="3"/>
      <c r="SD1006" s="3"/>
      <c r="SE1006" s="3"/>
      <c r="SF1006" s="3"/>
      <c r="SG1006" s="3"/>
      <c r="SH1006" s="3"/>
      <c r="SI1006" s="3"/>
      <c r="SJ1006" s="3"/>
      <c r="SK1006" s="3"/>
      <c r="SL1006" s="3"/>
      <c r="SM1006" s="3"/>
      <c r="SN1006" s="3"/>
      <c r="SO1006" s="3"/>
      <c r="SP1006" s="3"/>
      <c r="SQ1006" s="3"/>
      <c r="SR1006" s="3"/>
      <c r="SS1006" s="3"/>
      <c r="ST1006" s="3"/>
      <c r="SU1006" s="3"/>
      <c r="SV1006" s="3"/>
      <c r="SW1006" s="3"/>
      <c r="SX1006" s="3"/>
      <c r="SY1006" s="3"/>
      <c r="SZ1006" s="3"/>
      <c r="TA1006" s="3"/>
      <c r="TB1006" s="3"/>
      <c r="TC1006" s="3"/>
      <c r="TD1006" s="3"/>
      <c r="TE1006" s="3"/>
      <c r="TF1006" s="3"/>
      <c r="TG1006" s="3"/>
      <c r="TH1006" s="3"/>
      <c r="TI1006" s="3"/>
      <c r="TJ1006" s="3"/>
      <c r="TK1006" s="3"/>
      <c r="TL1006" s="3"/>
      <c r="TM1006" s="3"/>
      <c r="TN1006" s="3"/>
      <c r="TO1006" s="3"/>
      <c r="TP1006" s="3"/>
      <c r="TQ1006" s="3"/>
      <c r="TR1006" s="3"/>
      <c r="TS1006" s="3"/>
      <c r="TT1006" s="3"/>
      <c r="TU1006" s="3"/>
      <c r="TV1006" s="3"/>
      <c r="TW1006" s="3"/>
      <c r="TX1006" s="3"/>
      <c r="TY1006" s="3"/>
      <c r="TZ1006" s="3"/>
      <c r="UA1006" s="3"/>
      <c r="UB1006" s="3"/>
      <c r="UC1006" s="3"/>
      <c r="UD1006" s="3"/>
      <c r="UE1006" s="3"/>
      <c r="UF1006" s="3"/>
      <c r="UG1006" s="3"/>
      <c r="UH1006" s="3"/>
      <c r="UI1006" s="3"/>
      <c r="UJ1006" s="3"/>
      <c r="UK1006" s="3"/>
      <c r="UL1006" s="3"/>
      <c r="UM1006" s="3"/>
      <c r="UN1006" s="3"/>
      <c r="UO1006" s="3"/>
      <c r="UP1006" s="3"/>
      <c r="UQ1006" s="3"/>
      <c r="UR1006" s="3"/>
      <c r="US1006" s="3"/>
      <c r="UT1006" s="3"/>
      <c r="UU1006" s="3"/>
      <c r="UV1006" s="3"/>
      <c r="UW1006" s="3"/>
      <c r="UX1006" s="3"/>
      <c r="UY1006" s="3"/>
      <c r="UZ1006" s="3"/>
      <c r="VA1006" s="3"/>
      <c r="VB1006" s="3"/>
      <c r="VC1006" s="3"/>
      <c r="VD1006" s="3"/>
      <c r="VE1006" s="3"/>
      <c r="VF1006" s="3"/>
      <c r="VG1006" s="3"/>
      <c r="VH1006" s="3"/>
      <c r="VI1006" s="3"/>
      <c r="VJ1006" s="3"/>
      <c r="VK1006" s="3"/>
      <c r="VL1006" s="3"/>
      <c r="VM1006" s="3"/>
      <c r="VN1006" s="3"/>
      <c r="VO1006" s="3"/>
      <c r="VP1006" s="3"/>
      <c r="VQ1006" s="3"/>
      <c r="VR1006" s="3"/>
      <c r="VS1006" s="3"/>
      <c r="VT1006" s="3"/>
      <c r="VU1006" s="3"/>
      <c r="VV1006" s="3"/>
      <c r="VW1006" s="3"/>
      <c r="VX1006" s="3"/>
      <c r="VY1006" s="3"/>
      <c r="VZ1006" s="3"/>
      <c r="WA1006" s="3"/>
      <c r="WB1006" s="3"/>
      <c r="WC1006" s="3"/>
    </row>
    <row r="1007" spans="1:601" x14ac:dyDescent="0.3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  <c r="KA1007" s="3"/>
      <c r="KB1007" s="3"/>
      <c r="KC1007" s="3"/>
      <c r="KD1007" s="3"/>
      <c r="KE1007" s="3"/>
      <c r="KF1007" s="3"/>
      <c r="KG1007" s="3"/>
      <c r="KH1007" s="3"/>
      <c r="KI1007" s="3"/>
      <c r="KJ1007" s="3"/>
      <c r="KK1007" s="3"/>
      <c r="KL1007" s="3"/>
      <c r="KM1007" s="3"/>
      <c r="KN1007" s="3"/>
      <c r="KO1007" s="3"/>
      <c r="KP1007" s="3"/>
      <c r="KQ1007" s="3"/>
      <c r="KR1007" s="3"/>
      <c r="KS1007" s="3"/>
      <c r="KT1007" s="3"/>
      <c r="KU1007" s="3"/>
      <c r="KV1007" s="3"/>
      <c r="KW1007" s="3"/>
      <c r="KX1007" s="3"/>
      <c r="KY1007" s="3"/>
      <c r="KZ1007" s="3"/>
      <c r="LA1007" s="3"/>
      <c r="LB1007" s="3"/>
      <c r="LC1007" s="3"/>
      <c r="LD1007" s="3"/>
      <c r="LE1007" s="3"/>
      <c r="LF1007" s="3"/>
      <c r="LG1007" s="3"/>
      <c r="LH1007" s="3"/>
      <c r="LI1007" s="3"/>
      <c r="LJ1007" s="3"/>
      <c r="LK1007" s="3"/>
      <c r="LL1007" s="3"/>
      <c r="LM1007" s="3"/>
      <c r="LN1007" s="3"/>
      <c r="LO1007" s="3"/>
      <c r="LP1007" s="3"/>
      <c r="LQ1007" s="3"/>
      <c r="LR1007" s="3"/>
      <c r="LS1007" s="3"/>
      <c r="LT1007" s="3"/>
      <c r="LU1007" s="3"/>
      <c r="LV1007" s="3"/>
      <c r="LW1007" s="3"/>
      <c r="LX1007" s="3"/>
      <c r="LY1007" s="3"/>
      <c r="LZ1007" s="3"/>
      <c r="MA1007" s="3"/>
      <c r="MB1007" s="3"/>
      <c r="MC1007" s="3"/>
      <c r="MD1007" s="3"/>
      <c r="ME1007" s="3"/>
      <c r="MF1007" s="3"/>
      <c r="MG1007" s="3"/>
      <c r="MH1007" s="3"/>
      <c r="MI1007" s="3"/>
      <c r="MJ1007" s="3"/>
      <c r="MK1007" s="3"/>
      <c r="ML1007" s="3"/>
      <c r="MM1007" s="3"/>
      <c r="MN1007" s="3"/>
      <c r="MO1007" s="3"/>
      <c r="MP1007" s="3"/>
      <c r="MQ1007" s="3"/>
      <c r="MR1007" s="3"/>
      <c r="MS1007" s="3"/>
      <c r="MT1007" s="3"/>
      <c r="MU1007" s="3"/>
      <c r="MV1007" s="3"/>
      <c r="MW1007" s="3"/>
      <c r="MX1007" s="3"/>
      <c r="MY1007" s="3"/>
      <c r="MZ1007" s="3"/>
      <c r="NA1007" s="3"/>
      <c r="NB1007" s="3"/>
      <c r="NC1007" s="3"/>
      <c r="ND1007" s="3"/>
      <c r="NE1007" s="3"/>
      <c r="NF1007" s="3"/>
      <c r="NG1007" s="3"/>
      <c r="NH1007" s="3"/>
      <c r="NI1007" s="3"/>
      <c r="NJ1007" s="3"/>
      <c r="NK1007" s="3"/>
      <c r="NL1007" s="3"/>
      <c r="NM1007" s="3"/>
      <c r="NN1007" s="3"/>
      <c r="NO1007" s="3"/>
      <c r="NP1007" s="3"/>
      <c r="NQ1007" s="3"/>
      <c r="NR1007" s="3"/>
      <c r="NS1007" s="3"/>
      <c r="NT1007" s="3"/>
      <c r="NU1007" s="3"/>
      <c r="NV1007" s="3"/>
      <c r="NW1007" s="3"/>
      <c r="NX1007" s="3"/>
      <c r="NY1007" s="3"/>
      <c r="NZ1007" s="3"/>
      <c r="OA1007" s="3"/>
      <c r="OB1007" s="3"/>
      <c r="OC1007" s="3"/>
      <c r="OD1007" s="3"/>
      <c r="OE1007" s="3"/>
      <c r="OF1007" s="3"/>
      <c r="OG1007" s="3"/>
      <c r="OH1007" s="3"/>
      <c r="OI1007" s="3"/>
      <c r="OJ1007" s="3"/>
      <c r="OK1007" s="3"/>
      <c r="OL1007" s="3"/>
      <c r="OM1007" s="3"/>
      <c r="ON1007" s="3"/>
      <c r="OO1007" s="3"/>
      <c r="OP1007" s="3"/>
      <c r="OQ1007" s="3"/>
      <c r="OR1007" s="3"/>
      <c r="OS1007" s="3"/>
      <c r="OT1007" s="3"/>
      <c r="OU1007" s="3"/>
      <c r="OV1007" s="3"/>
      <c r="OW1007" s="3"/>
      <c r="OX1007" s="3"/>
      <c r="OY1007" s="3"/>
      <c r="OZ1007" s="3"/>
      <c r="PA1007" s="3"/>
      <c r="PB1007" s="3"/>
      <c r="PC1007" s="3"/>
      <c r="PD1007" s="3"/>
      <c r="PE1007" s="3"/>
      <c r="PF1007" s="3"/>
      <c r="PG1007" s="3"/>
      <c r="PH1007" s="3"/>
      <c r="PI1007" s="3"/>
      <c r="PJ1007" s="3"/>
      <c r="PK1007" s="3"/>
      <c r="PL1007" s="3"/>
      <c r="PM1007" s="3"/>
      <c r="PN1007" s="3"/>
      <c r="PO1007" s="3"/>
      <c r="PP1007" s="3"/>
      <c r="PQ1007" s="3"/>
      <c r="PR1007" s="3"/>
      <c r="PS1007" s="3"/>
      <c r="PT1007" s="3"/>
      <c r="PU1007" s="3"/>
      <c r="PV1007" s="3"/>
      <c r="PW1007" s="3"/>
      <c r="PX1007" s="3"/>
      <c r="PY1007" s="3"/>
      <c r="PZ1007" s="3"/>
      <c r="QA1007" s="3"/>
      <c r="QB1007" s="3"/>
      <c r="QC1007" s="3"/>
      <c r="QD1007" s="3"/>
      <c r="QE1007" s="3"/>
      <c r="QF1007" s="3"/>
      <c r="QG1007" s="3"/>
      <c r="QH1007" s="3"/>
      <c r="QI1007" s="3"/>
      <c r="QJ1007" s="3"/>
      <c r="QK1007" s="3"/>
      <c r="QL1007" s="3"/>
      <c r="QM1007" s="3"/>
      <c r="QN1007" s="3"/>
      <c r="QO1007" s="3"/>
      <c r="QP1007" s="3"/>
      <c r="QQ1007" s="3"/>
      <c r="QR1007" s="3"/>
      <c r="QS1007" s="3"/>
      <c r="QT1007" s="3"/>
      <c r="QU1007" s="3"/>
      <c r="QV1007" s="3"/>
      <c r="QW1007" s="3"/>
      <c r="QX1007" s="3"/>
      <c r="QY1007" s="3"/>
      <c r="QZ1007" s="3"/>
      <c r="RA1007" s="3"/>
      <c r="RB1007" s="3"/>
      <c r="RC1007" s="3"/>
      <c r="RD1007" s="3"/>
      <c r="RE1007" s="3"/>
      <c r="RF1007" s="3"/>
      <c r="RG1007" s="3"/>
      <c r="RH1007" s="3"/>
      <c r="RI1007" s="3"/>
      <c r="RJ1007" s="3"/>
      <c r="RK1007" s="3"/>
      <c r="RL1007" s="3"/>
      <c r="RM1007" s="3"/>
      <c r="RN1007" s="3"/>
      <c r="RO1007" s="3"/>
      <c r="RP1007" s="3"/>
      <c r="RQ1007" s="3"/>
      <c r="RR1007" s="3"/>
      <c r="RS1007" s="3"/>
      <c r="RT1007" s="3"/>
      <c r="RU1007" s="3"/>
      <c r="RV1007" s="3"/>
      <c r="RW1007" s="3"/>
      <c r="RX1007" s="3"/>
      <c r="RY1007" s="3"/>
      <c r="RZ1007" s="3"/>
      <c r="SA1007" s="3"/>
      <c r="SB1007" s="3"/>
      <c r="SC1007" s="3"/>
      <c r="SD1007" s="3"/>
      <c r="SE1007" s="3"/>
      <c r="SF1007" s="3"/>
      <c r="SG1007" s="3"/>
      <c r="SH1007" s="3"/>
      <c r="SI1007" s="3"/>
      <c r="SJ1007" s="3"/>
      <c r="SK1007" s="3"/>
      <c r="SL1007" s="3"/>
      <c r="SM1007" s="3"/>
      <c r="SN1007" s="3"/>
      <c r="SO1007" s="3"/>
      <c r="SP1007" s="3"/>
      <c r="SQ1007" s="3"/>
      <c r="SR1007" s="3"/>
      <c r="SS1007" s="3"/>
      <c r="ST1007" s="3"/>
      <c r="SU1007" s="3"/>
      <c r="SV1007" s="3"/>
      <c r="SW1007" s="3"/>
      <c r="SX1007" s="3"/>
      <c r="SY1007" s="3"/>
      <c r="SZ1007" s="3"/>
      <c r="TA1007" s="3"/>
      <c r="TB1007" s="3"/>
      <c r="TC1007" s="3"/>
      <c r="TD1007" s="3"/>
      <c r="TE1007" s="3"/>
      <c r="TF1007" s="3"/>
      <c r="TG1007" s="3"/>
      <c r="TH1007" s="3"/>
      <c r="TI1007" s="3"/>
      <c r="TJ1007" s="3"/>
      <c r="TK1007" s="3"/>
      <c r="TL1007" s="3"/>
      <c r="TM1007" s="3"/>
      <c r="TN1007" s="3"/>
      <c r="TO1007" s="3"/>
      <c r="TP1007" s="3"/>
      <c r="TQ1007" s="3"/>
      <c r="TR1007" s="3"/>
      <c r="TS1007" s="3"/>
      <c r="TT1007" s="3"/>
      <c r="TU1007" s="3"/>
      <c r="TV1007" s="3"/>
      <c r="TW1007" s="3"/>
      <c r="TX1007" s="3"/>
      <c r="TY1007" s="3"/>
      <c r="TZ1007" s="3"/>
      <c r="UA1007" s="3"/>
      <c r="UB1007" s="3"/>
      <c r="UC1007" s="3"/>
      <c r="UD1007" s="3"/>
      <c r="UE1007" s="3"/>
      <c r="UF1007" s="3"/>
      <c r="UG1007" s="3"/>
      <c r="UH1007" s="3"/>
      <c r="UI1007" s="3"/>
      <c r="UJ1007" s="3"/>
      <c r="UK1007" s="3"/>
      <c r="UL1007" s="3"/>
      <c r="UM1007" s="3"/>
      <c r="UN1007" s="3"/>
      <c r="UO1007" s="3"/>
      <c r="UP1007" s="3"/>
      <c r="UQ1007" s="3"/>
      <c r="UR1007" s="3"/>
      <c r="US1007" s="3"/>
      <c r="UT1007" s="3"/>
      <c r="UU1007" s="3"/>
      <c r="UV1007" s="3"/>
      <c r="UW1007" s="3"/>
      <c r="UX1007" s="3"/>
      <c r="UY1007" s="3"/>
      <c r="UZ1007" s="3"/>
      <c r="VA1007" s="3"/>
      <c r="VB1007" s="3"/>
      <c r="VC1007" s="3"/>
      <c r="VD1007" s="3"/>
      <c r="VE1007" s="3"/>
      <c r="VF1007" s="3"/>
      <c r="VG1007" s="3"/>
      <c r="VH1007" s="3"/>
      <c r="VI1007" s="3"/>
      <c r="VJ1007" s="3"/>
      <c r="VK1007" s="3"/>
      <c r="VL1007" s="3"/>
      <c r="VM1007" s="3"/>
      <c r="VN1007" s="3"/>
      <c r="VO1007" s="3"/>
      <c r="VP1007" s="3"/>
      <c r="VQ1007" s="3"/>
      <c r="VR1007" s="3"/>
      <c r="VS1007" s="3"/>
      <c r="VT1007" s="3"/>
      <c r="VU1007" s="3"/>
      <c r="VV1007" s="3"/>
      <c r="VW1007" s="3"/>
      <c r="VX1007" s="3"/>
      <c r="VY1007" s="3"/>
      <c r="VZ1007" s="3"/>
      <c r="WA1007" s="3"/>
      <c r="WB1007" s="3"/>
      <c r="WC1007" s="3"/>
    </row>
    <row r="1008" spans="1:601" x14ac:dyDescent="0.3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  <c r="KA1008" s="3"/>
      <c r="KB1008" s="3"/>
      <c r="KC1008" s="3"/>
      <c r="KD1008" s="3"/>
      <c r="KE1008" s="3"/>
      <c r="KF1008" s="3"/>
      <c r="KG1008" s="3"/>
      <c r="KH1008" s="3"/>
      <c r="KI1008" s="3"/>
      <c r="KJ1008" s="3"/>
      <c r="KK1008" s="3"/>
      <c r="KL1008" s="3"/>
      <c r="KM1008" s="3"/>
      <c r="KN1008" s="3"/>
      <c r="KO1008" s="3"/>
      <c r="KP1008" s="3"/>
      <c r="KQ1008" s="3"/>
      <c r="KR1008" s="3"/>
      <c r="KS1008" s="3"/>
      <c r="KT1008" s="3"/>
      <c r="KU1008" s="3"/>
      <c r="KV1008" s="3"/>
      <c r="KW1008" s="3"/>
      <c r="KX1008" s="3"/>
      <c r="KY1008" s="3"/>
      <c r="KZ1008" s="3"/>
      <c r="LA1008" s="3"/>
      <c r="LB1008" s="3"/>
      <c r="LC1008" s="3"/>
      <c r="LD1008" s="3"/>
      <c r="LE1008" s="3"/>
      <c r="LF1008" s="3"/>
      <c r="LG1008" s="3"/>
      <c r="LH1008" s="3"/>
      <c r="LI1008" s="3"/>
      <c r="LJ1008" s="3"/>
      <c r="LK1008" s="3"/>
      <c r="LL1008" s="3"/>
      <c r="LM1008" s="3"/>
      <c r="LN1008" s="3"/>
      <c r="LO1008" s="3"/>
      <c r="LP1008" s="3"/>
      <c r="LQ1008" s="3"/>
      <c r="LR1008" s="3"/>
      <c r="LS1008" s="3"/>
      <c r="LT1008" s="3"/>
      <c r="LU1008" s="3"/>
      <c r="LV1008" s="3"/>
      <c r="LW1008" s="3"/>
      <c r="LX1008" s="3"/>
      <c r="LY1008" s="3"/>
      <c r="LZ1008" s="3"/>
      <c r="MA1008" s="3"/>
      <c r="MB1008" s="3"/>
      <c r="MC1008" s="3"/>
      <c r="MD1008" s="3"/>
      <c r="ME1008" s="3"/>
      <c r="MF1008" s="3"/>
      <c r="MG1008" s="3"/>
      <c r="MH1008" s="3"/>
      <c r="MI1008" s="3"/>
      <c r="MJ1008" s="3"/>
      <c r="MK1008" s="3"/>
      <c r="ML1008" s="3"/>
      <c r="MM1008" s="3"/>
      <c r="MN1008" s="3"/>
      <c r="MO1008" s="3"/>
      <c r="MP1008" s="3"/>
      <c r="MQ1008" s="3"/>
      <c r="MR1008" s="3"/>
      <c r="MS1008" s="3"/>
      <c r="MT1008" s="3"/>
      <c r="MU1008" s="3"/>
      <c r="MV1008" s="3"/>
      <c r="MW1008" s="3"/>
      <c r="MX1008" s="3"/>
      <c r="MY1008" s="3"/>
      <c r="MZ1008" s="3"/>
      <c r="NA1008" s="3"/>
      <c r="NB1008" s="3"/>
      <c r="NC1008" s="3"/>
      <c r="ND1008" s="3"/>
      <c r="NE1008" s="3"/>
      <c r="NF1008" s="3"/>
      <c r="NG1008" s="3"/>
      <c r="NH1008" s="3"/>
      <c r="NI1008" s="3"/>
      <c r="NJ1008" s="3"/>
      <c r="NK1008" s="3"/>
      <c r="NL1008" s="3"/>
      <c r="NM1008" s="3"/>
      <c r="NN1008" s="3"/>
      <c r="NO1008" s="3"/>
      <c r="NP1008" s="3"/>
      <c r="NQ1008" s="3"/>
      <c r="NR1008" s="3"/>
      <c r="NS1008" s="3"/>
      <c r="NT1008" s="3"/>
      <c r="NU1008" s="3"/>
      <c r="NV1008" s="3"/>
      <c r="NW1008" s="3"/>
      <c r="NX1008" s="3"/>
      <c r="NY1008" s="3"/>
      <c r="NZ1008" s="3"/>
      <c r="OA1008" s="3"/>
      <c r="OB1008" s="3"/>
      <c r="OC1008" s="3"/>
      <c r="OD1008" s="3"/>
      <c r="OE1008" s="3"/>
      <c r="OF1008" s="3"/>
      <c r="OG1008" s="3"/>
      <c r="OH1008" s="3"/>
      <c r="OI1008" s="3"/>
      <c r="OJ1008" s="3"/>
      <c r="OK1008" s="3"/>
      <c r="OL1008" s="3"/>
      <c r="OM1008" s="3"/>
      <c r="ON1008" s="3"/>
      <c r="OO1008" s="3"/>
      <c r="OP1008" s="3"/>
      <c r="OQ1008" s="3"/>
      <c r="OR1008" s="3"/>
      <c r="OS1008" s="3"/>
      <c r="OT1008" s="3"/>
      <c r="OU1008" s="3"/>
      <c r="OV1008" s="3"/>
      <c r="OW1008" s="3"/>
      <c r="OX1008" s="3"/>
      <c r="OY1008" s="3"/>
      <c r="OZ1008" s="3"/>
      <c r="PA1008" s="3"/>
      <c r="PB1008" s="3"/>
      <c r="PC1008" s="3"/>
      <c r="PD1008" s="3"/>
      <c r="PE1008" s="3"/>
      <c r="PF1008" s="3"/>
      <c r="PG1008" s="3"/>
      <c r="PH1008" s="3"/>
      <c r="PI1008" s="3"/>
      <c r="PJ1008" s="3"/>
      <c r="PK1008" s="3"/>
      <c r="PL1008" s="3"/>
      <c r="PM1008" s="3"/>
      <c r="PN1008" s="3"/>
      <c r="PO1008" s="3"/>
      <c r="PP1008" s="3"/>
      <c r="PQ1008" s="3"/>
      <c r="PR1008" s="3"/>
      <c r="PS1008" s="3"/>
      <c r="PT1008" s="3"/>
      <c r="PU1008" s="3"/>
      <c r="PV1008" s="3"/>
      <c r="PW1008" s="3"/>
      <c r="PX1008" s="3"/>
      <c r="PY1008" s="3"/>
      <c r="PZ1008" s="3"/>
      <c r="QA1008" s="3"/>
      <c r="QB1008" s="3"/>
      <c r="QC1008" s="3"/>
      <c r="QD1008" s="3"/>
      <c r="QE1008" s="3"/>
      <c r="QF1008" s="3"/>
      <c r="QG1008" s="3"/>
      <c r="QH1008" s="3"/>
      <c r="QI1008" s="3"/>
      <c r="QJ1008" s="3"/>
      <c r="QK1008" s="3"/>
      <c r="QL1008" s="3"/>
      <c r="QM1008" s="3"/>
      <c r="QN1008" s="3"/>
      <c r="QO1008" s="3"/>
      <c r="QP1008" s="3"/>
      <c r="QQ1008" s="3"/>
      <c r="QR1008" s="3"/>
      <c r="QS1008" s="3"/>
      <c r="QT1008" s="3"/>
      <c r="QU1008" s="3"/>
      <c r="QV1008" s="3"/>
      <c r="QW1008" s="3"/>
      <c r="QX1008" s="3"/>
      <c r="QY1008" s="3"/>
      <c r="QZ1008" s="3"/>
      <c r="RA1008" s="3"/>
      <c r="RB1008" s="3"/>
      <c r="RC1008" s="3"/>
      <c r="RD1008" s="3"/>
      <c r="RE1008" s="3"/>
      <c r="RF1008" s="3"/>
      <c r="RG1008" s="3"/>
      <c r="RH1008" s="3"/>
      <c r="RI1008" s="3"/>
      <c r="RJ1008" s="3"/>
      <c r="RK1008" s="3"/>
      <c r="RL1008" s="3"/>
      <c r="RM1008" s="3"/>
      <c r="RN1008" s="3"/>
      <c r="RO1008" s="3"/>
      <c r="RP1008" s="3"/>
      <c r="RQ1008" s="3"/>
      <c r="RR1008" s="3"/>
      <c r="RS1008" s="3"/>
      <c r="RT1008" s="3"/>
      <c r="RU1008" s="3"/>
      <c r="RV1008" s="3"/>
      <c r="RW1008" s="3"/>
      <c r="RX1008" s="3"/>
      <c r="RY1008" s="3"/>
      <c r="RZ1008" s="3"/>
      <c r="SA1008" s="3"/>
      <c r="SB1008" s="3"/>
      <c r="SC1008" s="3"/>
      <c r="SD1008" s="3"/>
      <c r="SE1008" s="3"/>
      <c r="SF1008" s="3"/>
      <c r="SG1008" s="3"/>
      <c r="SH1008" s="3"/>
      <c r="SI1008" s="3"/>
      <c r="SJ1008" s="3"/>
      <c r="SK1008" s="3"/>
      <c r="SL1008" s="3"/>
      <c r="SM1008" s="3"/>
      <c r="SN1008" s="3"/>
      <c r="SO1008" s="3"/>
      <c r="SP1008" s="3"/>
      <c r="SQ1008" s="3"/>
      <c r="SR1008" s="3"/>
      <c r="SS1008" s="3"/>
      <c r="ST1008" s="3"/>
      <c r="SU1008" s="3"/>
      <c r="SV1008" s="3"/>
      <c r="SW1008" s="3"/>
      <c r="SX1008" s="3"/>
      <c r="SY1008" s="3"/>
      <c r="SZ1008" s="3"/>
      <c r="TA1008" s="3"/>
      <c r="TB1008" s="3"/>
      <c r="TC1008" s="3"/>
      <c r="TD1008" s="3"/>
      <c r="TE1008" s="3"/>
      <c r="TF1008" s="3"/>
      <c r="TG1008" s="3"/>
      <c r="TH1008" s="3"/>
      <c r="TI1008" s="3"/>
      <c r="TJ1008" s="3"/>
      <c r="TK1008" s="3"/>
      <c r="TL1008" s="3"/>
      <c r="TM1008" s="3"/>
      <c r="TN1008" s="3"/>
      <c r="TO1008" s="3"/>
      <c r="TP1008" s="3"/>
      <c r="TQ1008" s="3"/>
      <c r="TR1008" s="3"/>
      <c r="TS1008" s="3"/>
      <c r="TT1008" s="3"/>
      <c r="TU1008" s="3"/>
      <c r="TV1008" s="3"/>
      <c r="TW1008" s="3"/>
      <c r="TX1008" s="3"/>
      <c r="TY1008" s="3"/>
      <c r="TZ1008" s="3"/>
      <c r="UA1008" s="3"/>
      <c r="UB1008" s="3"/>
      <c r="UC1008" s="3"/>
      <c r="UD1008" s="3"/>
      <c r="UE1008" s="3"/>
      <c r="UF1008" s="3"/>
      <c r="UG1008" s="3"/>
      <c r="UH1008" s="3"/>
      <c r="UI1008" s="3"/>
      <c r="UJ1008" s="3"/>
      <c r="UK1008" s="3"/>
      <c r="UL1008" s="3"/>
      <c r="UM1008" s="3"/>
      <c r="UN1008" s="3"/>
      <c r="UO1008" s="3"/>
      <c r="UP1008" s="3"/>
      <c r="UQ1008" s="3"/>
      <c r="UR1008" s="3"/>
      <c r="US1008" s="3"/>
      <c r="UT1008" s="3"/>
      <c r="UU1008" s="3"/>
      <c r="UV1008" s="3"/>
      <c r="UW1008" s="3"/>
      <c r="UX1008" s="3"/>
      <c r="UY1008" s="3"/>
      <c r="UZ1008" s="3"/>
      <c r="VA1008" s="3"/>
      <c r="VB1008" s="3"/>
      <c r="VC1008" s="3"/>
      <c r="VD1008" s="3"/>
      <c r="VE1008" s="3"/>
      <c r="VF1008" s="3"/>
      <c r="VG1008" s="3"/>
      <c r="VH1008" s="3"/>
      <c r="VI1008" s="3"/>
      <c r="VJ1008" s="3"/>
      <c r="VK1008" s="3"/>
      <c r="VL1008" s="3"/>
      <c r="VM1008" s="3"/>
      <c r="VN1008" s="3"/>
      <c r="VO1008" s="3"/>
      <c r="VP1008" s="3"/>
      <c r="VQ1008" s="3"/>
      <c r="VR1008" s="3"/>
      <c r="VS1008" s="3"/>
      <c r="VT1008" s="3"/>
      <c r="VU1008" s="3"/>
      <c r="VV1008" s="3"/>
      <c r="VW1008" s="3"/>
      <c r="VX1008" s="3"/>
      <c r="VY1008" s="3"/>
      <c r="VZ1008" s="3"/>
      <c r="WA1008" s="3"/>
      <c r="WB1008" s="3"/>
      <c r="WC1008" s="3"/>
    </row>
    <row r="1009" spans="1:601" x14ac:dyDescent="0.3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  <c r="KA1009" s="3"/>
      <c r="KB1009" s="3"/>
      <c r="KC1009" s="3"/>
      <c r="KD1009" s="3"/>
      <c r="KE1009" s="3"/>
      <c r="KF1009" s="3"/>
      <c r="KG1009" s="3"/>
      <c r="KH1009" s="3"/>
      <c r="KI1009" s="3"/>
      <c r="KJ1009" s="3"/>
      <c r="KK1009" s="3"/>
      <c r="KL1009" s="3"/>
      <c r="KM1009" s="3"/>
      <c r="KN1009" s="3"/>
      <c r="KO1009" s="3"/>
      <c r="KP1009" s="3"/>
      <c r="KQ1009" s="3"/>
      <c r="KR1009" s="3"/>
      <c r="KS1009" s="3"/>
      <c r="KT1009" s="3"/>
      <c r="KU1009" s="3"/>
      <c r="KV1009" s="3"/>
      <c r="KW1009" s="3"/>
      <c r="KX1009" s="3"/>
      <c r="KY1009" s="3"/>
      <c r="KZ1009" s="3"/>
      <c r="LA1009" s="3"/>
      <c r="LB1009" s="3"/>
      <c r="LC1009" s="3"/>
      <c r="LD1009" s="3"/>
      <c r="LE1009" s="3"/>
      <c r="LF1009" s="3"/>
      <c r="LG1009" s="3"/>
      <c r="LH1009" s="3"/>
      <c r="LI1009" s="3"/>
      <c r="LJ1009" s="3"/>
      <c r="LK1009" s="3"/>
      <c r="LL1009" s="3"/>
      <c r="LM1009" s="3"/>
      <c r="LN1009" s="3"/>
      <c r="LO1009" s="3"/>
      <c r="LP1009" s="3"/>
      <c r="LQ1009" s="3"/>
      <c r="LR1009" s="3"/>
      <c r="LS1009" s="3"/>
      <c r="LT1009" s="3"/>
      <c r="LU1009" s="3"/>
      <c r="LV1009" s="3"/>
      <c r="LW1009" s="3"/>
      <c r="LX1009" s="3"/>
      <c r="LY1009" s="3"/>
      <c r="LZ1009" s="3"/>
      <c r="MA1009" s="3"/>
      <c r="MB1009" s="3"/>
      <c r="MC1009" s="3"/>
      <c r="MD1009" s="3"/>
      <c r="ME1009" s="3"/>
      <c r="MF1009" s="3"/>
      <c r="MG1009" s="3"/>
      <c r="MH1009" s="3"/>
      <c r="MI1009" s="3"/>
      <c r="MJ1009" s="3"/>
      <c r="MK1009" s="3"/>
      <c r="ML1009" s="3"/>
      <c r="MM1009" s="3"/>
      <c r="MN1009" s="3"/>
      <c r="MO1009" s="3"/>
      <c r="MP1009" s="3"/>
      <c r="MQ1009" s="3"/>
      <c r="MR1009" s="3"/>
      <c r="MS1009" s="3"/>
      <c r="MT1009" s="3"/>
      <c r="MU1009" s="3"/>
      <c r="MV1009" s="3"/>
      <c r="MW1009" s="3"/>
      <c r="MX1009" s="3"/>
      <c r="MY1009" s="3"/>
      <c r="MZ1009" s="3"/>
      <c r="NA1009" s="3"/>
      <c r="NB1009" s="3"/>
      <c r="NC1009" s="3"/>
      <c r="ND1009" s="3"/>
      <c r="NE1009" s="3"/>
      <c r="NF1009" s="3"/>
      <c r="NG1009" s="3"/>
      <c r="NH1009" s="3"/>
      <c r="NI1009" s="3"/>
      <c r="NJ1009" s="3"/>
      <c r="NK1009" s="3"/>
      <c r="NL1009" s="3"/>
      <c r="NM1009" s="3"/>
      <c r="NN1009" s="3"/>
      <c r="NO1009" s="3"/>
      <c r="NP1009" s="3"/>
      <c r="NQ1009" s="3"/>
      <c r="NR1009" s="3"/>
      <c r="NS1009" s="3"/>
      <c r="NT1009" s="3"/>
      <c r="NU1009" s="3"/>
      <c r="NV1009" s="3"/>
      <c r="NW1009" s="3"/>
      <c r="NX1009" s="3"/>
      <c r="NY1009" s="3"/>
      <c r="NZ1009" s="3"/>
      <c r="OA1009" s="3"/>
      <c r="OB1009" s="3"/>
      <c r="OC1009" s="3"/>
      <c r="OD1009" s="3"/>
      <c r="OE1009" s="3"/>
      <c r="OF1009" s="3"/>
      <c r="OG1009" s="3"/>
      <c r="OH1009" s="3"/>
      <c r="OI1009" s="3"/>
      <c r="OJ1009" s="3"/>
      <c r="OK1009" s="3"/>
      <c r="OL1009" s="3"/>
      <c r="OM1009" s="3"/>
      <c r="ON1009" s="3"/>
      <c r="OO1009" s="3"/>
      <c r="OP1009" s="3"/>
      <c r="OQ1009" s="3"/>
      <c r="OR1009" s="3"/>
      <c r="OS1009" s="3"/>
      <c r="OT1009" s="3"/>
      <c r="OU1009" s="3"/>
      <c r="OV1009" s="3"/>
      <c r="OW1009" s="3"/>
      <c r="OX1009" s="3"/>
      <c r="OY1009" s="3"/>
      <c r="OZ1009" s="3"/>
      <c r="PA1009" s="3"/>
      <c r="PB1009" s="3"/>
      <c r="PC1009" s="3"/>
      <c r="PD1009" s="3"/>
      <c r="PE1009" s="3"/>
      <c r="PF1009" s="3"/>
      <c r="PG1009" s="3"/>
      <c r="PH1009" s="3"/>
      <c r="PI1009" s="3"/>
      <c r="PJ1009" s="3"/>
      <c r="PK1009" s="3"/>
      <c r="PL1009" s="3"/>
      <c r="PM1009" s="3"/>
      <c r="PN1009" s="3"/>
      <c r="PO1009" s="3"/>
      <c r="PP1009" s="3"/>
      <c r="PQ1009" s="3"/>
      <c r="PR1009" s="3"/>
      <c r="PS1009" s="3"/>
      <c r="PT1009" s="3"/>
      <c r="PU1009" s="3"/>
      <c r="PV1009" s="3"/>
      <c r="PW1009" s="3"/>
      <c r="PX1009" s="3"/>
      <c r="PY1009" s="3"/>
      <c r="PZ1009" s="3"/>
      <c r="QA1009" s="3"/>
      <c r="QB1009" s="3"/>
      <c r="QC1009" s="3"/>
      <c r="QD1009" s="3"/>
      <c r="QE1009" s="3"/>
      <c r="QF1009" s="3"/>
      <c r="QG1009" s="3"/>
      <c r="QH1009" s="3"/>
      <c r="QI1009" s="3"/>
      <c r="QJ1009" s="3"/>
      <c r="QK1009" s="3"/>
      <c r="QL1009" s="3"/>
      <c r="QM1009" s="3"/>
      <c r="QN1009" s="3"/>
      <c r="QO1009" s="3"/>
      <c r="QP1009" s="3"/>
      <c r="QQ1009" s="3"/>
      <c r="QR1009" s="3"/>
      <c r="QS1009" s="3"/>
      <c r="QT1009" s="3"/>
      <c r="QU1009" s="3"/>
      <c r="QV1009" s="3"/>
      <c r="QW1009" s="3"/>
      <c r="QX1009" s="3"/>
      <c r="QY1009" s="3"/>
      <c r="QZ1009" s="3"/>
      <c r="RA1009" s="3"/>
      <c r="RB1009" s="3"/>
      <c r="RC1009" s="3"/>
      <c r="RD1009" s="3"/>
      <c r="RE1009" s="3"/>
      <c r="RF1009" s="3"/>
      <c r="RG1009" s="3"/>
      <c r="RH1009" s="3"/>
      <c r="RI1009" s="3"/>
      <c r="RJ1009" s="3"/>
      <c r="RK1009" s="3"/>
      <c r="RL1009" s="3"/>
      <c r="RM1009" s="3"/>
      <c r="RN1009" s="3"/>
      <c r="RO1009" s="3"/>
      <c r="RP1009" s="3"/>
      <c r="RQ1009" s="3"/>
      <c r="RR1009" s="3"/>
      <c r="RS1009" s="3"/>
      <c r="RT1009" s="3"/>
      <c r="RU1009" s="3"/>
      <c r="RV1009" s="3"/>
      <c r="RW1009" s="3"/>
      <c r="RX1009" s="3"/>
      <c r="RY1009" s="3"/>
      <c r="RZ1009" s="3"/>
      <c r="SA1009" s="3"/>
      <c r="SB1009" s="3"/>
      <c r="SC1009" s="3"/>
      <c r="SD1009" s="3"/>
      <c r="SE1009" s="3"/>
      <c r="SF1009" s="3"/>
      <c r="SG1009" s="3"/>
      <c r="SH1009" s="3"/>
      <c r="SI1009" s="3"/>
      <c r="SJ1009" s="3"/>
      <c r="SK1009" s="3"/>
      <c r="SL1009" s="3"/>
      <c r="SM1009" s="3"/>
      <c r="SN1009" s="3"/>
      <c r="SO1009" s="3"/>
      <c r="SP1009" s="3"/>
      <c r="SQ1009" s="3"/>
      <c r="SR1009" s="3"/>
      <c r="SS1009" s="3"/>
      <c r="ST1009" s="3"/>
      <c r="SU1009" s="3"/>
      <c r="SV1009" s="3"/>
      <c r="SW1009" s="3"/>
      <c r="SX1009" s="3"/>
      <c r="SY1009" s="3"/>
      <c r="SZ1009" s="3"/>
      <c r="TA1009" s="3"/>
      <c r="TB1009" s="3"/>
      <c r="TC1009" s="3"/>
      <c r="TD1009" s="3"/>
      <c r="TE1009" s="3"/>
      <c r="TF1009" s="3"/>
      <c r="TG1009" s="3"/>
      <c r="TH1009" s="3"/>
      <c r="TI1009" s="3"/>
      <c r="TJ1009" s="3"/>
      <c r="TK1009" s="3"/>
      <c r="TL1009" s="3"/>
      <c r="TM1009" s="3"/>
      <c r="TN1009" s="3"/>
      <c r="TO1009" s="3"/>
      <c r="TP1009" s="3"/>
      <c r="TQ1009" s="3"/>
      <c r="TR1009" s="3"/>
      <c r="TS1009" s="3"/>
      <c r="TT1009" s="3"/>
      <c r="TU1009" s="3"/>
      <c r="TV1009" s="3"/>
      <c r="TW1009" s="3"/>
      <c r="TX1009" s="3"/>
      <c r="TY1009" s="3"/>
      <c r="TZ1009" s="3"/>
      <c r="UA1009" s="3"/>
      <c r="UB1009" s="3"/>
      <c r="UC1009" s="3"/>
      <c r="UD1009" s="3"/>
      <c r="UE1009" s="3"/>
      <c r="UF1009" s="3"/>
      <c r="UG1009" s="3"/>
      <c r="UH1009" s="3"/>
      <c r="UI1009" s="3"/>
      <c r="UJ1009" s="3"/>
      <c r="UK1009" s="3"/>
      <c r="UL1009" s="3"/>
      <c r="UM1009" s="3"/>
      <c r="UN1009" s="3"/>
      <c r="UO1009" s="3"/>
      <c r="UP1009" s="3"/>
      <c r="UQ1009" s="3"/>
      <c r="UR1009" s="3"/>
      <c r="US1009" s="3"/>
      <c r="UT1009" s="3"/>
      <c r="UU1009" s="3"/>
      <c r="UV1009" s="3"/>
      <c r="UW1009" s="3"/>
      <c r="UX1009" s="3"/>
      <c r="UY1009" s="3"/>
      <c r="UZ1009" s="3"/>
      <c r="VA1009" s="3"/>
      <c r="VB1009" s="3"/>
      <c r="VC1009" s="3"/>
      <c r="VD1009" s="3"/>
      <c r="VE1009" s="3"/>
      <c r="VF1009" s="3"/>
      <c r="VG1009" s="3"/>
      <c r="VH1009" s="3"/>
      <c r="VI1009" s="3"/>
      <c r="VJ1009" s="3"/>
      <c r="VK1009" s="3"/>
      <c r="VL1009" s="3"/>
      <c r="VM1009" s="3"/>
      <c r="VN1009" s="3"/>
      <c r="VO1009" s="3"/>
      <c r="VP1009" s="3"/>
      <c r="VQ1009" s="3"/>
      <c r="VR1009" s="3"/>
      <c r="VS1009" s="3"/>
      <c r="VT1009" s="3"/>
      <c r="VU1009" s="3"/>
      <c r="VV1009" s="3"/>
      <c r="VW1009" s="3"/>
      <c r="VX1009" s="3"/>
      <c r="VY1009" s="3"/>
      <c r="VZ1009" s="3"/>
      <c r="WA1009" s="3"/>
      <c r="WB1009" s="3"/>
      <c r="WC1009" s="3"/>
    </row>
    <row r="1010" spans="1:601" x14ac:dyDescent="0.3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  <c r="KA1010" s="3"/>
      <c r="KB1010" s="3"/>
      <c r="KC1010" s="3"/>
      <c r="KD1010" s="3"/>
      <c r="KE1010" s="3"/>
      <c r="KF1010" s="3"/>
      <c r="KG1010" s="3"/>
      <c r="KH1010" s="3"/>
      <c r="KI1010" s="3"/>
      <c r="KJ1010" s="3"/>
      <c r="KK1010" s="3"/>
      <c r="KL1010" s="3"/>
      <c r="KM1010" s="3"/>
      <c r="KN1010" s="3"/>
      <c r="KO1010" s="3"/>
      <c r="KP1010" s="3"/>
      <c r="KQ1010" s="3"/>
      <c r="KR1010" s="3"/>
      <c r="KS1010" s="3"/>
      <c r="KT1010" s="3"/>
      <c r="KU1010" s="3"/>
      <c r="KV1010" s="3"/>
      <c r="KW1010" s="3"/>
      <c r="KX1010" s="3"/>
      <c r="KY1010" s="3"/>
      <c r="KZ1010" s="3"/>
      <c r="LA1010" s="3"/>
      <c r="LB1010" s="3"/>
      <c r="LC1010" s="3"/>
      <c r="LD1010" s="3"/>
      <c r="LE1010" s="3"/>
      <c r="LF1010" s="3"/>
      <c r="LG1010" s="3"/>
      <c r="LH1010" s="3"/>
      <c r="LI1010" s="3"/>
      <c r="LJ1010" s="3"/>
      <c r="LK1010" s="3"/>
      <c r="LL1010" s="3"/>
      <c r="LM1010" s="3"/>
      <c r="LN1010" s="3"/>
      <c r="LO1010" s="3"/>
      <c r="LP1010" s="3"/>
      <c r="LQ1010" s="3"/>
      <c r="LR1010" s="3"/>
      <c r="LS1010" s="3"/>
      <c r="LT1010" s="3"/>
      <c r="LU1010" s="3"/>
      <c r="LV1010" s="3"/>
      <c r="LW1010" s="3"/>
      <c r="LX1010" s="3"/>
      <c r="LY1010" s="3"/>
      <c r="LZ1010" s="3"/>
      <c r="MA1010" s="3"/>
      <c r="MB1010" s="3"/>
      <c r="MC1010" s="3"/>
      <c r="MD1010" s="3"/>
      <c r="ME1010" s="3"/>
      <c r="MF1010" s="3"/>
      <c r="MG1010" s="3"/>
      <c r="MH1010" s="3"/>
      <c r="MI1010" s="3"/>
      <c r="MJ1010" s="3"/>
      <c r="MK1010" s="3"/>
      <c r="ML1010" s="3"/>
      <c r="MM1010" s="3"/>
      <c r="MN1010" s="3"/>
      <c r="MO1010" s="3"/>
      <c r="MP1010" s="3"/>
      <c r="MQ1010" s="3"/>
      <c r="MR1010" s="3"/>
      <c r="MS1010" s="3"/>
      <c r="MT1010" s="3"/>
      <c r="MU1010" s="3"/>
      <c r="MV1010" s="3"/>
      <c r="MW1010" s="3"/>
      <c r="MX1010" s="3"/>
      <c r="MY1010" s="3"/>
      <c r="MZ1010" s="3"/>
      <c r="NA1010" s="3"/>
      <c r="NB1010" s="3"/>
      <c r="NC1010" s="3"/>
      <c r="ND1010" s="3"/>
      <c r="NE1010" s="3"/>
      <c r="NF1010" s="3"/>
      <c r="NG1010" s="3"/>
      <c r="NH1010" s="3"/>
      <c r="NI1010" s="3"/>
      <c r="NJ1010" s="3"/>
      <c r="NK1010" s="3"/>
      <c r="NL1010" s="3"/>
      <c r="NM1010" s="3"/>
      <c r="NN1010" s="3"/>
      <c r="NO1010" s="3"/>
      <c r="NP1010" s="3"/>
      <c r="NQ1010" s="3"/>
      <c r="NR1010" s="3"/>
      <c r="NS1010" s="3"/>
      <c r="NT1010" s="3"/>
      <c r="NU1010" s="3"/>
      <c r="NV1010" s="3"/>
      <c r="NW1010" s="3"/>
      <c r="NX1010" s="3"/>
      <c r="NY1010" s="3"/>
      <c r="NZ1010" s="3"/>
      <c r="OA1010" s="3"/>
      <c r="OB1010" s="3"/>
      <c r="OC1010" s="3"/>
      <c r="OD1010" s="3"/>
      <c r="OE1010" s="3"/>
      <c r="OF1010" s="3"/>
      <c r="OG1010" s="3"/>
      <c r="OH1010" s="3"/>
      <c r="OI1010" s="3"/>
      <c r="OJ1010" s="3"/>
      <c r="OK1010" s="3"/>
      <c r="OL1010" s="3"/>
      <c r="OM1010" s="3"/>
      <c r="ON1010" s="3"/>
      <c r="OO1010" s="3"/>
      <c r="OP1010" s="3"/>
      <c r="OQ1010" s="3"/>
      <c r="OR1010" s="3"/>
      <c r="OS1010" s="3"/>
      <c r="OT1010" s="3"/>
      <c r="OU1010" s="3"/>
      <c r="OV1010" s="3"/>
      <c r="OW1010" s="3"/>
      <c r="OX1010" s="3"/>
      <c r="OY1010" s="3"/>
      <c r="OZ1010" s="3"/>
      <c r="PA1010" s="3"/>
      <c r="PB1010" s="3"/>
      <c r="PC1010" s="3"/>
      <c r="PD1010" s="3"/>
      <c r="PE1010" s="3"/>
      <c r="PF1010" s="3"/>
      <c r="PG1010" s="3"/>
      <c r="PH1010" s="3"/>
      <c r="PI1010" s="3"/>
      <c r="PJ1010" s="3"/>
      <c r="PK1010" s="3"/>
      <c r="PL1010" s="3"/>
      <c r="PM1010" s="3"/>
      <c r="PN1010" s="3"/>
      <c r="PO1010" s="3"/>
      <c r="PP1010" s="3"/>
      <c r="PQ1010" s="3"/>
      <c r="PR1010" s="3"/>
      <c r="PS1010" s="3"/>
      <c r="PT1010" s="3"/>
      <c r="PU1010" s="3"/>
      <c r="PV1010" s="3"/>
      <c r="PW1010" s="3"/>
      <c r="PX1010" s="3"/>
      <c r="PY1010" s="3"/>
      <c r="PZ1010" s="3"/>
      <c r="QA1010" s="3"/>
      <c r="QB1010" s="3"/>
      <c r="QC1010" s="3"/>
      <c r="QD1010" s="3"/>
      <c r="QE1010" s="3"/>
      <c r="QF1010" s="3"/>
      <c r="QG1010" s="3"/>
      <c r="QH1010" s="3"/>
      <c r="QI1010" s="3"/>
      <c r="QJ1010" s="3"/>
      <c r="QK1010" s="3"/>
      <c r="QL1010" s="3"/>
      <c r="QM1010" s="3"/>
      <c r="QN1010" s="3"/>
      <c r="QO1010" s="3"/>
      <c r="QP1010" s="3"/>
      <c r="QQ1010" s="3"/>
      <c r="QR1010" s="3"/>
      <c r="QS1010" s="3"/>
      <c r="QT1010" s="3"/>
      <c r="QU1010" s="3"/>
      <c r="QV1010" s="3"/>
      <c r="QW1010" s="3"/>
      <c r="QX1010" s="3"/>
      <c r="QY1010" s="3"/>
      <c r="QZ1010" s="3"/>
      <c r="RA1010" s="3"/>
      <c r="RB1010" s="3"/>
      <c r="RC1010" s="3"/>
      <c r="RD1010" s="3"/>
      <c r="RE1010" s="3"/>
      <c r="RF1010" s="3"/>
      <c r="RG1010" s="3"/>
      <c r="RH1010" s="3"/>
      <c r="RI1010" s="3"/>
      <c r="RJ1010" s="3"/>
      <c r="RK1010" s="3"/>
      <c r="RL1010" s="3"/>
      <c r="RM1010" s="3"/>
      <c r="RN1010" s="3"/>
      <c r="RO1010" s="3"/>
      <c r="RP1010" s="3"/>
      <c r="RQ1010" s="3"/>
      <c r="RR1010" s="3"/>
      <c r="RS1010" s="3"/>
      <c r="RT1010" s="3"/>
      <c r="RU1010" s="3"/>
      <c r="RV1010" s="3"/>
      <c r="RW1010" s="3"/>
      <c r="RX1010" s="3"/>
      <c r="RY1010" s="3"/>
      <c r="RZ1010" s="3"/>
      <c r="SA1010" s="3"/>
      <c r="SB1010" s="3"/>
      <c r="SC1010" s="3"/>
      <c r="SD1010" s="3"/>
      <c r="SE1010" s="3"/>
      <c r="SF1010" s="3"/>
      <c r="SG1010" s="3"/>
      <c r="SH1010" s="3"/>
      <c r="SI1010" s="3"/>
      <c r="SJ1010" s="3"/>
      <c r="SK1010" s="3"/>
      <c r="SL1010" s="3"/>
      <c r="SM1010" s="3"/>
      <c r="SN1010" s="3"/>
      <c r="SO1010" s="3"/>
      <c r="SP1010" s="3"/>
      <c r="SQ1010" s="3"/>
      <c r="SR1010" s="3"/>
      <c r="SS1010" s="3"/>
      <c r="ST1010" s="3"/>
      <c r="SU1010" s="3"/>
      <c r="SV1010" s="3"/>
      <c r="SW1010" s="3"/>
      <c r="SX1010" s="3"/>
      <c r="SY1010" s="3"/>
      <c r="SZ1010" s="3"/>
      <c r="TA1010" s="3"/>
      <c r="TB1010" s="3"/>
      <c r="TC1010" s="3"/>
      <c r="TD1010" s="3"/>
      <c r="TE1010" s="3"/>
      <c r="TF1010" s="3"/>
      <c r="TG1010" s="3"/>
      <c r="TH1010" s="3"/>
      <c r="TI1010" s="3"/>
      <c r="TJ1010" s="3"/>
      <c r="TK1010" s="3"/>
      <c r="TL1010" s="3"/>
      <c r="TM1010" s="3"/>
      <c r="TN1010" s="3"/>
      <c r="TO1010" s="3"/>
      <c r="TP1010" s="3"/>
      <c r="TQ1010" s="3"/>
      <c r="TR1010" s="3"/>
      <c r="TS1010" s="3"/>
      <c r="TT1010" s="3"/>
      <c r="TU1010" s="3"/>
      <c r="TV1010" s="3"/>
      <c r="TW1010" s="3"/>
      <c r="TX1010" s="3"/>
      <c r="TY1010" s="3"/>
      <c r="TZ1010" s="3"/>
      <c r="UA1010" s="3"/>
      <c r="UB1010" s="3"/>
      <c r="UC1010" s="3"/>
      <c r="UD1010" s="3"/>
      <c r="UE1010" s="3"/>
      <c r="UF1010" s="3"/>
      <c r="UG1010" s="3"/>
      <c r="UH1010" s="3"/>
      <c r="UI1010" s="3"/>
      <c r="UJ1010" s="3"/>
      <c r="UK1010" s="3"/>
      <c r="UL1010" s="3"/>
      <c r="UM1010" s="3"/>
      <c r="UN1010" s="3"/>
      <c r="UO1010" s="3"/>
      <c r="UP1010" s="3"/>
      <c r="UQ1010" s="3"/>
      <c r="UR1010" s="3"/>
      <c r="US1010" s="3"/>
      <c r="UT1010" s="3"/>
      <c r="UU1010" s="3"/>
      <c r="UV1010" s="3"/>
      <c r="UW1010" s="3"/>
      <c r="UX1010" s="3"/>
      <c r="UY1010" s="3"/>
      <c r="UZ1010" s="3"/>
      <c r="VA1010" s="3"/>
      <c r="VB1010" s="3"/>
      <c r="VC1010" s="3"/>
      <c r="VD1010" s="3"/>
      <c r="VE1010" s="3"/>
      <c r="VF1010" s="3"/>
      <c r="VG1010" s="3"/>
      <c r="VH1010" s="3"/>
      <c r="VI1010" s="3"/>
      <c r="VJ1010" s="3"/>
      <c r="VK1010" s="3"/>
      <c r="VL1010" s="3"/>
      <c r="VM1010" s="3"/>
      <c r="VN1010" s="3"/>
      <c r="VO1010" s="3"/>
      <c r="VP1010" s="3"/>
      <c r="VQ1010" s="3"/>
      <c r="VR1010" s="3"/>
      <c r="VS1010" s="3"/>
      <c r="VT1010" s="3"/>
      <c r="VU1010" s="3"/>
      <c r="VV1010" s="3"/>
      <c r="VW1010" s="3"/>
      <c r="VX1010" s="3"/>
      <c r="VY1010" s="3"/>
      <c r="VZ1010" s="3"/>
      <c r="WA1010" s="3"/>
      <c r="WB1010" s="3"/>
      <c r="WC1010" s="3"/>
    </row>
    <row r="1011" spans="1:601" x14ac:dyDescent="0.3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  <c r="KA1011" s="3"/>
      <c r="KB1011" s="3"/>
      <c r="KC1011" s="3"/>
      <c r="KD1011" s="3"/>
      <c r="KE1011" s="3"/>
      <c r="KF1011" s="3"/>
      <c r="KG1011" s="3"/>
      <c r="KH1011" s="3"/>
      <c r="KI1011" s="3"/>
      <c r="KJ1011" s="3"/>
      <c r="KK1011" s="3"/>
      <c r="KL1011" s="3"/>
      <c r="KM1011" s="3"/>
      <c r="KN1011" s="3"/>
      <c r="KO1011" s="3"/>
      <c r="KP1011" s="3"/>
      <c r="KQ1011" s="3"/>
      <c r="KR1011" s="3"/>
      <c r="KS1011" s="3"/>
      <c r="KT1011" s="3"/>
      <c r="KU1011" s="3"/>
      <c r="KV1011" s="3"/>
      <c r="KW1011" s="3"/>
      <c r="KX1011" s="3"/>
      <c r="KY1011" s="3"/>
      <c r="KZ1011" s="3"/>
      <c r="LA1011" s="3"/>
      <c r="LB1011" s="3"/>
      <c r="LC1011" s="3"/>
      <c r="LD1011" s="3"/>
      <c r="LE1011" s="3"/>
      <c r="LF1011" s="3"/>
      <c r="LG1011" s="3"/>
      <c r="LH1011" s="3"/>
      <c r="LI1011" s="3"/>
      <c r="LJ1011" s="3"/>
      <c r="LK1011" s="3"/>
      <c r="LL1011" s="3"/>
      <c r="LM1011" s="3"/>
      <c r="LN1011" s="3"/>
      <c r="LO1011" s="3"/>
      <c r="LP1011" s="3"/>
      <c r="LQ1011" s="3"/>
      <c r="LR1011" s="3"/>
      <c r="LS1011" s="3"/>
      <c r="LT1011" s="3"/>
      <c r="LU1011" s="3"/>
      <c r="LV1011" s="3"/>
      <c r="LW1011" s="3"/>
      <c r="LX1011" s="3"/>
      <c r="LY1011" s="3"/>
      <c r="LZ1011" s="3"/>
      <c r="MA1011" s="3"/>
      <c r="MB1011" s="3"/>
      <c r="MC1011" s="3"/>
      <c r="MD1011" s="3"/>
      <c r="ME1011" s="3"/>
      <c r="MF1011" s="3"/>
      <c r="MG1011" s="3"/>
      <c r="MH1011" s="3"/>
      <c r="MI1011" s="3"/>
      <c r="MJ1011" s="3"/>
      <c r="MK1011" s="3"/>
      <c r="ML1011" s="3"/>
      <c r="MM1011" s="3"/>
      <c r="MN1011" s="3"/>
      <c r="MO1011" s="3"/>
      <c r="MP1011" s="3"/>
      <c r="MQ1011" s="3"/>
      <c r="MR1011" s="3"/>
      <c r="MS1011" s="3"/>
      <c r="MT1011" s="3"/>
      <c r="MU1011" s="3"/>
      <c r="MV1011" s="3"/>
      <c r="MW1011" s="3"/>
      <c r="MX1011" s="3"/>
      <c r="MY1011" s="3"/>
      <c r="MZ1011" s="3"/>
      <c r="NA1011" s="3"/>
      <c r="NB1011" s="3"/>
      <c r="NC1011" s="3"/>
      <c r="ND1011" s="3"/>
      <c r="NE1011" s="3"/>
      <c r="NF1011" s="3"/>
      <c r="NG1011" s="3"/>
      <c r="NH1011" s="3"/>
      <c r="NI1011" s="3"/>
      <c r="NJ1011" s="3"/>
      <c r="NK1011" s="3"/>
      <c r="NL1011" s="3"/>
      <c r="NM1011" s="3"/>
      <c r="NN1011" s="3"/>
      <c r="NO1011" s="3"/>
      <c r="NP1011" s="3"/>
      <c r="NQ1011" s="3"/>
      <c r="NR1011" s="3"/>
      <c r="NS1011" s="3"/>
      <c r="NT1011" s="3"/>
      <c r="NU1011" s="3"/>
      <c r="NV1011" s="3"/>
      <c r="NW1011" s="3"/>
      <c r="NX1011" s="3"/>
      <c r="NY1011" s="3"/>
      <c r="NZ1011" s="3"/>
      <c r="OA1011" s="3"/>
      <c r="OB1011" s="3"/>
      <c r="OC1011" s="3"/>
      <c r="OD1011" s="3"/>
      <c r="OE1011" s="3"/>
      <c r="OF1011" s="3"/>
      <c r="OG1011" s="3"/>
      <c r="OH1011" s="3"/>
      <c r="OI1011" s="3"/>
      <c r="OJ1011" s="3"/>
      <c r="OK1011" s="3"/>
      <c r="OL1011" s="3"/>
      <c r="OM1011" s="3"/>
      <c r="ON1011" s="3"/>
      <c r="OO1011" s="3"/>
      <c r="OP1011" s="3"/>
      <c r="OQ1011" s="3"/>
      <c r="OR1011" s="3"/>
      <c r="OS1011" s="3"/>
      <c r="OT1011" s="3"/>
      <c r="OU1011" s="3"/>
      <c r="OV1011" s="3"/>
      <c r="OW1011" s="3"/>
      <c r="OX1011" s="3"/>
      <c r="OY1011" s="3"/>
      <c r="OZ1011" s="3"/>
      <c r="PA1011" s="3"/>
      <c r="PB1011" s="3"/>
      <c r="PC1011" s="3"/>
      <c r="PD1011" s="3"/>
      <c r="PE1011" s="3"/>
      <c r="PF1011" s="3"/>
      <c r="PG1011" s="3"/>
      <c r="PH1011" s="3"/>
      <c r="PI1011" s="3"/>
      <c r="PJ1011" s="3"/>
      <c r="PK1011" s="3"/>
      <c r="PL1011" s="3"/>
      <c r="PM1011" s="3"/>
      <c r="PN1011" s="3"/>
      <c r="PO1011" s="3"/>
      <c r="PP1011" s="3"/>
      <c r="PQ1011" s="3"/>
      <c r="PR1011" s="3"/>
      <c r="PS1011" s="3"/>
      <c r="PT1011" s="3"/>
      <c r="PU1011" s="3"/>
      <c r="PV1011" s="3"/>
      <c r="PW1011" s="3"/>
      <c r="PX1011" s="3"/>
      <c r="PY1011" s="3"/>
      <c r="PZ1011" s="3"/>
      <c r="QA1011" s="3"/>
      <c r="QB1011" s="3"/>
      <c r="QC1011" s="3"/>
      <c r="QD1011" s="3"/>
      <c r="QE1011" s="3"/>
      <c r="QF1011" s="3"/>
      <c r="QG1011" s="3"/>
      <c r="QH1011" s="3"/>
      <c r="QI1011" s="3"/>
      <c r="QJ1011" s="3"/>
      <c r="QK1011" s="3"/>
      <c r="QL1011" s="3"/>
      <c r="QM1011" s="3"/>
      <c r="QN1011" s="3"/>
      <c r="QO1011" s="3"/>
      <c r="QP1011" s="3"/>
      <c r="QQ1011" s="3"/>
      <c r="QR1011" s="3"/>
      <c r="QS1011" s="3"/>
      <c r="QT1011" s="3"/>
      <c r="QU1011" s="3"/>
      <c r="QV1011" s="3"/>
      <c r="QW1011" s="3"/>
      <c r="QX1011" s="3"/>
      <c r="QY1011" s="3"/>
      <c r="QZ1011" s="3"/>
      <c r="RA1011" s="3"/>
      <c r="RB1011" s="3"/>
      <c r="RC1011" s="3"/>
      <c r="RD1011" s="3"/>
      <c r="RE1011" s="3"/>
      <c r="RF1011" s="3"/>
      <c r="RG1011" s="3"/>
      <c r="RH1011" s="3"/>
      <c r="RI1011" s="3"/>
      <c r="RJ1011" s="3"/>
      <c r="RK1011" s="3"/>
      <c r="RL1011" s="3"/>
      <c r="RM1011" s="3"/>
      <c r="RN1011" s="3"/>
      <c r="RO1011" s="3"/>
      <c r="RP1011" s="3"/>
      <c r="RQ1011" s="3"/>
      <c r="RR1011" s="3"/>
      <c r="RS1011" s="3"/>
      <c r="RT1011" s="3"/>
      <c r="RU1011" s="3"/>
      <c r="RV1011" s="3"/>
      <c r="RW1011" s="3"/>
      <c r="RX1011" s="3"/>
      <c r="RY1011" s="3"/>
      <c r="RZ1011" s="3"/>
      <c r="SA1011" s="3"/>
      <c r="SB1011" s="3"/>
      <c r="SC1011" s="3"/>
      <c r="SD1011" s="3"/>
      <c r="SE1011" s="3"/>
      <c r="SF1011" s="3"/>
      <c r="SG1011" s="3"/>
      <c r="SH1011" s="3"/>
      <c r="SI1011" s="3"/>
      <c r="SJ1011" s="3"/>
      <c r="SK1011" s="3"/>
      <c r="SL1011" s="3"/>
      <c r="SM1011" s="3"/>
      <c r="SN1011" s="3"/>
      <c r="SO1011" s="3"/>
      <c r="SP1011" s="3"/>
      <c r="SQ1011" s="3"/>
      <c r="SR1011" s="3"/>
      <c r="SS1011" s="3"/>
      <c r="ST1011" s="3"/>
      <c r="SU1011" s="3"/>
      <c r="SV1011" s="3"/>
      <c r="SW1011" s="3"/>
      <c r="SX1011" s="3"/>
      <c r="SY1011" s="3"/>
      <c r="SZ1011" s="3"/>
      <c r="TA1011" s="3"/>
      <c r="TB1011" s="3"/>
      <c r="TC1011" s="3"/>
      <c r="TD1011" s="3"/>
      <c r="TE1011" s="3"/>
      <c r="TF1011" s="3"/>
      <c r="TG1011" s="3"/>
      <c r="TH1011" s="3"/>
      <c r="TI1011" s="3"/>
      <c r="TJ1011" s="3"/>
      <c r="TK1011" s="3"/>
      <c r="TL1011" s="3"/>
      <c r="TM1011" s="3"/>
      <c r="TN1011" s="3"/>
      <c r="TO1011" s="3"/>
      <c r="TP1011" s="3"/>
      <c r="TQ1011" s="3"/>
      <c r="TR1011" s="3"/>
      <c r="TS1011" s="3"/>
      <c r="TT1011" s="3"/>
      <c r="TU1011" s="3"/>
      <c r="TV1011" s="3"/>
      <c r="TW1011" s="3"/>
      <c r="TX1011" s="3"/>
      <c r="TY1011" s="3"/>
      <c r="TZ1011" s="3"/>
      <c r="UA1011" s="3"/>
      <c r="UB1011" s="3"/>
      <c r="UC1011" s="3"/>
      <c r="UD1011" s="3"/>
      <c r="UE1011" s="3"/>
      <c r="UF1011" s="3"/>
      <c r="UG1011" s="3"/>
      <c r="UH1011" s="3"/>
      <c r="UI1011" s="3"/>
      <c r="UJ1011" s="3"/>
      <c r="UK1011" s="3"/>
      <c r="UL1011" s="3"/>
      <c r="UM1011" s="3"/>
      <c r="UN1011" s="3"/>
      <c r="UO1011" s="3"/>
      <c r="UP1011" s="3"/>
      <c r="UQ1011" s="3"/>
      <c r="UR1011" s="3"/>
      <c r="US1011" s="3"/>
      <c r="UT1011" s="3"/>
      <c r="UU1011" s="3"/>
      <c r="UV1011" s="3"/>
      <c r="UW1011" s="3"/>
      <c r="UX1011" s="3"/>
      <c r="UY1011" s="3"/>
      <c r="UZ1011" s="3"/>
      <c r="VA1011" s="3"/>
      <c r="VB1011" s="3"/>
      <c r="VC1011" s="3"/>
      <c r="VD1011" s="3"/>
      <c r="VE1011" s="3"/>
      <c r="VF1011" s="3"/>
      <c r="VG1011" s="3"/>
      <c r="VH1011" s="3"/>
      <c r="VI1011" s="3"/>
      <c r="VJ1011" s="3"/>
      <c r="VK1011" s="3"/>
      <c r="VL1011" s="3"/>
      <c r="VM1011" s="3"/>
      <c r="VN1011" s="3"/>
      <c r="VO1011" s="3"/>
      <c r="VP1011" s="3"/>
      <c r="VQ1011" s="3"/>
      <c r="VR1011" s="3"/>
      <c r="VS1011" s="3"/>
      <c r="VT1011" s="3"/>
      <c r="VU1011" s="3"/>
      <c r="VV1011" s="3"/>
      <c r="VW1011" s="3"/>
      <c r="VX1011" s="3"/>
      <c r="VY1011" s="3"/>
      <c r="VZ1011" s="3"/>
      <c r="WA1011" s="3"/>
      <c r="WB1011" s="3"/>
      <c r="WC1011" s="3"/>
    </row>
    <row r="1012" spans="1:601" x14ac:dyDescent="0.3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  <c r="KA1012" s="3"/>
      <c r="KB1012" s="3"/>
      <c r="KC1012" s="3"/>
      <c r="KD1012" s="3"/>
      <c r="KE1012" s="3"/>
      <c r="KF1012" s="3"/>
      <c r="KG1012" s="3"/>
      <c r="KH1012" s="3"/>
      <c r="KI1012" s="3"/>
      <c r="KJ1012" s="3"/>
      <c r="KK1012" s="3"/>
      <c r="KL1012" s="3"/>
      <c r="KM1012" s="3"/>
      <c r="KN1012" s="3"/>
      <c r="KO1012" s="3"/>
      <c r="KP1012" s="3"/>
      <c r="KQ1012" s="3"/>
      <c r="KR1012" s="3"/>
      <c r="KS1012" s="3"/>
      <c r="KT1012" s="3"/>
      <c r="KU1012" s="3"/>
      <c r="KV1012" s="3"/>
      <c r="KW1012" s="3"/>
      <c r="KX1012" s="3"/>
      <c r="KY1012" s="3"/>
      <c r="KZ1012" s="3"/>
      <c r="LA1012" s="3"/>
      <c r="LB1012" s="3"/>
      <c r="LC1012" s="3"/>
      <c r="LD1012" s="3"/>
      <c r="LE1012" s="3"/>
      <c r="LF1012" s="3"/>
      <c r="LG1012" s="3"/>
      <c r="LH1012" s="3"/>
      <c r="LI1012" s="3"/>
      <c r="LJ1012" s="3"/>
      <c r="LK1012" s="3"/>
      <c r="LL1012" s="3"/>
      <c r="LM1012" s="3"/>
      <c r="LN1012" s="3"/>
      <c r="LO1012" s="3"/>
      <c r="LP1012" s="3"/>
      <c r="LQ1012" s="3"/>
      <c r="LR1012" s="3"/>
      <c r="LS1012" s="3"/>
      <c r="LT1012" s="3"/>
      <c r="LU1012" s="3"/>
      <c r="LV1012" s="3"/>
      <c r="LW1012" s="3"/>
      <c r="LX1012" s="3"/>
      <c r="LY1012" s="3"/>
      <c r="LZ1012" s="3"/>
      <c r="MA1012" s="3"/>
      <c r="MB1012" s="3"/>
      <c r="MC1012" s="3"/>
      <c r="MD1012" s="3"/>
      <c r="ME1012" s="3"/>
      <c r="MF1012" s="3"/>
      <c r="MG1012" s="3"/>
      <c r="MH1012" s="3"/>
      <c r="MI1012" s="3"/>
      <c r="MJ1012" s="3"/>
      <c r="MK1012" s="3"/>
      <c r="ML1012" s="3"/>
      <c r="MM1012" s="3"/>
      <c r="MN1012" s="3"/>
      <c r="MO1012" s="3"/>
      <c r="MP1012" s="3"/>
      <c r="MQ1012" s="3"/>
      <c r="MR1012" s="3"/>
      <c r="MS1012" s="3"/>
      <c r="MT1012" s="3"/>
      <c r="MU1012" s="3"/>
      <c r="MV1012" s="3"/>
      <c r="MW1012" s="3"/>
      <c r="MX1012" s="3"/>
      <c r="MY1012" s="3"/>
      <c r="MZ1012" s="3"/>
      <c r="NA1012" s="3"/>
      <c r="NB1012" s="3"/>
      <c r="NC1012" s="3"/>
      <c r="ND1012" s="3"/>
      <c r="NE1012" s="3"/>
      <c r="NF1012" s="3"/>
      <c r="NG1012" s="3"/>
      <c r="NH1012" s="3"/>
      <c r="NI1012" s="3"/>
      <c r="NJ1012" s="3"/>
      <c r="NK1012" s="3"/>
      <c r="NL1012" s="3"/>
      <c r="NM1012" s="3"/>
      <c r="NN1012" s="3"/>
      <c r="NO1012" s="3"/>
      <c r="NP1012" s="3"/>
      <c r="NQ1012" s="3"/>
      <c r="NR1012" s="3"/>
      <c r="NS1012" s="3"/>
      <c r="NT1012" s="3"/>
      <c r="NU1012" s="3"/>
      <c r="NV1012" s="3"/>
      <c r="NW1012" s="3"/>
      <c r="NX1012" s="3"/>
      <c r="NY1012" s="3"/>
      <c r="NZ1012" s="3"/>
      <c r="OA1012" s="3"/>
      <c r="OB1012" s="3"/>
      <c r="OC1012" s="3"/>
      <c r="OD1012" s="3"/>
      <c r="OE1012" s="3"/>
      <c r="OF1012" s="3"/>
      <c r="OG1012" s="3"/>
      <c r="OH1012" s="3"/>
      <c r="OI1012" s="3"/>
      <c r="OJ1012" s="3"/>
      <c r="OK1012" s="3"/>
      <c r="OL1012" s="3"/>
      <c r="OM1012" s="3"/>
      <c r="ON1012" s="3"/>
      <c r="OO1012" s="3"/>
      <c r="OP1012" s="3"/>
      <c r="OQ1012" s="3"/>
      <c r="OR1012" s="3"/>
      <c r="OS1012" s="3"/>
      <c r="OT1012" s="3"/>
      <c r="OU1012" s="3"/>
      <c r="OV1012" s="3"/>
      <c r="OW1012" s="3"/>
      <c r="OX1012" s="3"/>
      <c r="OY1012" s="3"/>
      <c r="OZ1012" s="3"/>
      <c r="PA1012" s="3"/>
      <c r="PB1012" s="3"/>
      <c r="PC1012" s="3"/>
      <c r="PD1012" s="3"/>
      <c r="PE1012" s="3"/>
      <c r="PF1012" s="3"/>
      <c r="PG1012" s="3"/>
      <c r="PH1012" s="3"/>
      <c r="PI1012" s="3"/>
      <c r="PJ1012" s="3"/>
      <c r="PK1012" s="3"/>
      <c r="PL1012" s="3"/>
      <c r="PM1012" s="3"/>
      <c r="PN1012" s="3"/>
      <c r="PO1012" s="3"/>
      <c r="PP1012" s="3"/>
      <c r="PQ1012" s="3"/>
      <c r="PR1012" s="3"/>
      <c r="PS1012" s="3"/>
      <c r="PT1012" s="3"/>
      <c r="PU1012" s="3"/>
      <c r="PV1012" s="3"/>
      <c r="PW1012" s="3"/>
      <c r="PX1012" s="3"/>
      <c r="PY1012" s="3"/>
      <c r="PZ1012" s="3"/>
      <c r="QA1012" s="3"/>
      <c r="QB1012" s="3"/>
      <c r="QC1012" s="3"/>
      <c r="QD1012" s="3"/>
      <c r="QE1012" s="3"/>
      <c r="QF1012" s="3"/>
      <c r="QG1012" s="3"/>
      <c r="QH1012" s="3"/>
      <c r="QI1012" s="3"/>
      <c r="QJ1012" s="3"/>
      <c r="QK1012" s="3"/>
      <c r="QL1012" s="3"/>
      <c r="QM1012" s="3"/>
      <c r="QN1012" s="3"/>
      <c r="QO1012" s="3"/>
      <c r="QP1012" s="3"/>
      <c r="QQ1012" s="3"/>
      <c r="QR1012" s="3"/>
      <c r="QS1012" s="3"/>
      <c r="QT1012" s="3"/>
      <c r="QU1012" s="3"/>
      <c r="QV1012" s="3"/>
      <c r="QW1012" s="3"/>
      <c r="QX1012" s="3"/>
      <c r="QY1012" s="3"/>
      <c r="QZ1012" s="3"/>
      <c r="RA1012" s="3"/>
      <c r="RB1012" s="3"/>
      <c r="RC1012" s="3"/>
      <c r="RD1012" s="3"/>
      <c r="RE1012" s="3"/>
      <c r="RF1012" s="3"/>
      <c r="RG1012" s="3"/>
      <c r="RH1012" s="3"/>
      <c r="RI1012" s="3"/>
      <c r="RJ1012" s="3"/>
      <c r="RK1012" s="3"/>
      <c r="RL1012" s="3"/>
      <c r="RM1012" s="3"/>
      <c r="RN1012" s="3"/>
      <c r="RO1012" s="3"/>
      <c r="RP1012" s="3"/>
      <c r="RQ1012" s="3"/>
      <c r="RR1012" s="3"/>
      <c r="RS1012" s="3"/>
      <c r="RT1012" s="3"/>
      <c r="RU1012" s="3"/>
      <c r="RV1012" s="3"/>
      <c r="RW1012" s="3"/>
      <c r="RX1012" s="3"/>
      <c r="RY1012" s="3"/>
      <c r="RZ1012" s="3"/>
      <c r="SA1012" s="3"/>
      <c r="SB1012" s="3"/>
      <c r="SC1012" s="3"/>
      <c r="SD1012" s="3"/>
      <c r="SE1012" s="3"/>
      <c r="SF1012" s="3"/>
      <c r="SG1012" s="3"/>
      <c r="SH1012" s="3"/>
      <c r="SI1012" s="3"/>
      <c r="SJ1012" s="3"/>
      <c r="SK1012" s="3"/>
      <c r="SL1012" s="3"/>
      <c r="SM1012" s="3"/>
      <c r="SN1012" s="3"/>
      <c r="SO1012" s="3"/>
      <c r="SP1012" s="3"/>
      <c r="SQ1012" s="3"/>
      <c r="SR1012" s="3"/>
      <c r="SS1012" s="3"/>
      <c r="ST1012" s="3"/>
      <c r="SU1012" s="3"/>
      <c r="SV1012" s="3"/>
      <c r="SW1012" s="3"/>
      <c r="SX1012" s="3"/>
      <c r="SY1012" s="3"/>
      <c r="SZ1012" s="3"/>
      <c r="TA1012" s="3"/>
      <c r="TB1012" s="3"/>
      <c r="TC1012" s="3"/>
      <c r="TD1012" s="3"/>
      <c r="TE1012" s="3"/>
      <c r="TF1012" s="3"/>
      <c r="TG1012" s="3"/>
      <c r="TH1012" s="3"/>
      <c r="TI1012" s="3"/>
      <c r="TJ1012" s="3"/>
      <c r="TK1012" s="3"/>
      <c r="TL1012" s="3"/>
      <c r="TM1012" s="3"/>
      <c r="TN1012" s="3"/>
      <c r="TO1012" s="3"/>
      <c r="TP1012" s="3"/>
      <c r="TQ1012" s="3"/>
      <c r="TR1012" s="3"/>
      <c r="TS1012" s="3"/>
      <c r="TT1012" s="3"/>
      <c r="TU1012" s="3"/>
      <c r="TV1012" s="3"/>
      <c r="TW1012" s="3"/>
      <c r="TX1012" s="3"/>
      <c r="TY1012" s="3"/>
      <c r="TZ1012" s="3"/>
      <c r="UA1012" s="3"/>
      <c r="UB1012" s="3"/>
      <c r="UC1012" s="3"/>
      <c r="UD1012" s="3"/>
      <c r="UE1012" s="3"/>
      <c r="UF1012" s="3"/>
      <c r="UG1012" s="3"/>
      <c r="UH1012" s="3"/>
      <c r="UI1012" s="3"/>
      <c r="UJ1012" s="3"/>
      <c r="UK1012" s="3"/>
      <c r="UL1012" s="3"/>
      <c r="UM1012" s="3"/>
      <c r="UN1012" s="3"/>
      <c r="UO1012" s="3"/>
      <c r="UP1012" s="3"/>
      <c r="UQ1012" s="3"/>
      <c r="UR1012" s="3"/>
      <c r="US1012" s="3"/>
      <c r="UT1012" s="3"/>
      <c r="UU1012" s="3"/>
      <c r="UV1012" s="3"/>
      <c r="UW1012" s="3"/>
      <c r="UX1012" s="3"/>
      <c r="UY1012" s="3"/>
      <c r="UZ1012" s="3"/>
      <c r="VA1012" s="3"/>
      <c r="VB1012" s="3"/>
      <c r="VC1012" s="3"/>
      <c r="VD1012" s="3"/>
      <c r="VE1012" s="3"/>
      <c r="VF1012" s="3"/>
      <c r="VG1012" s="3"/>
      <c r="VH1012" s="3"/>
      <c r="VI1012" s="3"/>
      <c r="VJ1012" s="3"/>
      <c r="VK1012" s="3"/>
      <c r="VL1012" s="3"/>
      <c r="VM1012" s="3"/>
      <c r="VN1012" s="3"/>
      <c r="VO1012" s="3"/>
      <c r="VP1012" s="3"/>
      <c r="VQ1012" s="3"/>
      <c r="VR1012" s="3"/>
      <c r="VS1012" s="3"/>
      <c r="VT1012" s="3"/>
      <c r="VU1012" s="3"/>
      <c r="VV1012" s="3"/>
      <c r="VW1012" s="3"/>
      <c r="VX1012" s="3"/>
      <c r="VY1012" s="3"/>
      <c r="VZ1012" s="3"/>
      <c r="WA1012" s="3"/>
      <c r="WB1012" s="3"/>
      <c r="WC1012" s="3"/>
    </row>
    <row r="1013" spans="1:601" x14ac:dyDescent="0.3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  <c r="KA1013" s="3"/>
      <c r="KB1013" s="3"/>
      <c r="KC1013" s="3"/>
      <c r="KD1013" s="3"/>
      <c r="KE1013" s="3"/>
      <c r="KF1013" s="3"/>
      <c r="KG1013" s="3"/>
      <c r="KH1013" s="3"/>
      <c r="KI1013" s="3"/>
      <c r="KJ1013" s="3"/>
      <c r="KK1013" s="3"/>
      <c r="KL1013" s="3"/>
      <c r="KM1013" s="3"/>
      <c r="KN1013" s="3"/>
      <c r="KO1013" s="3"/>
      <c r="KP1013" s="3"/>
      <c r="KQ1013" s="3"/>
      <c r="KR1013" s="3"/>
      <c r="KS1013" s="3"/>
      <c r="KT1013" s="3"/>
      <c r="KU1013" s="3"/>
      <c r="KV1013" s="3"/>
      <c r="KW1013" s="3"/>
      <c r="KX1013" s="3"/>
      <c r="KY1013" s="3"/>
      <c r="KZ1013" s="3"/>
      <c r="LA1013" s="3"/>
      <c r="LB1013" s="3"/>
      <c r="LC1013" s="3"/>
      <c r="LD1013" s="3"/>
      <c r="LE1013" s="3"/>
      <c r="LF1013" s="3"/>
      <c r="LG1013" s="3"/>
      <c r="LH1013" s="3"/>
      <c r="LI1013" s="3"/>
      <c r="LJ1013" s="3"/>
      <c r="LK1013" s="3"/>
      <c r="LL1013" s="3"/>
      <c r="LM1013" s="3"/>
      <c r="LN1013" s="3"/>
      <c r="LO1013" s="3"/>
      <c r="LP1013" s="3"/>
      <c r="LQ1013" s="3"/>
      <c r="LR1013" s="3"/>
      <c r="LS1013" s="3"/>
      <c r="LT1013" s="3"/>
      <c r="LU1013" s="3"/>
      <c r="LV1013" s="3"/>
      <c r="LW1013" s="3"/>
      <c r="LX1013" s="3"/>
      <c r="LY1013" s="3"/>
      <c r="LZ1013" s="3"/>
      <c r="MA1013" s="3"/>
      <c r="MB1013" s="3"/>
      <c r="MC1013" s="3"/>
      <c r="MD1013" s="3"/>
      <c r="ME1013" s="3"/>
      <c r="MF1013" s="3"/>
      <c r="MG1013" s="3"/>
      <c r="MH1013" s="3"/>
      <c r="MI1013" s="3"/>
      <c r="MJ1013" s="3"/>
      <c r="MK1013" s="3"/>
      <c r="ML1013" s="3"/>
      <c r="MM1013" s="3"/>
      <c r="MN1013" s="3"/>
      <c r="MO1013" s="3"/>
      <c r="MP1013" s="3"/>
      <c r="MQ1013" s="3"/>
      <c r="MR1013" s="3"/>
      <c r="MS1013" s="3"/>
      <c r="MT1013" s="3"/>
      <c r="MU1013" s="3"/>
      <c r="MV1013" s="3"/>
      <c r="MW1013" s="3"/>
      <c r="MX1013" s="3"/>
      <c r="MY1013" s="3"/>
      <c r="MZ1013" s="3"/>
      <c r="NA1013" s="3"/>
      <c r="NB1013" s="3"/>
      <c r="NC1013" s="3"/>
      <c r="ND1013" s="3"/>
      <c r="NE1013" s="3"/>
      <c r="NF1013" s="3"/>
      <c r="NG1013" s="3"/>
      <c r="NH1013" s="3"/>
      <c r="NI1013" s="3"/>
      <c r="NJ1013" s="3"/>
      <c r="NK1013" s="3"/>
      <c r="NL1013" s="3"/>
      <c r="NM1013" s="3"/>
      <c r="NN1013" s="3"/>
      <c r="NO1013" s="3"/>
      <c r="NP1013" s="3"/>
      <c r="NQ1013" s="3"/>
      <c r="NR1013" s="3"/>
      <c r="NS1013" s="3"/>
      <c r="NT1013" s="3"/>
      <c r="NU1013" s="3"/>
      <c r="NV1013" s="3"/>
      <c r="NW1013" s="3"/>
      <c r="NX1013" s="3"/>
      <c r="NY1013" s="3"/>
      <c r="NZ1013" s="3"/>
      <c r="OA1013" s="3"/>
      <c r="OB1013" s="3"/>
      <c r="OC1013" s="3"/>
      <c r="OD1013" s="3"/>
      <c r="OE1013" s="3"/>
      <c r="OF1013" s="3"/>
      <c r="OG1013" s="3"/>
      <c r="OH1013" s="3"/>
      <c r="OI1013" s="3"/>
      <c r="OJ1013" s="3"/>
      <c r="OK1013" s="3"/>
      <c r="OL1013" s="3"/>
      <c r="OM1013" s="3"/>
      <c r="ON1013" s="3"/>
      <c r="OO1013" s="3"/>
      <c r="OP1013" s="3"/>
      <c r="OQ1013" s="3"/>
      <c r="OR1013" s="3"/>
      <c r="OS1013" s="3"/>
      <c r="OT1013" s="3"/>
      <c r="OU1013" s="3"/>
      <c r="OV1013" s="3"/>
      <c r="OW1013" s="3"/>
      <c r="OX1013" s="3"/>
      <c r="OY1013" s="3"/>
      <c r="OZ1013" s="3"/>
      <c r="PA1013" s="3"/>
      <c r="PB1013" s="3"/>
      <c r="PC1013" s="3"/>
      <c r="PD1013" s="3"/>
      <c r="PE1013" s="3"/>
      <c r="PF1013" s="3"/>
      <c r="PG1013" s="3"/>
      <c r="PH1013" s="3"/>
      <c r="PI1013" s="3"/>
      <c r="PJ1013" s="3"/>
      <c r="PK1013" s="3"/>
      <c r="PL1013" s="3"/>
      <c r="PM1013" s="3"/>
      <c r="PN1013" s="3"/>
      <c r="PO1013" s="3"/>
      <c r="PP1013" s="3"/>
      <c r="PQ1013" s="3"/>
      <c r="PR1013" s="3"/>
      <c r="PS1013" s="3"/>
      <c r="PT1013" s="3"/>
      <c r="PU1013" s="3"/>
      <c r="PV1013" s="3"/>
      <c r="PW1013" s="3"/>
      <c r="PX1013" s="3"/>
      <c r="PY1013" s="3"/>
      <c r="PZ1013" s="3"/>
      <c r="QA1013" s="3"/>
      <c r="QB1013" s="3"/>
      <c r="QC1013" s="3"/>
      <c r="QD1013" s="3"/>
      <c r="QE1013" s="3"/>
      <c r="QF1013" s="3"/>
      <c r="QG1013" s="3"/>
      <c r="QH1013" s="3"/>
      <c r="QI1013" s="3"/>
      <c r="QJ1013" s="3"/>
      <c r="QK1013" s="3"/>
      <c r="QL1013" s="3"/>
      <c r="QM1013" s="3"/>
      <c r="QN1013" s="3"/>
      <c r="QO1013" s="3"/>
      <c r="QP1013" s="3"/>
      <c r="QQ1013" s="3"/>
      <c r="QR1013" s="3"/>
      <c r="QS1013" s="3"/>
      <c r="QT1013" s="3"/>
      <c r="QU1013" s="3"/>
      <c r="QV1013" s="3"/>
      <c r="QW1013" s="3"/>
      <c r="QX1013" s="3"/>
      <c r="QY1013" s="3"/>
      <c r="QZ1013" s="3"/>
      <c r="RA1013" s="3"/>
      <c r="RB1013" s="3"/>
      <c r="RC1013" s="3"/>
      <c r="RD1013" s="3"/>
      <c r="RE1013" s="3"/>
      <c r="RF1013" s="3"/>
      <c r="RG1013" s="3"/>
      <c r="RH1013" s="3"/>
      <c r="RI1013" s="3"/>
      <c r="RJ1013" s="3"/>
      <c r="RK1013" s="3"/>
      <c r="RL1013" s="3"/>
      <c r="RM1013" s="3"/>
      <c r="RN1013" s="3"/>
      <c r="RO1013" s="3"/>
      <c r="RP1013" s="3"/>
      <c r="RQ1013" s="3"/>
      <c r="RR1013" s="3"/>
      <c r="RS1013" s="3"/>
      <c r="RT1013" s="3"/>
      <c r="RU1013" s="3"/>
      <c r="RV1013" s="3"/>
      <c r="RW1013" s="3"/>
      <c r="RX1013" s="3"/>
      <c r="RY1013" s="3"/>
      <c r="RZ1013" s="3"/>
      <c r="SA1013" s="3"/>
      <c r="SB1013" s="3"/>
      <c r="SC1013" s="3"/>
      <c r="SD1013" s="3"/>
      <c r="SE1013" s="3"/>
      <c r="SF1013" s="3"/>
      <c r="SG1013" s="3"/>
      <c r="SH1013" s="3"/>
      <c r="SI1013" s="3"/>
      <c r="SJ1013" s="3"/>
      <c r="SK1013" s="3"/>
      <c r="SL1013" s="3"/>
      <c r="SM1013" s="3"/>
      <c r="SN1013" s="3"/>
      <c r="SO1013" s="3"/>
      <c r="SP1013" s="3"/>
      <c r="SQ1013" s="3"/>
      <c r="SR1013" s="3"/>
      <c r="SS1013" s="3"/>
      <c r="ST1013" s="3"/>
      <c r="SU1013" s="3"/>
      <c r="SV1013" s="3"/>
      <c r="SW1013" s="3"/>
      <c r="SX1013" s="3"/>
      <c r="SY1013" s="3"/>
      <c r="SZ1013" s="3"/>
      <c r="TA1013" s="3"/>
      <c r="TB1013" s="3"/>
      <c r="TC1013" s="3"/>
      <c r="TD1013" s="3"/>
      <c r="TE1013" s="3"/>
      <c r="TF1013" s="3"/>
      <c r="TG1013" s="3"/>
      <c r="TH1013" s="3"/>
      <c r="TI1013" s="3"/>
      <c r="TJ1013" s="3"/>
      <c r="TK1013" s="3"/>
      <c r="TL1013" s="3"/>
      <c r="TM1013" s="3"/>
      <c r="TN1013" s="3"/>
      <c r="TO1013" s="3"/>
      <c r="TP1013" s="3"/>
      <c r="TQ1013" s="3"/>
      <c r="TR1013" s="3"/>
      <c r="TS1013" s="3"/>
      <c r="TT1013" s="3"/>
      <c r="TU1013" s="3"/>
      <c r="TV1013" s="3"/>
      <c r="TW1013" s="3"/>
      <c r="TX1013" s="3"/>
      <c r="TY1013" s="3"/>
      <c r="TZ1013" s="3"/>
      <c r="UA1013" s="3"/>
      <c r="UB1013" s="3"/>
      <c r="UC1013" s="3"/>
      <c r="UD1013" s="3"/>
      <c r="UE1013" s="3"/>
      <c r="UF1013" s="3"/>
      <c r="UG1013" s="3"/>
      <c r="UH1013" s="3"/>
      <c r="UI1013" s="3"/>
      <c r="UJ1013" s="3"/>
      <c r="UK1013" s="3"/>
      <c r="UL1013" s="3"/>
      <c r="UM1013" s="3"/>
      <c r="UN1013" s="3"/>
      <c r="UO1013" s="3"/>
      <c r="UP1013" s="3"/>
      <c r="UQ1013" s="3"/>
      <c r="UR1013" s="3"/>
      <c r="US1013" s="3"/>
      <c r="UT1013" s="3"/>
      <c r="UU1013" s="3"/>
      <c r="UV1013" s="3"/>
      <c r="UW1013" s="3"/>
      <c r="UX1013" s="3"/>
      <c r="UY1013" s="3"/>
      <c r="UZ1013" s="3"/>
      <c r="VA1013" s="3"/>
      <c r="VB1013" s="3"/>
      <c r="VC1013" s="3"/>
      <c r="VD1013" s="3"/>
      <c r="VE1013" s="3"/>
      <c r="VF1013" s="3"/>
      <c r="VG1013" s="3"/>
      <c r="VH1013" s="3"/>
      <c r="VI1013" s="3"/>
      <c r="VJ1013" s="3"/>
      <c r="VK1013" s="3"/>
      <c r="VL1013" s="3"/>
      <c r="VM1013" s="3"/>
      <c r="VN1013" s="3"/>
      <c r="VO1013" s="3"/>
      <c r="VP1013" s="3"/>
      <c r="VQ1013" s="3"/>
      <c r="VR1013" s="3"/>
      <c r="VS1013" s="3"/>
      <c r="VT1013" s="3"/>
      <c r="VU1013" s="3"/>
      <c r="VV1013" s="3"/>
      <c r="VW1013" s="3"/>
      <c r="VX1013" s="3"/>
      <c r="VY1013" s="3"/>
      <c r="VZ1013" s="3"/>
      <c r="WA1013" s="3"/>
      <c r="WB1013" s="3"/>
      <c r="WC1013" s="3"/>
    </row>
    <row r="1014" spans="1:601" x14ac:dyDescent="0.3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  <c r="KA1014" s="3"/>
      <c r="KB1014" s="3"/>
      <c r="KC1014" s="3"/>
      <c r="KD1014" s="3"/>
      <c r="KE1014" s="3"/>
      <c r="KF1014" s="3"/>
      <c r="KG1014" s="3"/>
      <c r="KH1014" s="3"/>
      <c r="KI1014" s="3"/>
      <c r="KJ1014" s="3"/>
      <c r="KK1014" s="3"/>
      <c r="KL1014" s="3"/>
      <c r="KM1014" s="3"/>
      <c r="KN1014" s="3"/>
      <c r="KO1014" s="3"/>
      <c r="KP1014" s="3"/>
      <c r="KQ1014" s="3"/>
      <c r="KR1014" s="3"/>
      <c r="KS1014" s="3"/>
      <c r="KT1014" s="3"/>
      <c r="KU1014" s="3"/>
      <c r="KV1014" s="3"/>
      <c r="KW1014" s="3"/>
      <c r="KX1014" s="3"/>
      <c r="KY1014" s="3"/>
      <c r="KZ1014" s="3"/>
      <c r="LA1014" s="3"/>
      <c r="LB1014" s="3"/>
      <c r="LC1014" s="3"/>
      <c r="LD1014" s="3"/>
      <c r="LE1014" s="3"/>
      <c r="LF1014" s="3"/>
      <c r="LG1014" s="3"/>
      <c r="LH1014" s="3"/>
      <c r="LI1014" s="3"/>
      <c r="LJ1014" s="3"/>
      <c r="LK1014" s="3"/>
      <c r="LL1014" s="3"/>
      <c r="LM1014" s="3"/>
      <c r="LN1014" s="3"/>
      <c r="LO1014" s="3"/>
      <c r="LP1014" s="3"/>
      <c r="LQ1014" s="3"/>
      <c r="LR1014" s="3"/>
      <c r="LS1014" s="3"/>
      <c r="LT1014" s="3"/>
      <c r="LU1014" s="3"/>
      <c r="LV1014" s="3"/>
      <c r="LW1014" s="3"/>
      <c r="LX1014" s="3"/>
      <c r="LY1014" s="3"/>
      <c r="LZ1014" s="3"/>
      <c r="MA1014" s="3"/>
      <c r="MB1014" s="3"/>
      <c r="MC1014" s="3"/>
      <c r="MD1014" s="3"/>
      <c r="ME1014" s="3"/>
      <c r="MF1014" s="3"/>
      <c r="MG1014" s="3"/>
      <c r="MH1014" s="3"/>
      <c r="MI1014" s="3"/>
      <c r="MJ1014" s="3"/>
      <c r="MK1014" s="3"/>
      <c r="ML1014" s="3"/>
      <c r="MM1014" s="3"/>
      <c r="MN1014" s="3"/>
      <c r="MO1014" s="3"/>
      <c r="MP1014" s="3"/>
      <c r="MQ1014" s="3"/>
      <c r="MR1014" s="3"/>
      <c r="MS1014" s="3"/>
      <c r="MT1014" s="3"/>
      <c r="MU1014" s="3"/>
      <c r="MV1014" s="3"/>
      <c r="MW1014" s="3"/>
      <c r="MX1014" s="3"/>
      <c r="MY1014" s="3"/>
      <c r="MZ1014" s="3"/>
      <c r="NA1014" s="3"/>
      <c r="NB1014" s="3"/>
      <c r="NC1014" s="3"/>
      <c r="ND1014" s="3"/>
      <c r="NE1014" s="3"/>
      <c r="NF1014" s="3"/>
      <c r="NG1014" s="3"/>
      <c r="NH1014" s="3"/>
      <c r="NI1014" s="3"/>
      <c r="NJ1014" s="3"/>
      <c r="NK1014" s="3"/>
      <c r="NL1014" s="3"/>
      <c r="NM1014" s="3"/>
      <c r="NN1014" s="3"/>
      <c r="NO1014" s="3"/>
      <c r="NP1014" s="3"/>
      <c r="NQ1014" s="3"/>
      <c r="NR1014" s="3"/>
      <c r="NS1014" s="3"/>
      <c r="NT1014" s="3"/>
      <c r="NU1014" s="3"/>
      <c r="NV1014" s="3"/>
      <c r="NW1014" s="3"/>
      <c r="NX1014" s="3"/>
      <c r="NY1014" s="3"/>
      <c r="NZ1014" s="3"/>
      <c r="OA1014" s="3"/>
      <c r="OB1014" s="3"/>
      <c r="OC1014" s="3"/>
      <c r="OD1014" s="3"/>
      <c r="OE1014" s="3"/>
      <c r="OF1014" s="3"/>
      <c r="OG1014" s="3"/>
      <c r="OH1014" s="3"/>
      <c r="OI1014" s="3"/>
      <c r="OJ1014" s="3"/>
      <c r="OK1014" s="3"/>
      <c r="OL1014" s="3"/>
      <c r="OM1014" s="3"/>
      <c r="ON1014" s="3"/>
      <c r="OO1014" s="3"/>
      <c r="OP1014" s="3"/>
      <c r="OQ1014" s="3"/>
      <c r="OR1014" s="3"/>
      <c r="OS1014" s="3"/>
      <c r="OT1014" s="3"/>
      <c r="OU1014" s="3"/>
      <c r="OV1014" s="3"/>
      <c r="OW1014" s="3"/>
      <c r="OX1014" s="3"/>
      <c r="OY1014" s="3"/>
      <c r="OZ1014" s="3"/>
      <c r="PA1014" s="3"/>
      <c r="PB1014" s="3"/>
      <c r="PC1014" s="3"/>
      <c r="PD1014" s="3"/>
      <c r="PE1014" s="3"/>
      <c r="PF1014" s="3"/>
      <c r="PG1014" s="3"/>
      <c r="PH1014" s="3"/>
      <c r="PI1014" s="3"/>
      <c r="PJ1014" s="3"/>
      <c r="PK1014" s="3"/>
      <c r="PL1014" s="3"/>
      <c r="PM1014" s="3"/>
      <c r="PN1014" s="3"/>
      <c r="PO1014" s="3"/>
      <c r="PP1014" s="3"/>
      <c r="PQ1014" s="3"/>
      <c r="PR1014" s="3"/>
      <c r="PS1014" s="3"/>
      <c r="PT1014" s="3"/>
      <c r="PU1014" s="3"/>
      <c r="PV1014" s="3"/>
      <c r="PW1014" s="3"/>
      <c r="PX1014" s="3"/>
      <c r="PY1014" s="3"/>
      <c r="PZ1014" s="3"/>
      <c r="QA1014" s="3"/>
      <c r="QB1014" s="3"/>
      <c r="QC1014" s="3"/>
      <c r="QD1014" s="3"/>
      <c r="QE1014" s="3"/>
      <c r="QF1014" s="3"/>
      <c r="QG1014" s="3"/>
      <c r="QH1014" s="3"/>
      <c r="QI1014" s="3"/>
      <c r="QJ1014" s="3"/>
      <c r="QK1014" s="3"/>
      <c r="QL1014" s="3"/>
      <c r="QM1014" s="3"/>
      <c r="QN1014" s="3"/>
      <c r="QO1014" s="3"/>
      <c r="QP1014" s="3"/>
      <c r="QQ1014" s="3"/>
      <c r="QR1014" s="3"/>
      <c r="QS1014" s="3"/>
      <c r="QT1014" s="3"/>
      <c r="QU1014" s="3"/>
      <c r="QV1014" s="3"/>
      <c r="QW1014" s="3"/>
      <c r="QX1014" s="3"/>
      <c r="QY1014" s="3"/>
      <c r="QZ1014" s="3"/>
      <c r="RA1014" s="3"/>
      <c r="RB1014" s="3"/>
      <c r="RC1014" s="3"/>
      <c r="RD1014" s="3"/>
      <c r="RE1014" s="3"/>
      <c r="RF1014" s="3"/>
      <c r="RG1014" s="3"/>
      <c r="RH1014" s="3"/>
      <c r="RI1014" s="3"/>
      <c r="RJ1014" s="3"/>
      <c r="RK1014" s="3"/>
      <c r="RL1014" s="3"/>
      <c r="RM1014" s="3"/>
      <c r="RN1014" s="3"/>
      <c r="RO1014" s="3"/>
      <c r="RP1014" s="3"/>
      <c r="RQ1014" s="3"/>
      <c r="RR1014" s="3"/>
      <c r="RS1014" s="3"/>
      <c r="RT1014" s="3"/>
      <c r="RU1014" s="3"/>
      <c r="RV1014" s="3"/>
      <c r="RW1014" s="3"/>
      <c r="RX1014" s="3"/>
      <c r="RY1014" s="3"/>
      <c r="RZ1014" s="3"/>
      <c r="SA1014" s="3"/>
      <c r="SB1014" s="3"/>
      <c r="SC1014" s="3"/>
      <c r="SD1014" s="3"/>
      <c r="SE1014" s="3"/>
      <c r="SF1014" s="3"/>
      <c r="SG1014" s="3"/>
      <c r="SH1014" s="3"/>
      <c r="SI1014" s="3"/>
      <c r="SJ1014" s="3"/>
      <c r="SK1014" s="3"/>
      <c r="SL1014" s="3"/>
      <c r="SM1014" s="3"/>
      <c r="SN1014" s="3"/>
      <c r="SO1014" s="3"/>
      <c r="SP1014" s="3"/>
      <c r="SQ1014" s="3"/>
      <c r="SR1014" s="3"/>
      <c r="SS1014" s="3"/>
      <c r="ST1014" s="3"/>
      <c r="SU1014" s="3"/>
      <c r="SV1014" s="3"/>
      <c r="SW1014" s="3"/>
      <c r="SX1014" s="3"/>
      <c r="SY1014" s="3"/>
      <c r="SZ1014" s="3"/>
      <c r="TA1014" s="3"/>
      <c r="TB1014" s="3"/>
      <c r="TC1014" s="3"/>
      <c r="TD1014" s="3"/>
      <c r="TE1014" s="3"/>
      <c r="TF1014" s="3"/>
      <c r="TG1014" s="3"/>
      <c r="TH1014" s="3"/>
      <c r="TI1014" s="3"/>
      <c r="TJ1014" s="3"/>
      <c r="TK1014" s="3"/>
      <c r="TL1014" s="3"/>
      <c r="TM1014" s="3"/>
      <c r="TN1014" s="3"/>
      <c r="TO1014" s="3"/>
      <c r="TP1014" s="3"/>
      <c r="TQ1014" s="3"/>
      <c r="TR1014" s="3"/>
      <c r="TS1014" s="3"/>
      <c r="TT1014" s="3"/>
      <c r="TU1014" s="3"/>
      <c r="TV1014" s="3"/>
      <c r="TW1014" s="3"/>
      <c r="TX1014" s="3"/>
      <c r="TY1014" s="3"/>
      <c r="TZ1014" s="3"/>
      <c r="UA1014" s="3"/>
      <c r="UB1014" s="3"/>
      <c r="UC1014" s="3"/>
      <c r="UD1014" s="3"/>
      <c r="UE1014" s="3"/>
      <c r="UF1014" s="3"/>
      <c r="UG1014" s="3"/>
      <c r="UH1014" s="3"/>
      <c r="UI1014" s="3"/>
      <c r="UJ1014" s="3"/>
      <c r="UK1014" s="3"/>
      <c r="UL1014" s="3"/>
      <c r="UM1014" s="3"/>
      <c r="UN1014" s="3"/>
      <c r="UO1014" s="3"/>
      <c r="UP1014" s="3"/>
      <c r="UQ1014" s="3"/>
      <c r="UR1014" s="3"/>
      <c r="US1014" s="3"/>
      <c r="UT1014" s="3"/>
      <c r="UU1014" s="3"/>
      <c r="UV1014" s="3"/>
      <c r="UW1014" s="3"/>
      <c r="UX1014" s="3"/>
      <c r="UY1014" s="3"/>
      <c r="UZ1014" s="3"/>
      <c r="VA1014" s="3"/>
      <c r="VB1014" s="3"/>
      <c r="VC1014" s="3"/>
      <c r="VD1014" s="3"/>
      <c r="VE1014" s="3"/>
      <c r="VF1014" s="3"/>
      <c r="VG1014" s="3"/>
      <c r="VH1014" s="3"/>
      <c r="VI1014" s="3"/>
      <c r="VJ1014" s="3"/>
      <c r="VK1014" s="3"/>
      <c r="VL1014" s="3"/>
      <c r="VM1014" s="3"/>
      <c r="VN1014" s="3"/>
      <c r="VO1014" s="3"/>
      <c r="VP1014" s="3"/>
      <c r="VQ1014" s="3"/>
      <c r="VR1014" s="3"/>
      <c r="VS1014" s="3"/>
      <c r="VT1014" s="3"/>
      <c r="VU1014" s="3"/>
      <c r="VV1014" s="3"/>
      <c r="VW1014" s="3"/>
      <c r="VX1014" s="3"/>
      <c r="VY1014" s="3"/>
      <c r="VZ1014" s="3"/>
      <c r="WA1014" s="3"/>
      <c r="WB1014" s="3"/>
      <c r="WC1014" s="3"/>
    </row>
    <row r="1015" spans="1:601" x14ac:dyDescent="0.3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  <c r="KA1015" s="3"/>
      <c r="KB1015" s="3"/>
      <c r="KC1015" s="3"/>
      <c r="KD1015" s="3"/>
      <c r="KE1015" s="3"/>
      <c r="KF1015" s="3"/>
      <c r="KG1015" s="3"/>
      <c r="KH1015" s="3"/>
      <c r="KI1015" s="3"/>
      <c r="KJ1015" s="3"/>
      <c r="KK1015" s="3"/>
      <c r="KL1015" s="3"/>
      <c r="KM1015" s="3"/>
      <c r="KN1015" s="3"/>
      <c r="KO1015" s="3"/>
      <c r="KP1015" s="3"/>
      <c r="KQ1015" s="3"/>
      <c r="KR1015" s="3"/>
      <c r="KS1015" s="3"/>
      <c r="KT1015" s="3"/>
      <c r="KU1015" s="3"/>
      <c r="KV1015" s="3"/>
      <c r="KW1015" s="3"/>
      <c r="KX1015" s="3"/>
      <c r="KY1015" s="3"/>
      <c r="KZ1015" s="3"/>
      <c r="LA1015" s="3"/>
      <c r="LB1015" s="3"/>
      <c r="LC1015" s="3"/>
      <c r="LD1015" s="3"/>
      <c r="LE1015" s="3"/>
      <c r="LF1015" s="3"/>
      <c r="LG1015" s="3"/>
      <c r="LH1015" s="3"/>
      <c r="LI1015" s="3"/>
      <c r="LJ1015" s="3"/>
      <c r="LK1015" s="3"/>
      <c r="LL1015" s="3"/>
      <c r="LM1015" s="3"/>
      <c r="LN1015" s="3"/>
      <c r="LO1015" s="3"/>
      <c r="LP1015" s="3"/>
      <c r="LQ1015" s="3"/>
      <c r="LR1015" s="3"/>
      <c r="LS1015" s="3"/>
      <c r="LT1015" s="3"/>
      <c r="LU1015" s="3"/>
      <c r="LV1015" s="3"/>
      <c r="LW1015" s="3"/>
      <c r="LX1015" s="3"/>
      <c r="LY1015" s="3"/>
      <c r="LZ1015" s="3"/>
      <c r="MA1015" s="3"/>
      <c r="MB1015" s="3"/>
      <c r="MC1015" s="3"/>
      <c r="MD1015" s="3"/>
      <c r="ME1015" s="3"/>
      <c r="MF1015" s="3"/>
      <c r="MG1015" s="3"/>
      <c r="MH1015" s="3"/>
      <c r="MI1015" s="3"/>
      <c r="MJ1015" s="3"/>
      <c r="MK1015" s="3"/>
      <c r="ML1015" s="3"/>
      <c r="MM1015" s="3"/>
      <c r="MN1015" s="3"/>
      <c r="MO1015" s="3"/>
      <c r="MP1015" s="3"/>
      <c r="MQ1015" s="3"/>
      <c r="MR1015" s="3"/>
      <c r="MS1015" s="3"/>
      <c r="MT1015" s="3"/>
      <c r="MU1015" s="3"/>
      <c r="MV1015" s="3"/>
      <c r="MW1015" s="3"/>
      <c r="MX1015" s="3"/>
      <c r="MY1015" s="3"/>
      <c r="MZ1015" s="3"/>
      <c r="NA1015" s="3"/>
      <c r="NB1015" s="3"/>
      <c r="NC1015" s="3"/>
      <c r="ND1015" s="3"/>
      <c r="NE1015" s="3"/>
      <c r="NF1015" s="3"/>
      <c r="NG1015" s="3"/>
      <c r="NH1015" s="3"/>
      <c r="NI1015" s="3"/>
      <c r="NJ1015" s="3"/>
      <c r="NK1015" s="3"/>
      <c r="NL1015" s="3"/>
      <c r="NM1015" s="3"/>
      <c r="NN1015" s="3"/>
      <c r="NO1015" s="3"/>
      <c r="NP1015" s="3"/>
      <c r="NQ1015" s="3"/>
      <c r="NR1015" s="3"/>
      <c r="NS1015" s="3"/>
      <c r="NT1015" s="3"/>
      <c r="NU1015" s="3"/>
      <c r="NV1015" s="3"/>
      <c r="NW1015" s="3"/>
      <c r="NX1015" s="3"/>
      <c r="NY1015" s="3"/>
      <c r="NZ1015" s="3"/>
      <c r="OA1015" s="3"/>
      <c r="OB1015" s="3"/>
      <c r="OC1015" s="3"/>
      <c r="OD1015" s="3"/>
      <c r="OE1015" s="3"/>
      <c r="OF1015" s="3"/>
      <c r="OG1015" s="3"/>
      <c r="OH1015" s="3"/>
      <c r="OI1015" s="3"/>
      <c r="OJ1015" s="3"/>
      <c r="OK1015" s="3"/>
      <c r="OL1015" s="3"/>
      <c r="OM1015" s="3"/>
      <c r="ON1015" s="3"/>
      <c r="OO1015" s="3"/>
      <c r="OP1015" s="3"/>
      <c r="OQ1015" s="3"/>
      <c r="OR1015" s="3"/>
      <c r="OS1015" s="3"/>
      <c r="OT1015" s="3"/>
      <c r="OU1015" s="3"/>
      <c r="OV1015" s="3"/>
      <c r="OW1015" s="3"/>
      <c r="OX1015" s="3"/>
      <c r="OY1015" s="3"/>
      <c r="OZ1015" s="3"/>
      <c r="PA1015" s="3"/>
      <c r="PB1015" s="3"/>
      <c r="PC1015" s="3"/>
      <c r="PD1015" s="3"/>
      <c r="PE1015" s="3"/>
      <c r="PF1015" s="3"/>
      <c r="PG1015" s="3"/>
      <c r="PH1015" s="3"/>
      <c r="PI1015" s="3"/>
      <c r="PJ1015" s="3"/>
      <c r="PK1015" s="3"/>
      <c r="PL1015" s="3"/>
      <c r="PM1015" s="3"/>
      <c r="PN1015" s="3"/>
      <c r="PO1015" s="3"/>
      <c r="PP1015" s="3"/>
      <c r="PQ1015" s="3"/>
      <c r="PR1015" s="3"/>
      <c r="PS1015" s="3"/>
      <c r="PT1015" s="3"/>
      <c r="PU1015" s="3"/>
      <c r="PV1015" s="3"/>
      <c r="PW1015" s="3"/>
      <c r="PX1015" s="3"/>
      <c r="PY1015" s="3"/>
      <c r="PZ1015" s="3"/>
      <c r="QA1015" s="3"/>
      <c r="QB1015" s="3"/>
      <c r="QC1015" s="3"/>
      <c r="QD1015" s="3"/>
      <c r="QE1015" s="3"/>
      <c r="QF1015" s="3"/>
      <c r="QG1015" s="3"/>
      <c r="QH1015" s="3"/>
      <c r="QI1015" s="3"/>
      <c r="QJ1015" s="3"/>
      <c r="QK1015" s="3"/>
      <c r="QL1015" s="3"/>
      <c r="QM1015" s="3"/>
      <c r="QN1015" s="3"/>
      <c r="QO1015" s="3"/>
      <c r="QP1015" s="3"/>
      <c r="QQ1015" s="3"/>
      <c r="QR1015" s="3"/>
      <c r="QS1015" s="3"/>
      <c r="QT1015" s="3"/>
      <c r="QU1015" s="3"/>
      <c r="QV1015" s="3"/>
      <c r="QW1015" s="3"/>
      <c r="QX1015" s="3"/>
      <c r="QY1015" s="3"/>
      <c r="QZ1015" s="3"/>
      <c r="RA1015" s="3"/>
      <c r="RB1015" s="3"/>
      <c r="RC1015" s="3"/>
      <c r="RD1015" s="3"/>
      <c r="RE1015" s="3"/>
      <c r="RF1015" s="3"/>
      <c r="RG1015" s="3"/>
      <c r="RH1015" s="3"/>
      <c r="RI1015" s="3"/>
      <c r="RJ1015" s="3"/>
      <c r="RK1015" s="3"/>
      <c r="RL1015" s="3"/>
      <c r="RM1015" s="3"/>
      <c r="RN1015" s="3"/>
      <c r="RO1015" s="3"/>
      <c r="RP1015" s="3"/>
      <c r="RQ1015" s="3"/>
      <c r="RR1015" s="3"/>
      <c r="RS1015" s="3"/>
      <c r="RT1015" s="3"/>
      <c r="RU1015" s="3"/>
      <c r="RV1015" s="3"/>
      <c r="RW1015" s="3"/>
      <c r="RX1015" s="3"/>
      <c r="RY1015" s="3"/>
      <c r="RZ1015" s="3"/>
      <c r="SA1015" s="3"/>
      <c r="SB1015" s="3"/>
      <c r="SC1015" s="3"/>
      <c r="SD1015" s="3"/>
      <c r="SE1015" s="3"/>
      <c r="SF1015" s="3"/>
      <c r="SG1015" s="3"/>
      <c r="SH1015" s="3"/>
      <c r="SI1015" s="3"/>
      <c r="SJ1015" s="3"/>
      <c r="SK1015" s="3"/>
      <c r="SL1015" s="3"/>
      <c r="SM1015" s="3"/>
      <c r="SN1015" s="3"/>
      <c r="SO1015" s="3"/>
      <c r="SP1015" s="3"/>
      <c r="SQ1015" s="3"/>
      <c r="SR1015" s="3"/>
      <c r="SS1015" s="3"/>
      <c r="ST1015" s="3"/>
      <c r="SU1015" s="3"/>
      <c r="SV1015" s="3"/>
      <c r="SW1015" s="3"/>
      <c r="SX1015" s="3"/>
      <c r="SY1015" s="3"/>
      <c r="SZ1015" s="3"/>
      <c r="TA1015" s="3"/>
      <c r="TB1015" s="3"/>
      <c r="TC1015" s="3"/>
      <c r="TD1015" s="3"/>
      <c r="TE1015" s="3"/>
      <c r="TF1015" s="3"/>
      <c r="TG1015" s="3"/>
      <c r="TH1015" s="3"/>
      <c r="TI1015" s="3"/>
      <c r="TJ1015" s="3"/>
      <c r="TK1015" s="3"/>
      <c r="TL1015" s="3"/>
      <c r="TM1015" s="3"/>
      <c r="TN1015" s="3"/>
      <c r="TO1015" s="3"/>
      <c r="TP1015" s="3"/>
      <c r="TQ1015" s="3"/>
      <c r="TR1015" s="3"/>
      <c r="TS1015" s="3"/>
      <c r="TT1015" s="3"/>
      <c r="TU1015" s="3"/>
      <c r="TV1015" s="3"/>
      <c r="TW1015" s="3"/>
      <c r="TX1015" s="3"/>
      <c r="TY1015" s="3"/>
      <c r="TZ1015" s="3"/>
      <c r="UA1015" s="3"/>
      <c r="UB1015" s="3"/>
      <c r="UC1015" s="3"/>
      <c r="UD1015" s="3"/>
      <c r="UE1015" s="3"/>
      <c r="UF1015" s="3"/>
      <c r="UG1015" s="3"/>
      <c r="UH1015" s="3"/>
      <c r="UI1015" s="3"/>
      <c r="UJ1015" s="3"/>
      <c r="UK1015" s="3"/>
      <c r="UL1015" s="3"/>
      <c r="UM1015" s="3"/>
      <c r="UN1015" s="3"/>
      <c r="UO1015" s="3"/>
      <c r="UP1015" s="3"/>
      <c r="UQ1015" s="3"/>
      <c r="UR1015" s="3"/>
      <c r="US1015" s="3"/>
      <c r="UT1015" s="3"/>
      <c r="UU1015" s="3"/>
      <c r="UV1015" s="3"/>
      <c r="UW1015" s="3"/>
      <c r="UX1015" s="3"/>
      <c r="UY1015" s="3"/>
      <c r="UZ1015" s="3"/>
      <c r="VA1015" s="3"/>
      <c r="VB1015" s="3"/>
      <c r="VC1015" s="3"/>
      <c r="VD1015" s="3"/>
      <c r="VE1015" s="3"/>
      <c r="VF1015" s="3"/>
      <c r="VG1015" s="3"/>
      <c r="VH1015" s="3"/>
      <c r="VI1015" s="3"/>
      <c r="VJ1015" s="3"/>
      <c r="VK1015" s="3"/>
      <c r="VL1015" s="3"/>
      <c r="VM1015" s="3"/>
      <c r="VN1015" s="3"/>
      <c r="VO1015" s="3"/>
      <c r="VP1015" s="3"/>
      <c r="VQ1015" s="3"/>
      <c r="VR1015" s="3"/>
      <c r="VS1015" s="3"/>
      <c r="VT1015" s="3"/>
      <c r="VU1015" s="3"/>
      <c r="VV1015" s="3"/>
      <c r="VW1015" s="3"/>
      <c r="VX1015" s="3"/>
      <c r="VY1015" s="3"/>
      <c r="VZ1015" s="3"/>
      <c r="WA1015" s="3"/>
      <c r="WB1015" s="3"/>
      <c r="WC1015" s="3"/>
    </row>
    <row r="1016" spans="1:601" x14ac:dyDescent="0.3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  <c r="KA1016" s="3"/>
      <c r="KB1016" s="3"/>
      <c r="KC1016" s="3"/>
      <c r="KD1016" s="3"/>
      <c r="KE1016" s="3"/>
      <c r="KF1016" s="3"/>
      <c r="KG1016" s="3"/>
      <c r="KH1016" s="3"/>
      <c r="KI1016" s="3"/>
      <c r="KJ1016" s="3"/>
      <c r="KK1016" s="3"/>
      <c r="KL1016" s="3"/>
      <c r="KM1016" s="3"/>
      <c r="KN1016" s="3"/>
      <c r="KO1016" s="3"/>
      <c r="KP1016" s="3"/>
      <c r="KQ1016" s="3"/>
      <c r="KR1016" s="3"/>
      <c r="KS1016" s="3"/>
      <c r="KT1016" s="3"/>
      <c r="KU1016" s="3"/>
      <c r="KV1016" s="3"/>
      <c r="KW1016" s="3"/>
      <c r="KX1016" s="3"/>
      <c r="KY1016" s="3"/>
      <c r="KZ1016" s="3"/>
      <c r="LA1016" s="3"/>
      <c r="LB1016" s="3"/>
      <c r="LC1016" s="3"/>
      <c r="LD1016" s="3"/>
      <c r="LE1016" s="3"/>
      <c r="LF1016" s="3"/>
      <c r="LG1016" s="3"/>
      <c r="LH1016" s="3"/>
      <c r="LI1016" s="3"/>
      <c r="LJ1016" s="3"/>
      <c r="LK1016" s="3"/>
      <c r="LL1016" s="3"/>
      <c r="LM1016" s="3"/>
      <c r="LN1016" s="3"/>
      <c r="LO1016" s="3"/>
      <c r="LP1016" s="3"/>
      <c r="LQ1016" s="3"/>
      <c r="LR1016" s="3"/>
      <c r="LS1016" s="3"/>
      <c r="LT1016" s="3"/>
      <c r="LU1016" s="3"/>
      <c r="LV1016" s="3"/>
      <c r="LW1016" s="3"/>
      <c r="LX1016" s="3"/>
      <c r="LY1016" s="3"/>
      <c r="LZ1016" s="3"/>
      <c r="MA1016" s="3"/>
      <c r="MB1016" s="3"/>
      <c r="MC1016" s="3"/>
      <c r="MD1016" s="3"/>
      <c r="ME1016" s="3"/>
      <c r="MF1016" s="3"/>
      <c r="MG1016" s="3"/>
      <c r="MH1016" s="3"/>
      <c r="MI1016" s="3"/>
      <c r="MJ1016" s="3"/>
      <c r="MK1016" s="3"/>
      <c r="ML1016" s="3"/>
      <c r="MM1016" s="3"/>
      <c r="MN1016" s="3"/>
      <c r="MO1016" s="3"/>
      <c r="MP1016" s="3"/>
      <c r="MQ1016" s="3"/>
      <c r="MR1016" s="3"/>
      <c r="MS1016" s="3"/>
      <c r="MT1016" s="3"/>
      <c r="MU1016" s="3"/>
      <c r="MV1016" s="3"/>
      <c r="MW1016" s="3"/>
      <c r="MX1016" s="3"/>
      <c r="MY1016" s="3"/>
      <c r="MZ1016" s="3"/>
      <c r="NA1016" s="3"/>
      <c r="NB1016" s="3"/>
      <c r="NC1016" s="3"/>
      <c r="ND1016" s="3"/>
      <c r="NE1016" s="3"/>
      <c r="NF1016" s="3"/>
      <c r="NG1016" s="3"/>
      <c r="NH1016" s="3"/>
      <c r="NI1016" s="3"/>
      <c r="NJ1016" s="3"/>
      <c r="NK1016" s="3"/>
      <c r="NL1016" s="3"/>
      <c r="NM1016" s="3"/>
      <c r="NN1016" s="3"/>
      <c r="NO1016" s="3"/>
      <c r="NP1016" s="3"/>
      <c r="NQ1016" s="3"/>
      <c r="NR1016" s="3"/>
      <c r="NS1016" s="3"/>
      <c r="NT1016" s="3"/>
      <c r="NU1016" s="3"/>
      <c r="NV1016" s="3"/>
      <c r="NW1016" s="3"/>
      <c r="NX1016" s="3"/>
      <c r="NY1016" s="3"/>
      <c r="NZ1016" s="3"/>
      <c r="OA1016" s="3"/>
      <c r="OB1016" s="3"/>
      <c r="OC1016" s="3"/>
      <c r="OD1016" s="3"/>
      <c r="OE1016" s="3"/>
      <c r="OF1016" s="3"/>
      <c r="OG1016" s="3"/>
      <c r="OH1016" s="3"/>
      <c r="OI1016" s="3"/>
      <c r="OJ1016" s="3"/>
      <c r="OK1016" s="3"/>
      <c r="OL1016" s="3"/>
      <c r="OM1016" s="3"/>
      <c r="ON1016" s="3"/>
      <c r="OO1016" s="3"/>
      <c r="OP1016" s="3"/>
      <c r="OQ1016" s="3"/>
      <c r="OR1016" s="3"/>
      <c r="OS1016" s="3"/>
      <c r="OT1016" s="3"/>
      <c r="OU1016" s="3"/>
      <c r="OV1016" s="3"/>
      <c r="OW1016" s="3"/>
      <c r="OX1016" s="3"/>
      <c r="OY1016" s="3"/>
      <c r="OZ1016" s="3"/>
      <c r="PA1016" s="3"/>
      <c r="PB1016" s="3"/>
      <c r="PC1016" s="3"/>
      <c r="PD1016" s="3"/>
      <c r="PE1016" s="3"/>
      <c r="PF1016" s="3"/>
      <c r="PG1016" s="3"/>
      <c r="PH1016" s="3"/>
      <c r="PI1016" s="3"/>
      <c r="PJ1016" s="3"/>
      <c r="PK1016" s="3"/>
      <c r="PL1016" s="3"/>
      <c r="PM1016" s="3"/>
      <c r="PN1016" s="3"/>
      <c r="PO1016" s="3"/>
      <c r="PP1016" s="3"/>
      <c r="PQ1016" s="3"/>
      <c r="PR1016" s="3"/>
      <c r="PS1016" s="3"/>
      <c r="PT1016" s="3"/>
      <c r="PU1016" s="3"/>
      <c r="PV1016" s="3"/>
      <c r="PW1016" s="3"/>
      <c r="PX1016" s="3"/>
      <c r="PY1016" s="3"/>
      <c r="PZ1016" s="3"/>
      <c r="QA1016" s="3"/>
      <c r="QB1016" s="3"/>
      <c r="QC1016" s="3"/>
      <c r="QD1016" s="3"/>
      <c r="QE1016" s="3"/>
      <c r="QF1016" s="3"/>
      <c r="QG1016" s="3"/>
      <c r="QH1016" s="3"/>
      <c r="QI1016" s="3"/>
      <c r="QJ1016" s="3"/>
      <c r="QK1016" s="3"/>
      <c r="QL1016" s="3"/>
      <c r="QM1016" s="3"/>
      <c r="QN1016" s="3"/>
      <c r="QO1016" s="3"/>
      <c r="QP1016" s="3"/>
      <c r="QQ1016" s="3"/>
      <c r="QR1016" s="3"/>
      <c r="QS1016" s="3"/>
      <c r="QT1016" s="3"/>
      <c r="QU1016" s="3"/>
      <c r="QV1016" s="3"/>
      <c r="QW1016" s="3"/>
      <c r="QX1016" s="3"/>
      <c r="QY1016" s="3"/>
      <c r="QZ1016" s="3"/>
      <c r="RA1016" s="3"/>
      <c r="RB1016" s="3"/>
      <c r="RC1016" s="3"/>
      <c r="RD1016" s="3"/>
      <c r="RE1016" s="3"/>
      <c r="RF1016" s="3"/>
      <c r="RG1016" s="3"/>
      <c r="RH1016" s="3"/>
      <c r="RI1016" s="3"/>
      <c r="RJ1016" s="3"/>
      <c r="RK1016" s="3"/>
      <c r="RL1016" s="3"/>
      <c r="RM1016" s="3"/>
      <c r="RN1016" s="3"/>
      <c r="RO1016" s="3"/>
      <c r="RP1016" s="3"/>
      <c r="RQ1016" s="3"/>
      <c r="RR1016" s="3"/>
      <c r="RS1016" s="3"/>
      <c r="RT1016" s="3"/>
      <c r="RU1016" s="3"/>
      <c r="RV1016" s="3"/>
      <c r="RW1016" s="3"/>
      <c r="RX1016" s="3"/>
      <c r="RY1016" s="3"/>
      <c r="RZ1016" s="3"/>
      <c r="SA1016" s="3"/>
      <c r="SB1016" s="3"/>
      <c r="SC1016" s="3"/>
      <c r="SD1016" s="3"/>
      <c r="SE1016" s="3"/>
      <c r="SF1016" s="3"/>
      <c r="SG1016" s="3"/>
      <c r="SH1016" s="3"/>
      <c r="SI1016" s="3"/>
      <c r="SJ1016" s="3"/>
      <c r="SK1016" s="3"/>
      <c r="SL1016" s="3"/>
      <c r="SM1016" s="3"/>
      <c r="SN1016" s="3"/>
      <c r="SO1016" s="3"/>
      <c r="SP1016" s="3"/>
      <c r="SQ1016" s="3"/>
      <c r="SR1016" s="3"/>
      <c r="SS1016" s="3"/>
      <c r="ST1016" s="3"/>
      <c r="SU1016" s="3"/>
      <c r="SV1016" s="3"/>
      <c r="SW1016" s="3"/>
      <c r="SX1016" s="3"/>
      <c r="SY1016" s="3"/>
      <c r="SZ1016" s="3"/>
      <c r="TA1016" s="3"/>
      <c r="TB1016" s="3"/>
      <c r="TC1016" s="3"/>
      <c r="TD1016" s="3"/>
      <c r="TE1016" s="3"/>
      <c r="TF1016" s="3"/>
      <c r="TG1016" s="3"/>
      <c r="TH1016" s="3"/>
      <c r="TI1016" s="3"/>
      <c r="TJ1016" s="3"/>
      <c r="TK1016" s="3"/>
      <c r="TL1016" s="3"/>
      <c r="TM1016" s="3"/>
      <c r="TN1016" s="3"/>
      <c r="TO1016" s="3"/>
      <c r="TP1016" s="3"/>
      <c r="TQ1016" s="3"/>
      <c r="TR1016" s="3"/>
      <c r="TS1016" s="3"/>
      <c r="TT1016" s="3"/>
      <c r="TU1016" s="3"/>
      <c r="TV1016" s="3"/>
      <c r="TW1016" s="3"/>
      <c r="TX1016" s="3"/>
      <c r="TY1016" s="3"/>
      <c r="TZ1016" s="3"/>
      <c r="UA1016" s="3"/>
      <c r="UB1016" s="3"/>
      <c r="UC1016" s="3"/>
      <c r="UD1016" s="3"/>
      <c r="UE1016" s="3"/>
      <c r="UF1016" s="3"/>
      <c r="UG1016" s="3"/>
      <c r="UH1016" s="3"/>
      <c r="UI1016" s="3"/>
      <c r="UJ1016" s="3"/>
      <c r="UK1016" s="3"/>
      <c r="UL1016" s="3"/>
      <c r="UM1016" s="3"/>
      <c r="UN1016" s="3"/>
      <c r="UO1016" s="3"/>
      <c r="UP1016" s="3"/>
      <c r="UQ1016" s="3"/>
      <c r="UR1016" s="3"/>
      <c r="US1016" s="3"/>
      <c r="UT1016" s="3"/>
      <c r="UU1016" s="3"/>
      <c r="UV1016" s="3"/>
      <c r="UW1016" s="3"/>
      <c r="UX1016" s="3"/>
      <c r="UY1016" s="3"/>
      <c r="UZ1016" s="3"/>
      <c r="VA1016" s="3"/>
      <c r="VB1016" s="3"/>
      <c r="VC1016" s="3"/>
      <c r="VD1016" s="3"/>
      <c r="VE1016" s="3"/>
      <c r="VF1016" s="3"/>
      <c r="VG1016" s="3"/>
      <c r="VH1016" s="3"/>
      <c r="VI1016" s="3"/>
      <c r="VJ1016" s="3"/>
      <c r="VK1016" s="3"/>
      <c r="VL1016" s="3"/>
      <c r="VM1016" s="3"/>
      <c r="VN1016" s="3"/>
      <c r="VO1016" s="3"/>
      <c r="VP1016" s="3"/>
      <c r="VQ1016" s="3"/>
      <c r="VR1016" s="3"/>
      <c r="VS1016" s="3"/>
      <c r="VT1016" s="3"/>
      <c r="VU1016" s="3"/>
      <c r="VV1016" s="3"/>
      <c r="VW1016" s="3"/>
      <c r="VX1016" s="3"/>
      <c r="VY1016" s="3"/>
      <c r="VZ1016" s="3"/>
      <c r="WA1016" s="3"/>
      <c r="WB1016" s="3"/>
      <c r="WC1016" s="3"/>
    </row>
    <row r="1017" spans="1:601" x14ac:dyDescent="0.3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  <c r="KA1017" s="3"/>
      <c r="KB1017" s="3"/>
      <c r="KC1017" s="3"/>
      <c r="KD1017" s="3"/>
      <c r="KE1017" s="3"/>
      <c r="KF1017" s="3"/>
      <c r="KG1017" s="3"/>
      <c r="KH1017" s="3"/>
      <c r="KI1017" s="3"/>
      <c r="KJ1017" s="3"/>
      <c r="KK1017" s="3"/>
      <c r="KL1017" s="3"/>
      <c r="KM1017" s="3"/>
      <c r="KN1017" s="3"/>
      <c r="KO1017" s="3"/>
      <c r="KP1017" s="3"/>
      <c r="KQ1017" s="3"/>
      <c r="KR1017" s="3"/>
      <c r="KS1017" s="3"/>
      <c r="KT1017" s="3"/>
      <c r="KU1017" s="3"/>
      <c r="KV1017" s="3"/>
      <c r="KW1017" s="3"/>
      <c r="KX1017" s="3"/>
      <c r="KY1017" s="3"/>
      <c r="KZ1017" s="3"/>
      <c r="LA1017" s="3"/>
      <c r="LB1017" s="3"/>
      <c r="LC1017" s="3"/>
      <c r="LD1017" s="3"/>
      <c r="LE1017" s="3"/>
      <c r="LF1017" s="3"/>
      <c r="LG1017" s="3"/>
      <c r="LH1017" s="3"/>
      <c r="LI1017" s="3"/>
      <c r="LJ1017" s="3"/>
      <c r="LK1017" s="3"/>
      <c r="LL1017" s="3"/>
      <c r="LM1017" s="3"/>
      <c r="LN1017" s="3"/>
      <c r="LO1017" s="3"/>
      <c r="LP1017" s="3"/>
      <c r="LQ1017" s="3"/>
      <c r="LR1017" s="3"/>
      <c r="LS1017" s="3"/>
      <c r="LT1017" s="3"/>
      <c r="LU1017" s="3"/>
      <c r="LV1017" s="3"/>
      <c r="LW1017" s="3"/>
      <c r="LX1017" s="3"/>
      <c r="LY1017" s="3"/>
      <c r="LZ1017" s="3"/>
      <c r="MA1017" s="3"/>
      <c r="MB1017" s="3"/>
      <c r="MC1017" s="3"/>
      <c r="MD1017" s="3"/>
      <c r="ME1017" s="3"/>
      <c r="MF1017" s="3"/>
      <c r="MG1017" s="3"/>
      <c r="MH1017" s="3"/>
      <c r="MI1017" s="3"/>
      <c r="MJ1017" s="3"/>
      <c r="MK1017" s="3"/>
      <c r="ML1017" s="3"/>
      <c r="MM1017" s="3"/>
      <c r="MN1017" s="3"/>
      <c r="MO1017" s="3"/>
      <c r="MP1017" s="3"/>
      <c r="MQ1017" s="3"/>
      <c r="MR1017" s="3"/>
      <c r="MS1017" s="3"/>
      <c r="MT1017" s="3"/>
      <c r="MU1017" s="3"/>
      <c r="MV1017" s="3"/>
      <c r="MW1017" s="3"/>
      <c r="MX1017" s="3"/>
      <c r="MY1017" s="3"/>
      <c r="MZ1017" s="3"/>
      <c r="NA1017" s="3"/>
      <c r="NB1017" s="3"/>
      <c r="NC1017" s="3"/>
      <c r="ND1017" s="3"/>
      <c r="NE1017" s="3"/>
      <c r="NF1017" s="3"/>
      <c r="NG1017" s="3"/>
      <c r="NH1017" s="3"/>
      <c r="NI1017" s="3"/>
      <c r="NJ1017" s="3"/>
      <c r="NK1017" s="3"/>
      <c r="NL1017" s="3"/>
      <c r="NM1017" s="3"/>
      <c r="NN1017" s="3"/>
      <c r="NO1017" s="3"/>
      <c r="NP1017" s="3"/>
      <c r="NQ1017" s="3"/>
      <c r="NR1017" s="3"/>
      <c r="NS1017" s="3"/>
      <c r="NT1017" s="3"/>
      <c r="NU1017" s="3"/>
      <c r="NV1017" s="3"/>
      <c r="NW1017" s="3"/>
      <c r="NX1017" s="3"/>
      <c r="NY1017" s="3"/>
      <c r="NZ1017" s="3"/>
      <c r="OA1017" s="3"/>
      <c r="OB1017" s="3"/>
      <c r="OC1017" s="3"/>
      <c r="OD1017" s="3"/>
      <c r="OE1017" s="3"/>
      <c r="OF1017" s="3"/>
      <c r="OG1017" s="3"/>
      <c r="OH1017" s="3"/>
      <c r="OI1017" s="3"/>
      <c r="OJ1017" s="3"/>
      <c r="OK1017" s="3"/>
      <c r="OL1017" s="3"/>
      <c r="OM1017" s="3"/>
      <c r="ON1017" s="3"/>
      <c r="OO1017" s="3"/>
      <c r="OP1017" s="3"/>
      <c r="OQ1017" s="3"/>
      <c r="OR1017" s="3"/>
      <c r="OS1017" s="3"/>
      <c r="OT1017" s="3"/>
      <c r="OU1017" s="3"/>
      <c r="OV1017" s="3"/>
      <c r="OW1017" s="3"/>
      <c r="OX1017" s="3"/>
      <c r="OY1017" s="3"/>
      <c r="OZ1017" s="3"/>
      <c r="PA1017" s="3"/>
      <c r="PB1017" s="3"/>
      <c r="PC1017" s="3"/>
      <c r="PD1017" s="3"/>
      <c r="PE1017" s="3"/>
      <c r="PF1017" s="3"/>
      <c r="PG1017" s="3"/>
      <c r="PH1017" s="3"/>
      <c r="PI1017" s="3"/>
      <c r="PJ1017" s="3"/>
      <c r="PK1017" s="3"/>
      <c r="PL1017" s="3"/>
      <c r="PM1017" s="3"/>
      <c r="PN1017" s="3"/>
      <c r="PO1017" s="3"/>
      <c r="PP1017" s="3"/>
      <c r="PQ1017" s="3"/>
      <c r="PR1017" s="3"/>
      <c r="PS1017" s="3"/>
      <c r="PT1017" s="3"/>
      <c r="PU1017" s="3"/>
      <c r="PV1017" s="3"/>
      <c r="PW1017" s="3"/>
      <c r="PX1017" s="3"/>
      <c r="PY1017" s="3"/>
      <c r="PZ1017" s="3"/>
      <c r="QA1017" s="3"/>
      <c r="QB1017" s="3"/>
      <c r="QC1017" s="3"/>
      <c r="QD1017" s="3"/>
      <c r="QE1017" s="3"/>
      <c r="QF1017" s="3"/>
      <c r="QG1017" s="3"/>
      <c r="QH1017" s="3"/>
      <c r="QI1017" s="3"/>
      <c r="QJ1017" s="3"/>
      <c r="QK1017" s="3"/>
      <c r="QL1017" s="3"/>
      <c r="QM1017" s="3"/>
      <c r="QN1017" s="3"/>
      <c r="QO1017" s="3"/>
      <c r="QP1017" s="3"/>
      <c r="QQ1017" s="3"/>
      <c r="QR1017" s="3"/>
      <c r="QS1017" s="3"/>
      <c r="QT1017" s="3"/>
      <c r="QU1017" s="3"/>
      <c r="QV1017" s="3"/>
      <c r="QW1017" s="3"/>
      <c r="QX1017" s="3"/>
      <c r="QY1017" s="3"/>
      <c r="QZ1017" s="3"/>
      <c r="RA1017" s="3"/>
      <c r="RB1017" s="3"/>
      <c r="RC1017" s="3"/>
      <c r="RD1017" s="3"/>
      <c r="RE1017" s="3"/>
      <c r="RF1017" s="3"/>
      <c r="RG1017" s="3"/>
      <c r="RH1017" s="3"/>
      <c r="RI1017" s="3"/>
      <c r="RJ1017" s="3"/>
      <c r="RK1017" s="3"/>
      <c r="RL1017" s="3"/>
      <c r="RM1017" s="3"/>
      <c r="RN1017" s="3"/>
      <c r="RO1017" s="3"/>
      <c r="RP1017" s="3"/>
      <c r="RQ1017" s="3"/>
      <c r="RR1017" s="3"/>
      <c r="RS1017" s="3"/>
      <c r="RT1017" s="3"/>
      <c r="RU1017" s="3"/>
      <c r="RV1017" s="3"/>
      <c r="RW1017" s="3"/>
      <c r="RX1017" s="3"/>
      <c r="RY1017" s="3"/>
      <c r="RZ1017" s="3"/>
      <c r="SA1017" s="3"/>
      <c r="SB1017" s="3"/>
      <c r="SC1017" s="3"/>
      <c r="SD1017" s="3"/>
      <c r="SE1017" s="3"/>
      <c r="SF1017" s="3"/>
      <c r="SG1017" s="3"/>
      <c r="SH1017" s="3"/>
      <c r="SI1017" s="3"/>
      <c r="SJ1017" s="3"/>
      <c r="SK1017" s="3"/>
      <c r="SL1017" s="3"/>
      <c r="SM1017" s="3"/>
      <c r="SN1017" s="3"/>
      <c r="SO1017" s="3"/>
      <c r="SP1017" s="3"/>
      <c r="SQ1017" s="3"/>
      <c r="SR1017" s="3"/>
      <c r="SS1017" s="3"/>
      <c r="ST1017" s="3"/>
      <c r="SU1017" s="3"/>
      <c r="SV1017" s="3"/>
      <c r="SW1017" s="3"/>
      <c r="SX1017" s="3"/>
      <c r="SY1017" s="3"/>
      <c r="SZ1017" s="3"/>
      <c r="TA1017" s="3"/>
      <c r="TB1017" s="3"/>
      <c r="TC1017" s="3"/>
      <c r="TD1017" s="3"/>
      <c r="TE1017" s="3"/>
      <c r="TF1017" s="3"/>
      <c r="TG1017" s="3"/>
      <c r="TH1017" s="3"/>
      <c r="TI1017" s="3"/>
      <c r="TJ1017" s="3"/>
      <c r="TK1017" s="3"/>
      <c r="TL1017" s="3"/>
      <c r="TM1017" s="3"/>
      <c r="TN1017" s="3"/>
      <c r="TO1017" s="3"/>
      <c r="TP1017" s="3"/>
      <c r="TQ1017" s="3"/>
      <c r="TR1017" s="3"/>
      <c r="TS1017" s="3"/>
      <c r="TT1017" s="3"/>
      <c r="TU1017" s="3"/>
      <c r="TV1017" s="3"/>
      <c r="TW1017" s="3"/>
      <c r="TX1017" s="3"/>
      <c r="TY1017" s="3"/>
      <c r="TZ1017" s="3"/>
      <c r="UA1017" s="3"/>
      <c r="UB1017" s="3"/>
      <c r="UC1017" s="3"/>
      <c r="UD1017" s="3"/>
      <c r="UE1017" s="3"/>
      <c r="UF1017" s="3"/>
      <c r="UG1017" s="3"/>
      <c r="UH1017" s="3"/>
      <c r="UI1017" s="3"/>
      <c r="UJ1017" s="3"/>
      <c r="UK1017" s="3"/>
      <c r="UL1017" s="3"/>
      <c r="UM1017" s="3"/>
      <c r="UN1017" s="3"/>
      <c r="UO1017" s="3"/>
      <c r="UP1017" s="3"/>
      <c r="UQ1017" s="3"/>
      <c r="UR1017" s="3"/>
      <c r="US1017" s="3"/>
      <c r="UT1017" s="3"/>
      <c r="UU1017" s="3"/>
      <c r="UV1017" s="3"/>
      <c r="UW1017" s="3"/>
      <c r="UX1017" s="3"/>
      <c r="UY1017" s="3"/>
      <c r="UZ1017" s="3"/>
      <c r="VA1017" s="3"/>
      <c r="VB1017" s="3"/>
      <c r="VC1017" s="3"/>
      <c r="VD1017" s="3"/>
      <c r="VE1017" s="3"/>
      <c r="VF1017" s="3"/>
      <c r="VG1017" s="3"/>
      <c r="VH1017" s="3"/>
      <c r="VI1017" s="3"/>
      <c r="VJ1017" s="3"/>
      <c r="VK1017" s="3"/>
      <c r="VL1017" s="3"/>
      <c r="VM1017" s="3"/>
      <c r="VN1017" s="3"/>
      <c r="VO1017" s="3"/>
      <c r="VP1017" s="3"/>
      <c r="VQ1017" s="3"/>
      <c r="VR1017" s="3"/>
      <c r="VS1017" s="3"/>
      <c r="VT1017" s="3"/>
      <c r="VU1017" s="3"/>
      <c r="VV1017" s="3"/>
      <c r="VW1017" s="3"/>
      <c r="VX1017" s="3"/>
      <c r="VY1017" s="3"/>
      <c r="VZ1017" s="3"/>
      <c r="WA1017" s="3"/>
      <c r="WB1017" s="3"/>
      <c r="WC1017" s="3"/>
    </row>
    <row r="1018" spans="1:601" x14ac:dyDescent="0.3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  <c r="KA1018" s="3"/>
      <c r="KB1018" s="3"/>
      <c r="KC1018" s="3"/>
      <c r="KD1018" s="3"/>
      <c r="KE1018" s="3"/>
      <c r="KF1018" s="3"/>
      <c r="KG1018" s="3"/>
      <c r="KH1018" s="3"/>
      <c r="KI1018" s="3"/>
      <c r="KJ1018" s="3"/>
      <c r="KK1018" s="3"/>
      <c r="KL1018" s="3"/>
      <c r="KM1018" s="3"/>
      <c r="KN1018" s="3"/>
      <c r="KO1018" s="3"/>
      <c r="KP1018" s="3"/>
      <c r="KQ1018" s="3"/>
      <c r="KR1018" s="3"/>
      <c r="KS1018" s="3"/>
      <c r="KT1018" s="3"/>
      <c r="KU1018" s="3"/>
      <c r="KV1018" s="3"/>
      <c r="KW1018" s="3"/>
      <c r="KX1018" s="3"/>
      <c r="KY1018" s="3"/>
      <c r="KZ1018" s="3"/>
      <c r="LA1018" s="3"/>
      <c r="LB1018" s="3"/>
      <c r="LC1018" s="3"/>
      <c r="LD1018" s="3"/>
      <c r="LE1018" s="3"/>
      <c r="LF1018" s="3"/>
      <c r="LG1018" s="3"/>
      <c r="LH1018" s="3"/>
      <c r="LI1018" s="3"/>
      <c r="LJ1018" s="3"/>
      <c r="LK1018" s="3"/>
      <c r="LL1018" s="3"/>
      <c r="LM1018" s="3"/>
      <c r="LN1018" s="3"/>
      <c r="LO1018" s="3"/>
      <c r="LP1018" s="3"/>
      <c r="LQ1018" s="3"/>
      <c r="LR1018" s="3"/>
      <c r="LS1018" s="3"/>
      <c r="LT1018" s="3"/>
      <c r="LU1018" s="3"/>
      <c r="LV1018" s="3"/>
      <c r="LW1018" s="3"/>
      <c r="LX1018" s="3"/>
      <c r="LY1018" s="3"/>
      <c r="LZ1018" s="3"/>
      <c r="MA1018" s="3"/>
      <c r="MB1018" s="3"/>
      <c r="MC1018" s="3"/>
      <c r="MD1018" s="3"/>
      <c r="ME1018" s="3"/>
      <c r="MF1018" s="3"/>
      <c r="MG1018" s="3"/>
      <c r="MH1018" s="3"/>
      <c r="MI1018" s="3"/>
      <c r="MJ1018" s="3"/>
      <c r="MK1018" s="3"/>
      <c r="ML1018" s="3"/>
      <c r="MM1018" s="3"/>
      <c r="MN1018" s="3"/>
      <c r="MO1018" s="3"/>
      <c r="MP1018" s="3"/>
      <c r="MQ1018" s="3"/>
      <c r="MR1018" s="3"/>
      <c r="MS1018" s="3"/>
      <c r="MT1018" s="3"/>
      <c r="MU1018" s="3"/>
      <c r="MV1018" s="3"/>
      <c r="MW1018" s="3"/>
      <c r="MX1018" s="3"/>
      <c r="MY1018" s="3"/>
      <c r="MZ1018" s="3"/>
      <c r="NA1018" s="3"/>
      <c r="NB1018" s="3"/>
      <c r="NC1018" s="3"/>
      <c r="ND1018" s="3"/>
      <c r="NE1018" s="3"/>
      <c r="NF1018" s="3"/>
      <c r="NG1018" s="3"/>
      <c r="NH1018" s="3"/>
      <c r="NI1018" s="3"/>
      <c r="NJ1018" s="3"/>
      <c r="NK1018" s="3"/>
      <c r="NL1018" s="3"/>
      <c r="NM1018" s="3"/>
      <c r="NN1018" s="3"/>
      <c r="NO1018" s="3"/>
      <c r="NP1018" s="3"/>
      <c r="NQ1018" s="3"/>
      <c r="NR1018" s="3"/>
      <c r="NS1018" s="3"/>
      <c r="NT1018" s="3"/>
      <c r="NU1018" s="3"/>
      <c r="NV1018" s="3"/>
      <c r="NW1018" s="3"/>
      <c r="NX1018" s="3"/>
      <c r="NY1018" s="3"/>
      <c r="NZ1018" s="3"/>
      <c r="OA1018" s="3"/>
      <c r="OB1018" s="3"/>
      <c r="OC1018" s="3"/>
      <c r="OD1018" s="3"/>
      <c r="OE1018" s="3"/>
      <c r="OF1018" s="3"/>
      <c r="OG1018" s="3"/>
      <c r="OH1018" s="3"/>
      <c r="OI1018" s="3"/>
      <c r="OJ1018" s="3"/>
      <c r="OK1018" s="3"/>
      <c r="OL1018" s="3"/>
      <c r="OM1018" s="3"/>
      <c r="ON1018" s="3"/>
      <c r="OO1018" s="3"/>
      <c r="OP1018" s="3"/>
      <c r="OQ1018" s="3"/>
      <c r="OR1018" s="3"/>
      <c r="OS1018" s="3"/>
      <c r="OT1018" s="3"/>
      <c r="OU1018" s="3"/>
      <c r="OV1018" s="3"/>
      <c r="OW1018" s="3"/>
      <c r="OX1018" s="3"/>
      <c r="OY1018" s="3"/>
      <c r="OZ1018" s="3"/>
      <c r="PA1018" s="3"/>
      <c r="PB1018" s="3"/>
      <c r="PC1018" s="3"/>
      <c r="PD1018" s="3"/>
      <c r="PE1018" s="3"/>
      <c r="PF1018" s="3"/>
      <c r="PG1018" s="3"/>
      <c r="PH1018" s="3"/>
      <c r="PI1018" s="3"/>
      <c r="PJ1018" s="3"/>
      <c r="PK1018" s="3"/>
      <c r="PL1018" s="3"/>
      <c r="PM1018" s="3"/>
      <c r="PN1018" s="3"/>
      <c r="PO1018" s="3"/>
      <c r="PP1018" s="3"/>
      <c r="PQ1018" s="3"/>
      <c r="PR1018" s="3"/>
      <c r="PS1018" s="3"/>
      <c r="PT1018" s="3"/>
      <c r="PU1018" s="3"/>
      <c r="PV1018" s="3"/>
      <c r="PW1018" s="3"/>
      <c r="PX1018" s="3"/>
      <c r="PY1018" s="3"/>
      <c r="PZ1018" s="3"/>
      <c r="QA1018" s="3"/>
      <c r="QB1018" s="3"/>
      <c r="QC1018" s="3"/>
      <c r="QD1018" s="3"/>
      <c r="QE1018" s="3"/>
      <c r="QF1018" s="3"/>
      <c r="QG1018" s="3"/>
      <c r="QH1018" s="3"/>
      <c r="QI1018" s="3"/>
      <c r="QJ1018" s="3"/>
      <c r="QK1018" s="3"/>
      <c r="QL1018" s="3"/>
      <c r="QM1018" s="3"/>
      <c r="QN1018" s="3"/>
      <c r="QO1018" s="3"/>
      <c r="QP1018" s="3"/>
      <c r="QQ1018" s="3"/>
      <c r="QR1018" s="3"/>
      <c r="QS1018" s="3"/>
      <c r="QT1018" s="3"/>
      <c r="QU1018" s="3"/>
      <c r="QV1018" s="3"/>
      <c r="QW1018" s="3"/>
      <c r="QX1018" s="3"/>
      <c r="QY1018" s="3"/>
      <c r="QZ1018" s="3"/>
      <c r="RA1018" s="3"/>
      <c r="RB1018" s="3"/>
      <c r="RC1018" s="3"/>
      <c r="RD1018" s="3"/>
      <c r="RE1018" s="3"/>
      <c r="RF1018" s="3"/>
      <c r="RG1018" s="3"/>
      <c r="RH1018" s="3"/>
      <c r="RI1018" s="3"/>
      <c r="RJ1018" s="3"/>
      <c r="RK1018" s="3"/>
      <c r="RL1018" s="3"/>
      <c r="RM1018" s="3"/>
      <c r="RN1018" s="3"/>
      <c r="RO1018" s="3"/>
      <c r="RP1018" s="3"/>
      <c r="RQ1018" s="3"/>
      <c r="RR1018" s="3"/>
      <c r="RS1018" s="3"/>
      <c r="RT1018" s="3"/>
      <c r="RU1018" s="3"/>
      <c r="RV1018" s="3"/>
      <c r="RW1018" s="3"/>
      <c r="RX1018" s="3"/>
      <c r="RY1018" s="3"/>
      <c r="RZ1018" s="3"/>
      <c r="SA1018" s="3"/>
      <c r="SB1018" s="3"/>
      <c r="SC1018" s="3"/>
      <c r="SD1018" s="3"/>
      <c r="SE1018" s="3"/>
      <c r="SF1018" s="3"/>
      <c r="SG1018" s="3"/>
      <c r="SH1018" s="3"/>
      <c r="SI1018" s="3"/>
      <c r="SJ1018" s="3"/>
      <c r="SK1018" s="3"/>
      <c r="SL1018" s="3"/>
      <c r="SM1018" s="3"/>
      <c r="SN1018" s="3"/>
      <c r="SO1018" s="3"/>
      <c r="SP1018" s="3"/>
      <c r="SQ1018" s="3"/>
      <c r="SR1018" s="3"/>
      <c r="SS1018" s="3"/>
      <c r="ST1018" s="3"/>
      <c r="SU1018" s="3"/>
      <c r="SV1018" s="3"/>
      <c r="SW1018" s="3"/>
      <c r="SX1018" s="3"/>
      <c r="SY1018" s="3"/>
      <c r="SZ1018" s="3"/>
      <c r="TA1018" s="3"/>
      <c r="TB1018" s="3"/>
      <c r="TC1018" s="3"/>
      <c r="TD1018" s="3"/>
      <c r="TE1018" s="3"/>
      <c r="TF1018" s="3"/>
      <c r="TG1018" s="3"/>
      <c r="TH1018" s="3"/>
      <c r="TI1018" s="3"/>
      <c r="TJ1018" s="3"/>
      <c r="TK1018" s="3"/>
      <c r="TL1018" s="3"/>
      <c r="TM1018" s="3"/>
      <c r="TN1018" s="3"/>
      <c r="TO1018" s="3"/>
      <c r="TP1018" s="3"/>
      <c r="TQ1018" s="3"/>
      <c r="TR1018" s="3"/>
      <c r="TS1018" s="3"/>
      <c r="TT1018" s="3"/>
      <c r="TU1018" s="3"/>
      <c r="TV1018" s="3"/>
      <c r="TW1018" s="3"/>
      <c r="TX1018" s="3"/>
      <c r="TY1018" s="3"/>
      <c r="TZ1018" s="3"/>
      <c r="UA1018" s="3"/>
      <c r="UB1018" s="3"/>
      <c r="UC1018" s="3"/>
      <c r="UD1018" s="3"/>
      <c r="UE1018" s="3"/>
      <c r="UF1018" s="3"/>
      <c r="UG1018" s="3"/>
      <c r="UH1018" s="3"/>
      <c r="UI1018" s="3"/>
      <c r="UJ1018" s="3"/>
      <c r="UK1018" s="3"/>
      <c r="UL1018" s="3"/>
      <c r="UM1018" s="3"/>
      <c r="UN1018" s="3"/>
      <c r="UO1018" s="3"/>
      <c r="UP1018" s="3"/>
      <c r="UQ1018" s="3"/>
      <c r="UR1018" s="3"/>
      <c r="US1018" s="3"/>
      <c r="UT1018" s="3"/>
      <c r="UU1018" s="3"/>
      <c r="UV1018" s="3"/>
      <c r="UW1018" s="3"/>
      <c r="UX1018" s="3"/>
      <c r="UY1018" s="3"/>
      <c r="UZ1018" s="3"/>
      <c r="VA1018" s="3"/>
      <c r="VB1018" s="3"/>
      <c r="VC1018" s="3"/>
      <c r="VD1018" s="3"/>
      <c r="VE1018" s="3"/>
      <c r="VF1018" s="3"/>
      <c r="VG1018" s="3"/>
      <c r="VH1018" s="3"/>
      <c r="VI1018" s="3"/>
      <c r="VJ1018" s="3"/>
      <c r="VK1018" s="3"/>
      <c r="VL1018" s="3"/>
      <c r="VM1018" s="3"/>
      <c r="VN1018" s="3"/>
      <c r="VO1018" s="3"/>
      <c r="VP1018" s="3"/>
      <c r="VQ1018" s="3"/>
      <c r="VR1018" s="3"/>
      <c r="VS1018" s="3"/>
      <c r="VT1018" s="3"/>
      <c r="VU1018" s="3"/>
      <c r="VV1018" s="3"/>
      <c r="VW1018" s="3"/>
      <c r="VX1018" s="3"/>
      <c r="VY1018" s="3"/>
      <c r="VZ1018" s="3"/>
      <c r="WA1018" s="3"/>
      <c r="WB1018" s="3"/>
      <c r="WC1018" s="3"/>
    </row>
    <row r="1019" spans="1:601" x14ac:dyDescent="0.3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  <c r="KA1019" s="3"/>
      <c r="KB1019" s="3"/>
      <c r="KC1019" s="3"/>
      <c r="KD1019" s="3"/>
      <c r="KE1019" s="3"/>
      <c r="KF1019" s="3"/>
      <c r="KG1019" s="3"/>
      <c r="KH1019" s="3"/>
      <c r="KI1019" s="3"/>
      <c r="KJ1019" s="3"/>
      <c r="KK1019" s="3"/>
      <c r="KL1019" s="3"/>
      <c r="KM1019" s="3"/>
      <c r="KN1019" s="3"/>
      <c r="KO1019" s="3"/>
      <c r="KP1019" s="3"/>
      <c r="KQ1019" s="3"/>
      <c r="KR1019" s="3"/>
      <c r="KS1019" s="3"/>
      <c r="KT1019" s="3"/>
      <c r="KU1019" s="3"/>
      <c r="KV1019" s="3"/>
      <c r="KW1019" s="3"/>
      <c r="KX1019" s="3"/>
      <c r="KY1019" s="3"/>
      <c r="KZ1019" s="3"/>
      <c r="LA1019" s="3"/>
      <c r="LB1019" s="3"/>
      <c r="LC1019" s="3"/>
      <c r="LD1019" s="3"/>
      <c r="LE1019" s="3"/>
      <c r="LF1019" s="3"/>
      <c r="LG1019" s="3"/>
      <c r="LH1019" s="3"/>
      <c r="LI1019" s="3"/>
      <c r="LJ1019" s="3"/>
      <c r="LK1019" s="3"/>
      <c r="LL1019" s="3"/>
      <c r="LM1019" s="3"/>
      <c r="LN1019" s="3"/>
      <c r="LO1019" s="3"/>
      <c r="LP1019" s="3"/>
      <c r="LQ1019" s="3"/>
      <c r="LR1019" s="3"/>
      <c r="LS1019" s="3"/>
      <c r="LT1019" s="3"/>
      <c r="LU1019" s="3"/>
      <c r="LV1019" s="3"/>
      <c r="LW1019" s="3"/>
      <c r="LX1019" s="3"/>
      <c r="LY1019" s="3"/>
      <c r="LZ1019" s="3"/>
      <c r="MA1019" s="3"/>
      <c r="MB1019" s="3"/>
      <c r="MC1019" s="3"/>
      <c r="MD1019" s="3"/>
      <c r="ME1019" s="3"/>
      <c r="MF1019" s="3"/>
      <c r="MG1019" s="3"/>
      <c r="MH1019" s="3"/>
      <c r="MI1019" s="3"/>
      <c r="MJ1019" s="3"/>
      <c r="MK1019" s="3"/>
      <c r="ML1019" s="3"/>
      <c r="MM1019" s="3"/>
      <c r="MN1019" s="3"/>
      <c r="MO1019" s="3"/>
      <c r="MP1019" s="3"/>
      <c r="MQ1019" s="3"/>
      <c r="MR1019" s="3"/>
      <c r="MS1019" s="3"/>
      <c r="MT1019" s="3"/>
      <c r="MU1019" s="3"/>
      <c r="MV1019" s="3"/>
      <c r="MW1019" s="3"/>
      <c r="MX1019" s="3"/>
      <c r="MY1019" s="3"/>
      <c r="MZ1019" s="3"/>
      <c r="NA1019" s="3"/>
      <c r="NB1019" s="3"/>
      <c r="NC1019" s="3"/>
      <c r="ND1019" s="3"/>
      <c r="NE1019" s="3"/>
      <c r="NF1019" s="3"/>
      <c r="NG1019" s="3"/>
      <c r="NH1019" s="3"/>
      <c r="NI1019" s="3"/>
      <c r="NJ1019" s="3"/>
      <c r="NK1019" s="3"/>
      <c r="NL1019" s="3"/>
      <c r="NM1019" s="3"/>
      <c r="NN1019" s="3"/>
      <c r="NO1019" s="3"/>
      <c r="NP1019" s="3"/>
      <c r="NQ1019" s="3"/>
      <c r="NR1019" s="3"/>
      <c r="NS1019" s="3"/>
      <c r="NT1019" s="3"/>
      <c r="NU1019" s="3"/>
      <c r="NV1019" s="3"/>
      <c r="NW1019" s="3"/>
      <c r="NX1019" s="3"/>
      <c r="NY1019" s="3"/>
      <c r="NZ1019" s="3"/>
      <c r="OA1019" s="3"/>
      <c r="OB1019" s="3"/>
      <c r="OC1019" s="3"/>
      <c r="OD1019" s="3"/>
      <c r="OE1019" s="3"/>
      <c r="OF1019" s="3"/>
      <c r="OG1019" s="3"/>
      <c r="OH1019" s="3"/>
      <c r="OI1019" s="3"/>
      <c r="OJ1019" s="3"/>
      <c r="OK1019" s="3"/>
      <c r="OL1019" s="3"/>
      <c r="OM1019" s="3"/>
      <c r="ON1019" s="3"/>
      <c r="OO1019" s="3"/>
      <c r="OP1019" s="3"/>
      <c r="OQ1019" s="3"/>
      <c r="OR1019" s="3"/>
      <c r="OS1019" s="3"/>
      <c r="OT1019" s="3"/>
      <c r="OU1019" s="3"/>
      <c r="OV1019" s="3"/>
      <c r="OW1019" s="3"/>
      <c r="OX1019" s="3"/>
      <c r="OY1019" s="3"/>
      <c r="OZ1019" s="3"/>
      <c r="PA1019" s="3"/>
      <c r="PB1019" s="3"/>
      <c r="PC1019" s="3"/>
      <c r="PD1019" s="3"/>
      <c r="PE1019" s="3"/>
      <c r="PF1019" s="3"/>
      <c r="PG1019" s="3"/>
      <c r="PH1019" s="3"/>
      <c r="PI1019" s="3"/>
      <c r="PJ1019" s="3"/>
      <c r="PK1019" s="3"/>
      <c r="PL1019" s="3"/>
      <c r="PM1019" s="3"/>
      <c r="PN1019" s="3"/>
      <c r="PO1019" s="3"/>
      <c r="PP1019" s="3"/>
      <c r="PQ1019" s="3"/>
      <c r="PR1019" s="3"/>
      <c r="PS1019" s="3"/>
      <c r="PT1019" s="3"/>
      <c r="PU1019" s="3"/>
      <c r="PV1019" s="3"/>
      <c r="PW1019" s="3"/>
      <c r="PX1019" s="3"/>
      <c r="PY1019" s="3"/>
      <c r="PZ1019" s="3"/>
      <c r="QA1019" s="3"/>
      <c r="QB1019" s="3"/>
      <c r="QC1019" s="3"/>
      <c r="QD1019" s="3"/>
      <c r="QE1019" s="3"/>
      <c r="QF1019" s="3"/>
      <c r="QG1019" s="3"/>
      <c r="QH1019" s="3"/>
      <c r="QI1019" s="3"/>
      <c r="QJ1019" s="3"/>
      <c r="QK1019" s="3"/>
      <c r="QL1019" s="3"/>
      <c r="QM1019" s="3"/>
      <c r="QN1019" s="3"/>
      <c r="QO1019" s="3"/>
      <c r="QP1019" s="3"/>
      <c r="QQ1019" s="3"/>
      <c r="QR1019" s="3"/>
      <c r="QS1019" s="3"/>
      <c r="QT1019" s="3"/>
      <c r="QU1019" s="3"/>
      <c r="QV1019" s="3"/>
      <c r="QW1019" s="3"/>
      <c r="QX1019" s="3"/>
      <c r="QY1019" s="3"/>
      <c r="QZ1019" s="3"/>
      <c r="RA1019" s="3"/>
      <c r="RB1019" s="3"/>
      <c r="RC1019" s="3"/>
      <c r="RD1019" s="3"/>
      <c r="RE1019" s="3"/>
      <c r="RF1019" s="3"/>
      <c r="RG1019" s="3"/>
      <c r="RH1019" s="3"/>
      <c r="RI1019" s="3"/>
      <c r="RJ1019" s="3"/>
      <c r="RK1019" s="3"/>
      <c r="RL1019" s="3"/>
      <c r="RM1019" s="3"/>
      <c r="RN1019" s="3"/>
      <c r="RO1019" s="3"/>
      <c r="RP1019" s="3"/>
      <c r="RQ1019" s="3"/>
      <c r="RR1019" s="3"/>
      <c r="RS1019" s="3"/>
      <c r="RT1019" s="3"/>
      <c r="RU1019" s="3"/>
      <c r="RV1019" s="3"/>
      <c r="RW1019" s="3"/>
      <c r="RX1019" s="3"/>
      <c r="RY1019" s="3"/>
      <c r="RZ1019" s="3"/>
      <c r="SA1019" s="3"/>
      <c r="SB1019" s="3"/>
      <c r="SC1019" s="3"/>
      <c r="SD1019" s="3"/>
      <c r="SE1019" s="3"/>
      <c r="SF1019" s="3"/>
      <c r="SG1019" s="3"/>
      <c r="SH1019" s="3"/>
      <c r="SI1019" s="3"/>
      <c r="SJ1019" s="3"/>
      <c r="SK1019" s="3"/>
      <c r="SL1019" s="3"/>
      <c r="SM1019" s="3"/>
      <c r="SN1019" s="3"/>
      <c r="SO1019" s="3"/>
      <c r="SP1019" s="3"/>
      <c r="SQ1019" s="3"/>
      <c r="SR1019" s="3"/>
      <c r="SS1019" s="3"/>
      <c r="ST1019" s="3"/>
      <c r="SU1019" s="3"/>
      <c r="SV1019" s="3"/>
      <c r="SW1019" s="3"/>
      <c r="SX1019" s="3"/>
      <c r="SY1019" s="3"/>
      <c r="SZ1019" s="3"/>
      <c r="TA1019" s="3"/>
      <c r="TB1019" s="3"/>
      <c r="TC1019" s="3"/>
      <c r="TD1019" s="3"/>
      <c r="TE1019" s="3"/>
      <c r="TF1019" s="3"/>
      <c r="TG1019" s="3"/>
      <c r="TH1019" s="3"/>
      <c r="TI1019" s="3"/>
      <c r="TJ1019" s="3"/>
      <c r="TK1019" s="3"/>
      <c r="TL1019" s="3"/>
      <c r="TM1019" s="3"/>
      <c r="TN1019" s="3"/>
      <c r="TO1019" s="3"/>
      <c r="TP1019" s="3"/>
      <c r="TQ1019" s="3"/>
      <c r="TR1019" s="3"/>
      <c r="TS1019" s="3"/>
      <c r="TT1019" s="3"/>
      <c r="TU1019" s="3"/>
      <c r="TV1019" s="3"/>
      <c r="TW1019" s="3"/>
      <c r="TX1019" s="3"/>
      <c r="TY1019" s="3"/>
      <c r="TZ1019" s="3"/>
      <c r="UA1019" s="3"/>
      <c r="UB1019" s="3"/>
      <c r="UC1019" s="3"/>
      <c r="UD1019" s="3"/>
      <c r="UE1019" s="3"/>
      <c r="UF1019" s="3"/>
      <c r="UG1019" s="3"/>
      <c r="UH1019" s="3"/>
      <c r="UI1019" s="3"/>
      <c r="UJ1019" s="3"/>
      <c r="UK1019" s="3"/>
      <c r="UL1019" s="3"/>
      <c r="UM1019" s="3"/>
      <c r="UN1019" s="3"/>
      <c r="UO1019" s="3"/>
      <c r="UP1019" s="3"/>
      <c r="UQ1019" s="3"/>
      <c r="UR1019" s="3"/>
      <c r="US1019" s="3"/>
      <c r="UT1019" s="3"/>
      <c r="UU1019" s="3"/>
      <c r="UV1019" s="3"/>
      <c r="UW1019" s="3"/>
      <c r="UX1019" s="3"/>
      <c r="UY1019" s="3"/>
      <c r="UZ1019" s="3"/>
      <c r="VA1019" s="3"/>
      <c r="VB1019" s="3"/>
      <c r="VC1019" s="3"/>
      <c r="VD1019" s="3"/>
      <c r="VE1019" s="3"/>
      <c r="VF1019" s="3"/>
      <c r="VG1019" s="3"/>
      <c r="VH1019" s="3"/>
      <c r="VI1019" s="3"/>
      <c r="VJ1019" s="3"/>
      <c r="VK1019" s="3"/>
      <c r="VL1019" s="3"/>
      <c r="VM1019" s="3"/>
      <c r="VN1019" s="3"/>
      <c r="VO1019" s="3"/>
      <c r="VP1019" s="3"/>
      <c r="VQ1019" s="3"/>
      <c r="VR1019" s="3"/>
      <c r="VS1019" s="3"/>
      <c r="VT1019" s="3"/>
      <c r="VU1019" s="3"/>
      <c r="VV1019" s="3"/>
      <c r="VW1019" s="3"/>
      <c r="VX1019" s="3"/>
      <c r="VY1019" s="3"/>
      <c r="VZ1019" s="3"/>
      <c r="WA1019" s="3"/>
      <c r="WB1019" s="3"/>
      <c r="WC1019" s="3"/>
    </row>
    <row r="1020" spans="1:601" x14ac:dyDescent="0.3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  <c r="KA1020" s="3"/>
      <c r="KB1020" s="3"/>
      <c r="KC1020" s="3"/>
      <c r="KD1020" s="3"/>
      <c r="KE1020" s="3"/>
      <c r="KF1020" s="3"/>
      <c r="KG1020" s="3"/>
      <c r="KH1020" s="3"/>
      <c r="KI1020" s="3"/>
      <c r="KJ1020" s="3"/>
      <c r="KK1020" s="3"/>
      <c r="KL1020" s="3"/>
      <c r="KM1020" s="3"/>
      <c r="KN1020" s="3"/>
      <c r="KO1020" s="3"/>
      <c r="KP1020" s="3"/>
      <c r="KQ1020" s="3"/>
      <c r="KR1020" s="3"/>
      <c r="KS1020" s="3"/>
      <c r="KT1020" s="3"/>
      <c r="KU1020" s="3"/>
      <c r="KV1020" s="3"/>
      <c r="KW1020" s="3"/>
      <c r="KX1020" s="3"/>
      <c r="KY1020" s="3"/>
      <c r="KZ1020" s="3"/>
      <c r="LA1020" s="3"/>
      <c r="LB1020" s="3"/>
      <c r="LC1020" s="3"/>
      <c r="LD1020" s="3"/>
      <c r="LE1020" s="3"/>
      <c r="LF1020" s="3"/>
      <c r="LG1020" s="3"/>
      <c r="LH1020" s="3"/>
      <c r="LI1020" s="3"/>
      <c r="LJ1020" s="3"/>
      <c r="LK1020" s="3"/>
      <c r="LL1020" s="3"/>
      <c r="LM1020" s="3"/>
      <c r="LN1020" s="3"/>
      <c r="LO1020" s="3"/>
      <c r="LP1020" s="3"/>
      <c r="LQ1020" s="3"/>
      <c r="LR1020" s="3"/>
      <c r="LS1020" s="3"/>
      <c r="LT1020" s="3"/>
      <c r="LU1020" s="3"/>
      <c r="LV1020" s="3"/>
      <c r="LW1020" s="3"/>
      <c r="LX1020" s="3"/>
      <c r="LY1020" s="3"/>
      <c r="LZ1020" s="3"/>
      <c r="MA1020" s="3"/>
      <c r="MB1020" s="3"/>
      <c r="MC1020" s="3"/>
      <c r="MD1020" s="3"/>
      <c r="ME1020" s="3"/>
      <c r="MF1020" s="3"/>
      <c r="MG1020" s="3"/>
      <c r="MH1020" s="3"/>
      <c r="MI1020" s="3"/>
      <c r="MJ1020" s="3"/>
      <c r="MK1020" s="3"/>
      <c r="ML1020" s="3"/>
      <c r="MM1020" s="3"/>
      <c r="MN1020" s="3"/>
      <c r="MO1020" s="3"/>
      <c r="MP1020" s="3"/>
      <c r="MQ1020" s="3"/>
      <c r="MR1020" s="3"/>
      <c r="MS1020" s="3"/>
      <c r="MT1020" s="3"/>
      <c r="MU1020" s="3"/>
      <c r="MV1020" s="3"/>
      <c r="MW1020" s="3"/>
      <c r="MX1020" s="3"/>
      <c r="MY1020" s="3"/>
      <c r="MZ1020" s="3"/>
      <c r="NA1020" s="3"/>
      <c r="NB1020" s="3"/>
      <c r="NC1020" s="3"/>
      <c r="ND1020" s="3"/>
      <c r="NE1020" s="3"/>
      <c r="NF1020" s="3"/>
      <c r="NG1020" s="3"/>
      <c r="NH1020" s="3"/>
      <c r="NI1020" s="3"/>
      <c r="NJ1020" s="3"/>
      <c r="NK1020" s="3"/>
      <c r="NL1020" s="3"/>
      <c r="NM1020" s="3"/>
      <c r="NN1020" s="3"/>
      <c r="NO1020" s="3"/>
      <c r="NP1020" s="3"/>
      <c r="NQ1020" s="3"/>
      <c r="NR1020" s="3"/>
      <c r="NS1020" s="3"/>
      <c r="NT1020" s="3"/>
      <c r="NU1020" s="3"/>
      <c r="NV1020" s="3"/>
      <c r="NW1020" s="3"/>
      <c r="NX1020" s="3"/>
      <c r="NY1020" s="3"/>
      <c r="NZ1020" s="3"/>
      <c r="OA1020" s="3"/>
      <c r="OB1020" s="3"/>
      <c r="OC1020" s="3"/>
      <c r="OD1020" s="3"/>
      <c r="OE1020" s="3"/>
      <c r="OF1020" s="3"/>
      <c r="OG1020" s="3"/>
      <c r="OH1020" s="3"/>
      <c r="OI1020" s="3"/>
      <c r="OJ1020" s="3"/>
      <c r="OK1020" s="3"/>
      <c r="OL1020" s="3"/>
      <c r="OM1020" s="3"/>
      <c r="ON1020" s="3"/>
      <c r="OO1020" s="3"/>
      <c r="OP1020" s="3"/>
      <c r="OQ1020" s="3"/>
      <c r="OR1020" s="3"/>
      <c r="OS1020" s="3"/>
      <c r="OT1020" s="3"/>
      <c r="OU1020" s="3"/>
      <c r="OV1020" s="3"/>
      <c r="OW1020" s="3"/>
      <c r="OX1020" s="3"/>
      <c r="OY1020" s="3"/>
      <c r="OZ1020" s="3"/>
      <c r="PA1020" s="3"/>
      <c r="PB1020" s="3"/>
      <c r="PC1020" s="3"/>
      <c r="PD1020" s="3"/>
      <c r="PE1020" s="3"/>
      <c r="PF1020" s="3"/>
      <c r="PG1020" s="3"/>
      <c r="PH1020" s="3"/>
      <c r="PI1020" s="3"/>
      <c r="PJ1020" s="3"/>
      <c r="PK1020" s="3"/>
      <c r="PL1020" s="3"/>
      <c r="PM1020" s="3"/>
      <c r="PN1020" s="3"/>
      <c r="PO1020" s="3"/>
      <c r="PP1020" s="3"/>
      <c r="PQ1020" s="3"/>
      <c r="PR1020" s="3"/>
      <c r="PS1020" s="3"/>
      <c r="PT1020" s="3"/>
      <c r="PU1020" s="3"/>
      <c r="PV1020" s="3"/>
      <c r="PW1020" s="3"/>
      <c r="PX1020" s="3"/>
      <c r="PY1020" s="3"/>
      <c r="PZ1020" s="3"/>
      <c r="QA1020" s="3"/>
      <c r="QB1020" s="3"/>
      <c r="QC1020" s="3"/>
      <c r="QD1020" s="3"/>
      <c r="QE1020" s="3"/>
      <c r="QF1020" s="3"/>
      <c r="QG1020" s="3"/>
      <c r="QH1020" s="3"/>
      <c r="QI1020" s="3"/>
      <c r="QJ1020" s="3"/>
      <c r="QK1020" s="3"/>
      <c r="QL1020" s="3"/>
      <c r="QM1020" s="3"/>
      <c r="QN1020" s="3"/>
      <c r="QO1020" s="3"/>
      <c r="QP1020" s="3"/>
      <c r="QQ1020" s="3"/>
      <c r="QR1020" s="3"/>
      <c r="QS1020" s="3"/>
      <c r="QT1020" s="3"/>
      <c r="QU1020" s="3"/>
      <c r="QV1020" s="3"/>
      <c r="QW1020" s="3"/>
      <c r="QX1020" s="3"/>
      <c r="QY1020" s="3"/>
      <c r="QZ1020" s="3"/>
      <c r="RA1020" s="3"/>
      <c r="RB1020" s="3"/>
      <c r="RC1020" s="3"/>
      <c r="RD1020" s="3"/>
      <c r="RE1020" s="3"/>
      <c r="RF1020" s="3"/>
      <c r="RG1020" s="3"/>
      <c r="RH1020" s="3"/>
      <c r="RI1020" s="3"/>
      <c r="RJ1020" s="3"/>
      <c r="RK1020" s="3"/>
      <c r="RL1020" s="3"/>
      <c r="RM1020" s="3"/>
      <c r="RN1020" s="3"/>
      <c r="RO1020" s="3"/>
      <c r="RP1020" s="3"/>
      <c r="RQ1020" s="3"/>
      <c r="RR1020" s="3"/>
      <c r="RS1020" s="3"/>
      <c r="RT1020" s="3"/>
      <c r="RU1020" s="3"/>
      <c r="RV1020" s="3"/>
      <c r="RW1020" s="3"/>
      <c r="RX1020" s="3"/>
      <c r="RY1020" s="3"/>
      <c r="RZ1020" s="3"/>
      <c r="SA1020" s="3"/>
      <c r="SB1020" s="3"/>
      <c r="SC1020" s="3"/>
      <c r="SD1020" s="3"/>
      <c r="SE1020" s="3"/>
      <c r="SF1020" s="3"/>
      <c r="SG1020" s="3"/>
      <c r="SH1020" s="3"/>
      <c r="SI1020" s="3"/>
      <c r="SJ1020" s="3"/>
      <c r="SK1020" s="3"/>
      <c r="SL1020" s="3"/>
      <c r="SM1020" s="3"/>
      <c r="SN1020" s="3"/>
      <c r="SO1020" s="3"/>
      <c r="SP1020" s="3"/>
      <c r="SQ1020" s="3"/>
      <c r="SR1020" s="3"/>
      <c r="SS1020" s="3"/>
      <c r="ST1020" s="3"/>
      <c r="SU1020" s="3"/>
      <c r="SV1020" s="3"/>
      <c r="SW1020" s="3"/>
      <c r="SX1020" s="3"/>
      <c r="SY1020" s="3"/>
      <c r="SZ1020" s="3"/>
      <c r="TA1020" s="3"/>
      <c r="TB1020" s="3"/>
      <c r="TC1020" s="3"/>
      <c r="TD1020" s="3"/>
      <c r="TE1020" s="3"/>
      <c r="TF1020" s="3"/>
      <c r="TG1020" s="3"/>
      <c r="TH1020" s="3"/>
      <c r="TI1020" s="3"/>
      <c r="TJ1020" s="3"/>
      <c r="TK1020" s="3"/>
      <c r="TL1020" s="3"/>
      <c r="TM1020" s="3"/>
      <c r="TN1020" s="3"/>
      <c r="TO1020" s="3"/>
      <c r="TP1020" s="3"/>
      <c r="TQ1020" s="3"/>
      <c r="TR1020" s="3"/>
      <c r="TS1020" s="3"/>
      <c r="TT1020" s="3"/>
      <c r="TU1020" s="3"/>
      <c r="TV1020" s="3"/>
      <c r="TW1020" s="3"/>
      <c r="TX1020" s="3"/>
      <c r="TY1020" s="3"/>
      <c r="TZ1020" s="3"/>
      <c r="UA1020" s="3"/>
      <c r="UB1020" s="3"/>
      <c r="UC1020" s="3"/>
      <c r="UD1020" s="3"/>
      <c r="UE1020" s="3"/>
      <c r="UF1020" s="3"/>
      <c r="UG1020" s="3"/>
      <c r="UH1020" s="3"/>
      <c r="UI1020" s="3"/>
      <c r="UJ1020" s="3"/>
      <c r="UK1020" s="3"/>
      <c r="UL1020" s="3"/>
      <c r="UM1020" s="3"/>
      <c r="UN1020" s="3"/>
      <c r="UO1020" s="3"/>
      <c r="UP1020" s="3"/>
      <c r="UQ1020" s="3"/>
      <c r="UR1020" s="3"/>
      <c r="US1020" s="3"/>
      <c r="UT1020" s="3"/>
      <c r="UU1020" s="3"/>
      <c r="UV1020" s="3"/>
      <c r="UW1020" s="3"/>
      <c r="UX1020" s="3"/>
      <c r="UY1020" s="3"/>
      <c r="UZ1020" s="3"/>
      <c r="VA1020" s="3"/>
      <c r="VB1020" s="3"/>
      <c r="VC1020" s="3"/>
      <c r="VD1020" s="3"/>
      <c r="VE1020" s="3"/>
      <c r="VF1020" s="3"/>
      <c r="VG1020" s="3"/>
      <c r="VH1020" s="3"/>
      <c r="VI1020" s="3"/>
      <c r="VJ1020" s="3"/>
      <c r="VK1020" s="3"/>
      <c r="VL1020" s="3"/>
      <c r="VM1020" s="3"/>
      <c r="VN1020" s="3"/>
      <c r="VO1020" s="3"/>
      <c r="VP1020" s="3"/>
      <c r="VQ1020" s="3"/>
      <c r="VR1020" s="3"/>
      <c r="VS1020" s="3"/>
      <c r="VT1020" s="3"/>
      <c r="VU1020" s="3"/>
      <c r="VV1020" s="3"/>
      <c r="VW1020" s="3"/>
      <c r="VX1020" s="3"/>
      <c r="VY1020" s="3"/>
      <c r="VZ1020" s="3"/>
      <c r="WA1020" s="3"/>
      <c r="WB1020" s="3"/>
      <c r="WC1020" s="3"/>
    </row>
    <row r="1021" spans="1:601" x14ac:dyDescent="0.3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  <c r="KA1021" s="3"/>
      <c r="KB1021" s="3"/>
      <c r="KC1021" s="3"/>
      <c r="KD1021" s="3"/>
      <c r="KE1021" s="3"/>
      <c r="KF1021" s="3"/>
      <c r="KG1021" s="3"/>
      <c r="KH1021" s="3"/>
      <c r="KI1021" s="3"/>
      <c r="KJ1021" s="3"/>
      <c r="KK1021" s="3"/>
      <c r="KL1021" s="3"/>
      <c r="KM1021" s="3"/>
      <c r="KN1021" s="3"/>
      <c r="KO1021" s="3"/>
      <c r="KP1021" s="3"/>
      <c r="KQ1021" s="3"/>
      <c r="KR1021" s="3"/>
      <c r="KS1021" s="3"/>
      <c r="KT1021" s="3"/>
      <c r="KU1021" s="3"/>
      <c r="KV1021" s="3"/>
      <c r="KW1021" s="3"/>
      <c r="KX1021" s="3"/>
      <c r="KY1021" s="3"/>
      <c r="KZ1021" s="3"/>
      <c r="LA1021" s="3"/>
      <c r="LB1021" s="3"/>
      <c r="LC1021" s="3"/>
      <c r="LD1021" s="3"/>
      <c r="LE1021" s="3"/>
      <c r="LF1021" s="3"/>
      <c r="LG1021" s="3"/>
      <c r="LH1021" s="3"/>
      <c r="LI1021" s="3"/>
      <c r="LJ1021" s="3"/>
      <c r="LK1021" s="3"/>
      <c r="LL1021" s="3"/>
      <c r="LM1021" s="3"/>
      <c r="LN1021" s="3"/>
      <c r="LO1021" s="3"/>
      <c r="LP1021" s="3"/>
      <c r="LQ1021" s="3"/>
      <c r="LR1021" s="3"/>
      <c r="LS1021" s="3"/>
      <c r="LT1021" s="3"/>
      <c r="LU1021" s="3"/>
      <c r="LV1021" s="3"/>
      <c r="LW1021" s="3"/>
      <c r="LX1021" s="3"/>
      <c r="LY1021" s="3"/>
      <c r="LZ1021" s="3"/>
      <c r="MA1021" s="3"/>
      <c r="MB1021" s="3"/>
      <c r="MC1021" s="3"/>
      <c r="MD1021" s="3"/>
      <c r="ME1021" s="3"/>
      <c r="MF1021" s="3"/>
      <c r="MG1021" s="3"/>
      <c r="MH1021" s="3"/>
      <c r="MI1021" s="3"/>
      <c r="MJ1021" s="3"/>
      <c r="MK1021" s="3"/>
      <c r="ML1021" s="3"/>
      <c r="MM1021" s="3"/>
      <c r="MN1021" s="3"/>
      <c r="MO1021" s="3"/>
      <c r="MP1021" s="3"/>
      <c r="MQ1021" s="3"/>
      <c r="MR1021" s="3"/>
      <c r="MS1021" s="3"/>
      <c r="MT1021" s="3"/>
      <c r="MU1021" s="3"/>
      <c r="MV1021" s="3"/>
      <c r="MW1021" s="3"/>
      <c r="MX1021" s="3"/>
      <c r="MY1021" s="3"/>
      <c r="MZ1021" s="3"/>
      <c r="NA1021" s="3"/>
      <c r="NB1021" s="3"/>
      <c r="NC1021" s="3"/>
      <c r="ND1021" s="3"/>
      <c r="NE1021" s="3"/>
      <c r="NF1021" s="3"/>
      <c r="NG1021" s="3"/>
      <c r="NH1021" s="3"/>
      <c r="NI1021" s="3"/>
      <c r="NJ1021" s="3"/>
      <c r="NK1021" s="3"/>
      <c r="NL1021" s="3"/>
      <c r="NM1021" s="3"/>
      <c r="NN1021" s="3"/>
      <c r="NO1021" s="3"/>
      <c r="NP1021" s="3"/>
      <c r="NQ1021" s="3"/>
      <c r="NR1021" s="3"/>
      <c r="NS1021" s="3"/>
      <c r="NT1021" s="3"/>
      <c r="NU1021" s="3"/>
      <c r="NV1021" s="3"/>
      <c r="NW1021" s="3"/>
      <c r="NX1021" s="3"/>
      <c r="NY1021" s="3"/>
      <c r="NZ1021" s="3"/>
      <c r="OA1021" s="3"/>
      <c r="OB1021" s="3"/>
      <c r="OC1021" s="3"/>
      <c r="OD1021" s="3"/>
      <c r="OE1021" s="3"/>
      <c r="OF1021" s="3"/>
      <c r="OG1021" s="3"/>
      <c r="OH1021" s="3"/>
      <c r="OI1021" s="3"/>
      <c r="OJ1021" s="3"/>
      <c r="OK1021" s="3"/>
      <c r="OL1021" s="3"/>
      <c r="OM1021" s="3"/>
      <c r="ON1021" s="3"/>
      <c r="OO1021" s="3"/>
      <c r="OP1021" s="3"/>
      <c r="OQ1021" s="3"/>
      <c r="OR1021" s="3"/>
      <c r="OS1021" s="3"/>
      <c r="OT1021" s="3"/>
      <c r="OU1021" s="3"/>
      <c r="OV1021" s="3"/>
      <c r="OW1021" s="3"/>
      <c r="OX1021" s="3"/>
      <c r="OY1021" s="3"/>
      <c r="OZ1021" s="3"/>
      <c r="PA1021" s="3"/>
      <c r="PB1021" s="3"/>
      <c r="PC1021" s="3"/>
      <c r="PD1021" s="3"/>
      <c r="PE1021" s="3"/>
      <c r="PF1021" s="3"/>
      <c r="PG1021" s="3"/>
      <c r="PH1021" s="3"/>
      <c r="PI1021" s="3"/>
      <c r="PJ1021" s="3"/>
      <c r="PK1021" s="3"/>
      <c r="PL1021" s="3"/>
      <c r="PM1021" s="3"/>
      <c r="PN1021" s="3"/>
      <c r="PO1021" s="3"/>
      <c r="PP1021" s="3"/>
      <c r="PQ1021" s="3"/>
      <c r="PR1021" s="3"/>
      <c r="PS1021" s="3"/>
      <c r="PT1021" s="3"/>
      <c r="PU1021" s="3"/>
      <c r="PV1021" s="3"/>
      <c r="PW1021" s="3"/>
      <c r="PX1021" s="3"/>
      <c r="PY1021" s="3"/>
      <c r="PZ1021" s="3"/>
      <c r="QA1021" s="3"/>
      <c r="QB1021" s="3"/>
      <c r="QC1021" s="3"/>
      <c r="QD1021" s="3"/>
      <c r="QE1021" s="3"/>
      <c r="QF1021" s="3"/>
      <c r="QG1021" s="3"/>
      <c r="QH1021" s="3"/>
      <c r="QI1021" s="3"/>
      <c r="QJ1021" s="3"/>
      <c r="QK1021" s="3"/>
      <c r="QL1021" s="3"/>
      <c r="QM1021" s="3"/>
      <c r="QN1021" s="3"/>
      <c r="QO1021" s="3"/>
      <c r="QP1021" s="3"/>
      <c r="QQ1021" s="3"/>
      <c r="QR1021" s="3"/>
      <c r="QS1021" s="3"/>
      <c r="QT1021" s="3"/>
      <c r="QU1021" s="3"/>
      <c r="QV1021" s="3"/>
      <c r="QW1021" s="3"/>
      <c r="QX1021" s="3"/>
      <c r="QY1021" s="3"/>
      <c r="QZ1021" s="3"/>
      <c r="RA1021" s="3"/>
      <c r="RB1021" s="3"/>
      <c r="RC1021" s="3"/>
      <c r="RD1021" s="3"/>
      <c r="RE1021" s="3"/>
      <c r="RF1021" s="3"/>
      <c r="RG1021" s="3"/>
      <c r="RH1021" s="3"/>
      <c r="RI1021" s="3"/>
      <c r="RJ1021" s="3"/>
      <c r="RK1021" s="3"/>
      <c r="RL1021" s="3"/>
      <c r="RM1021" s="3"/>
      <c r="RN1021" s="3"/>
      <c r="RO1021" s="3"/>
      <c r="RP1021" s="3"/>
      <c r="RQ1021" s="3"/>
      <c r="RR1021" s="3"/>
      <c r="RS1021" s="3"/>
      <c r="RT1021" s="3"/>
      <c r="RU1021" s="3"/>
      <c r="RV1021" s="3"/>
      <c r="RW1021" s="3"/>
      <c r="RX1021" s="3"/>
      <c r="RY1021" s="3"/>
      <c r="RZ1021" s="3"/>
      <c r="SA1021" s="3"/>
      <c r="SB1021" s="3"/>
      <c r="SC1021" s="3"/>
      <c r="SD1021" s="3"/>
      <c r="SE1021" s="3"/>
      <c r="SF1021" s="3"/>
      <c r="SG1021" s="3"/>
      <c r="SH1021" s="3"/>
      <c r="SI1021" s="3"/>
      <c r="SJ1021" s="3"/>
      <c r="SK1021" s="3"/>
      <c r="SL1021" s="3"/>
      <c r="SM1021" s="3"/>
      <c r="SN1021" s="3"/>
      <c r="SO1021" s="3"/>
      <c r="SP1021" s="3"/>
      <c r="SQ1021" s="3"/>
      <c r="SR1021" s="3"/>
      <c r="SS1021" s="3"/>
      <c r="ST1021" s="3"/>
      <c r="SU1021" s="3"/>
      <c r="SV1021" s="3"/>
      <c r="SW1021" s="3"/>
      <c r="SX1021" s="3"/>
      <c r="SY1021" s="3"/>
      <c r="SZ1021" s="3"/>
      <c r="TA1021" s="3"/>
      <c r="TB1021" s="3"/>
      <c r="TC1021" s="3"/>
      <c r="TD1021" s="3"/>
      <c r="TE1021" s="3"/>
      <c r="TF1021" s="3"/>
      <c r="TG1021" s="3"/>
      <c r="TH1021" s="3"/>
      <c r="TI1021" s="3"/>
      <c r="TJ1021" s="3"/>
      <c r="TK1021" s="3"/>
      <c r="TL1021" s="3"/>
      <c r="TM1021" s="3"/>
      <c r="TN1021" s="3"/>
      <c r="TO1021" s="3"/>
      <c r="TP1021" s="3"/>
      <c r="TQ1021" s="3"/>
      <c r="TR1021" s="3"/>
      <c r="TS1021" s="3"/>
      <c r="TT1021" s="3"/>
      <c r="TU1021" s="3"/>
      <c r="TV1021" s="3"/>
      <c r="TW1021" s="3"/>
      <c r="TX1021" s="3"/>
      <c r="TY1021" s="3"/>
      <c r="TZ1021" s="3"/>
      <c r="UA1021" s="3"/>
      <c r="UB1021" s="3"/>
      <c r="UC1021" s="3"/>
      <c r="UD1021" s="3"/>
      <c r="UE1021" s="3"/>
      <c r="UF1021" s="3"/>
      <c r="UG1021" s="3"/>
      <c r="UH1021" s="3"/>
      <c r="UI1021" s="3"/>
      <c r="UJ1021" s="3"/>
      <c r="UK1021" s="3"/>
      <c r="UL1021" s="3"/>
      <c r="UM1021" s="3"/>
      <c r="UN1021" s="3"/>
      <c r="UO1021" s="3"/>
      <c r="UP1021" s="3"/>
      <c r="UQ1021" s="3"/>
      <c r="UR1021" s="3"/>
      <c r="US1021" s="3"/>
      <c r="UT1021" s="3"/>
      <c r="UU1021" s="3"/>
      <c r="UV1021" s="3"/>
      <c r="UW1021" s="3"/>
      <c r="UX1021" s="3"/>
      <c r="UY1021" s="3"/>
      <c r="UZ1021" s="3"/>
      <c r="VA1021" s="3"/>
      <c r="VB1021" s="3"/>
      <c r="VC1021" s="3"/>
      <c r="VD1021" s="3"/>
      <c r="VE1021" s="3"/>
      <c r="VF1021" s="3"/>
      <c r="VG1021" s="3"/>
      <c r="VH1021" s="3"/>
      <c r="VI1021" s="3"/>
      <c r="VJ1021" s="3"/>
      <c r="VK1021" s="3"/>
      <c r="VL1021" s="3"/>
      <c r="VM1021" s="3"/>
      <c r="VN1021" s="3"/>
      <c r="VO1021" s="3"/>
      <c r="VP1021" s="3"/>
      <c r="VQ1021" s="3"/>
      <c r="VR1021" s="3"/>
      <c r="VS1021" s="3"/>
      <c r="VT1021" s="3"/>
      <c r="VU1021" s="3"/>
      <c r="VV1021" s="3"/>
      <c r="VW1021" s="3"/>
      <c r="VX1021" s="3"/>
      <c r="VY1021" s="3"/>
      <c r="VZ1021" s="3"/>
      <c r="WA1021" s="3"/>
      <c r="WB1021" s="3"/>
      <c r="WC1021" s="3"/>
    </row>
    <row r="1022" spans="1:601" x14ac:dyDescent="0.3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  <c r="KA1022" s="3"/>
      <c r="KB1022" s="3"/>
      <c r="KC1022" s="3"/>
      <c r="KD1022" s="3"/>
      <c r="KE1022" s="3"/>
      <c r="KF1022" s="3"/>
      <c r="KG1022" s="3"/>
      <c r="KH1022" s="3"/>
      <c r="KI1022" s="3"/>
      <c r="KJ1022" s="3"/>
      <c r="KK1022" s="3"/>
      <c r="KL1022" s="3"/>
      <c r="KM1022" s="3"/>
      <c r="KN1022" s="3"/>
      <c r="KO1022" s="3"/>
      <c r="KP1022" s="3"/>
      <c r="KQ1022" s="3"/>
      <c r="KR1022" s="3"/>
      <c r="KS1022" s="3"/>
      <c r="KT1022" s="3"/>
      <c r="KU1022" s="3"/>
      <c r="KV1022" s="3"/>
      <c r="KW1022" s="3"/>
      <c r="KX1022" s="3"/>
      <c r="KY1022" s="3"/>
      <c r="KZ1022" s="3"/>
      <c r="LA1022" s="3"/>
      <c r="LB1022" s="3"/>
      <c r="LC1022" s="3"/>
      <c r="LD1022" s="3"/>
      <c r="LE1022" s="3"/>
      <c r="LF1022" s="3"/>
      <c r="LG1022" s="3"/>
      <c r="LH1022" s="3"/>
      <c r="LI1022" s="3"/>
      <c r="LJ1022" s="3"/>
      <c r="LK1022" s="3"/>
      <c r="LL1022" s="3"/>
      <c r="LM1022" s="3"/>
      <c r="LN1022" s="3"/>
      <c r="LO1022" s="3"/>
      <c r="LP1022" s="3"/>
      <c r="LQ1022" s="3"/>
      <c r="LR1022" s="3"/>
      <c r="LS1022" s="3"/>
      <c r="LT1022" s="3"/>
      <c r="LU1022" s="3"/>
      <c r="LV1022" s="3"/>
      <c r="LW1022" s="3"/>
      <c r="LX1022" s="3"/>
      <c r="LY1022" s="3"/>
      <c r="LZ1022" s="3"/>
      <c r="MA1022" s="3"/>
      <c r="MB1022" s="3"/>
      <c r="MC1022" s="3"/>
      <c r="MD1022" s="3"/>
      <c r="ME1022" s="3"/>
      <c r="MF1022" s="3"/>
      <c r="MG1022" s="3"/>
      <c r="MH1022" s="3"/>
      <c r="MI1022" s="3"/>
      <c r="MJ1022" s="3"/>
      <c r="MK1022" s="3"/>
      <c r="ML1022" s="3"/>
      <c r="MM1022" s="3"/>
      <c r="MN1022" s="3"/>
      <c r="MO1022" s="3"/>
      <c r="MP1022" s="3"/>
      <c r="MQ1022" s="3"/>
      <c r="MR1022" s="3"/>
      <c r="MS1022" s="3"/>
      <c r="MT1022" s="3"/>
      <c r="MU1022" s="3"/>
      <c r="MV1022" s="3"/>
      <c r="MW1022" s="3"/>
      <c r="MX1022" s="3"/>
      <c r="MY1022" s="3"/>
      <c r="MZ1022" s="3"/>
      <c r="NA1022" s="3"/>
      <c r="NB1022" s="3"/>
      <c r="NC1022" s="3"/>
      <c r="ND1022" s="3"/>
      <c r="NE1022" s="3"/>
      <c r="NF1022" s="3"/>
      <c r="NG1022" s="3"/>
      <c r="NH1022" s="3"/>
      <c r="NI1022" s="3"/>
      <c r="NJ1022" s="3"/>
      <c r="NK1022" s="3"/>
      <c r="NL1022" s="3"/>
      <c r="NM1022" s="3"/>
      <c r="NN1022" s="3"/>
      <c r="NO1022" s="3"/>
      <c r="NP1022" s="3"/>
      <c r="NQ1022" s="3"/>
      <c r="NR1022" s="3"/>
      <c r="NS1022" s="3"/>
      <c r="NT1022" s="3"/>
      <c r="NU1022" s="3"/>
      <c r="NV1022" s="3"/>
      <c r="NW1022" s="3"/>
      <c r="NX1022" s="3"/>
      <c r="NY1022" s="3"/>
      <c r="NZ1022" s="3"/>
      <c r="OA1022" s="3"/>
      <c r="OB1022" s="3"/>
      <c r="OC1022" s="3"/>
      <c r="OD1022" s="3"/>
      <c r="OE1022" s="3"/>
      <c r="OF1022" s="3"/>
      <c r="OG1022" s="3"/>
      <c r="OH1022" s="3"/>
      <c r="OI1022" s="3"/>
      <c r="OJ1022" s="3"/>
      <c r="OK1022" s="3"/>
      <c r="OL1022" s="3"/>
      <c r="OM1022" s="3"/>
      <c r="ON1022" s="3"/>
      <c r="OO1022" s="3"/>
      <c r="OP1022" s="3"/>
      <c r="OQ1022" s="3"/>
      <c r="OR1022" s="3"/>
      <c r="OS1022" s="3"/>
      <c r="OT1022" s="3"/>
      <c r="OU1022" s="3"/>
      <c r="OV1022" s="3"/>
      <c r="OW1022" s="3"/>
      <c r="OX1022" s="3"/>
      <c r="OY1022" s="3"/>
      <c r="OZ1022" s="3"/>
      <c r="PA1022" s="3"/>
      <c r="PB1022" s="3"/>
      <c r="PC1022" s="3"/>
      <c r="PD1022" s="3"/>
      <c r="PE1022" s="3"/>
      <c r="PF1022" s="3"/>
      <c r="PG1022" s="3"/>
      <c r="PH1022" s="3"/>
      <c r="PI1022" s="3"/>
      <c r="PJ1022" s="3"/>
      <c r="PK1022" s="3"/>
      <c r="PL1022" s="3"/>
      <c r="PM1022" s="3"/>
      <c r="PN1022" s="3"/>
      <c r="PO1022" s="3"/>
      <c r="PP1022" s="3"/>
      <c r="PQ1022" s="3"/>
      <c r="PR1022" s="3"/>
      <c r="PS1022" s="3"/>
      <c r="PT1022" s="3"/>
      <c r="PU1022" s="3"/>
      <c r="PV1022" s="3"/>
      <c r="PW1022" s="3"/>
      <c r="PX1022" s="3"/>
      <c r="PY1022" s="3"/>
      <c r="PZ1022" s="3"/>
      <c r="QA1022" s="3"/>
      <c r="QB1022" s="3"/>
      <c r="QC1022" s="3"/>
      <c r="QD1022" s="3"/>
      <c r="QE1022" s="3"/>
      <c r="QF1022" s="3"/>
      <c r="QG1022" s="3"/>
      <c r="QH1022" s="3"/>
      <c r="QI1022" s="3"/>
      <c r="QJ1022" s="3"/>
      <c r="QK1022" s="3"/>
      <c r="QL1022" s="3"/>
      <c r="QM1022" s="3"/>
      <c r="QN1022" s="3"/>
      <c r="QO1022" s="3"/>
      <c r="QP1022" s="3"/>
      <c r="QQ1022" s="3"/>
      <c r="QR1022" s="3"/>
      <c r="QS1022" s="3"/>
      <c r="QT1022" s="3"/>
      <c r="QU1022" s="3"/>
      <c r="QV1022" s="3"/>
      <c r="QW1022" s="3"/>
      <c r="QX1022" s="3"/>
      <c r="QY1022" s="3"/>
      <c r="QZ1022" s="3"/>
      <c r="RA1022" s="3"/>
      <c r="RB1022" s="3"/>
      <c r="RC1022" s="3"/>
      <c r="RD1022" s="3"/>
      <c r="RE1022" s="3"/>
      <c r="RF1022" s="3"/>
      <c r="RG1022" s="3"/>
      <c r="RH1022" s="3"/>
      <c r="RI1022" s="3"/>
      <c r="RJ1022" s="3"/>
      <c r="RK1022" s="3"/>
      <c r="RL1022" s="3"/>
      <c r="RM1022" s="3"/>
      <c r="RN1022" s="3"/>
      <c r="RO1022" s="3"/>
      <c r="RP1022" s="3"/>
      <c r="RQ1022" s="3"/>
      <c r="RR1022" s="3"/>
      <c r="RS1022" s="3"/>
      <c r="RT1022" s="3"/>
      <c r="RU1022" s="3"/>
      <c r="RV1022" s="3"/>
      <c r="RW1022" s="3"/>
      <c r="RX1022" s="3"/>
      <c r="RY1022" s="3"/>
      <c r="RZ1022" s="3"/>
      <c r="SA1022" s="3"/>
      <c r="SB1022" s="3"/>
      <c r="SC1022" s="3"/>
      <c r="SD1022" s="3"/>
      <c r="SE1022" s="3"/>
      <c r="SF1022" s="3"/>
      <c r="SG1022" s="3"/>
      <c r="SH1022" s="3"/>
      <c r="SI1022" s="3"/>
      <c r="SJ1022" s="3"/>
      <c r="SK1022" s="3"/>
      <c r="SL1022" s="3"/>
      <c r="SM1022" s="3"/>
      <c r="SN1022" s="3"/>
      <c r="SO1022" s="3"/>
      <c r="SP1022" s="3"/>
      <c r="SQ1022" s="3"/>
      <c r="SR1022" s="3"/>
      <c r="SS1022" s="3"/>
      <c r="ST1022" s="3"/>
      <c r="SU1022" s="3"/>
      <c r="SV1022" s="3"/>
      <c r="SW1022" s="3"/>
      <c r="SX1022" s="3"/>
      <c r="SY1022" s="3"/>
      <c r="SZ1022" s="3"/>
      <c r="TA1022" s="3"/>
      <c r="TB1022" s="3"/>
      <c r="TC1022" s="3"/>
      <c r="TD1022" s="3"/>
      <c r="TE1022" s="3"/>
      <c r="TF1022" s="3"/>
      <c r="TG1022" s="3"/>
      <c r="TH1022" s="3"/>
      <c r="TI1022" s="3"/>
      <c r="TJ1022" s="3"/>
      <c r="TK1022" s="3"/>
      <c r="TL1022" s="3"/>
      <c r="TM1022" s="3"/>
      <c r="TN1022" s="3"/>
      <c r="TO1022" s="3"/>
      <c r="TP1022" s="3"/>
      <c r="TQ1022" s="3"/>
      <c r="TR1022" s="3"/>
      <c r="TS1022" s="3"/>
      <c r="TT1022" s="3"/>
      <c r="TU1022" s="3"/>
      <c r="TV1022" s="3"/>
      <c r="TW1022" s="3"/>
      <c r="TX1022" s="3"/>
      <c r="TY1022" s="3"/>
      <c r="TZ1022" s="3"/>
      <c r="UA1022" s="3"/>
      <c r="UB1022" s="3"/>
      <c r="UC1022" s="3"/>
      <c r="UD1022" s="3"/>
      <c r="UE1022" s="3"/>
      <c r="UF1022" s="3"/>
      <c r="UG1022" s="3"/>
      <c r="UH1022" s="3"/>
      <c r="UI1022" s="3"/>
      <c r="UJ1022" s="3"/>
      <c r="UK1022" s="3"/>
      <c r="UL1022" s="3"/>
      <c r="UM1022" s="3"/>
      <c r="UN1022" s="3"/>
      <c r="UO1022" s="3"/>
      <c r="UP1022" s="3"/>
      <c r="UQ1022" s="3"/>
      <c r="UR1022" s="3"/>
      <c r="US1022" s="3"/>
      <c r="UT1022" s="3"/>
      <c r="UU1022" s="3"/>
      <c r="UV1022" s="3"/>
      <c r="UW1022" s="3"/>
      <c r="UX1022" s="3"/>
      <c r="UY1022" s="3"/>
      <c r="UZ1022" s="3"/>
      <c r="VA1022" s="3"/>
      <c r="VB1022" s="3"/>
      <c r="VC1022" s="3"/>
      <c r="VD1022" s="3"/>
      <c r="VE1022" s="3"/>
      <c r="VF1022" s="3"/>
      <c r="VG1022" s="3"/>
      <c r="VH1022" s="3"/>
      <c r="VI1022" s="3"/>
      <c r="VJ1022" s="3"/>
      <c r="VK1022" s="3"/>
      <c r="VL1022" s="3"/>
      <c r="VM1022" s="3"/>
      <c r="VN1022" s="3"/>
      <c r="VO1022" s="3"/>
      <c r="VP1022" s="3"/>
      <c r="VQ1022" s="3"/>
      <c r="VR1022" s="3"/>
      <c r="VS1022" s="3"/>
      <c r="VT1022" s="3"/>
      <c r="VU1022" s="3"/>
      <c r="VV1022" s="3"/>
      <c r="VW1022" s="3"/>
      <c r="VX1022" s="3"/>
      <c r="VY1022" s="3"/>
      <c r="VZ1022" s="3"/>
      <c r="WA1022" s="3"/>
      <c r="WB1022" s="3"/>
      <c r="WC1022" s="3"/>
    </row>
    <row r="1023" spans="1:601" x14ac:dyDescent="0.3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  <c r="KA1023" s="3"/>
      <c r="KB1023" s="3"/>
      <c r="KC1023" s="3"/>
      <c r="KD1023" s="3"/>
      <c r="KE1023" s="3"/>
      <c r="KF1023" s="3"/>
      <c r="KG1023" s="3"/>
      <c r="KH1023" s="3"/>
      <c r="KI1023" s="3"/>
      <c r="KJ1023" s="3"/>
      <c r="KK1023" s="3"/>
      <c r="KL1023" s="3"/>
      <c r="KM1023" s="3"/>
      <c r="KN1023" s="3"/>
      <c r="KO1023" s="3"/>
      <c r="KP1023" s="3"/>
      <c r="KQ1023" s="3"/>
      <c r="KR1023" s="3"/>
      <c r="KS1023" s="3"/>
      <c r="KT1023" s="3"/>
      <c r="KU1023" s="3"/>
      <c r="KV1023" s="3"/>
      <c r="KW1023" s="3"/>
      <c r="KX1023" s="3"/>
      <c r="KY1023" s="3"/>
      <c r="KZ1023" s="3"/>
      <c r="LA1023" s="3"/>
      <c r="LB1023" s="3"/>
      <c r="LC1023" s="3"/>
      <c r="LD1023" s="3"/>
      <c r="LE1023" s="3"/>
      <c r="LF1023" s="3"/>
      <c r="LG1023" s="3"/>
      <c r="LH1023" s="3"/>
      <c r="LI1023" s="3"/>
      <c r="LJ1023" s="3"/>
      <c r="LK1023" s="3"/>
      <c r="LL1023" s="3"/>
      <c r="LM1023" s="3"/>
      <c r="LN1023" s="3"/>
      <c r="LO1023" s="3"/>
      <c r="LP1023" s="3"/>
      <c r="LQ1023" s="3"/>
      <c r="LR1023" s="3"/>
      <c r="LS1023" s="3"/>
      <c r="LT1023" s="3"/>
      <c r="LU1023" s="3"/>
      <c r="LV1023" s="3"/>
      <c r="LW1023" s="3"/>
      <c r="LX1023" s="3"/>
      <c r="LY1023" s="3"/>
      <c r="LZ1023" s="3"/>
      <c r="MA1023" s="3"/>
      <c r="MB1023" s="3"/>
      <c r="MC1023" s="3"/>
      <c r="MD1023" s="3"/>
      <c r="ME1023" s="3"/>
      <c r="MF1023" s="3"/>
      <c r="MG1023" s="3"/>
      <c r="MH1023" s="3"/>
      <c r="MI1023" s="3"/>
      <c r="MJ1023" s="3"/>
      <c r="MK1023" s="3"/>
      <c r="ML1023" s="3"/>
      <c r="MM1023" s="3"/>
      <c r="MN1023" s="3"/>
      <c r="MO1023" s="3"/>
      <c r="MP1023" s="3"/>
      <c r="MQ1023" s="3"/>
      <c r="MR1023" s="3"/>
      <c r="MS1023" s="3"/>
      <c r="MT1023" s="3"/>
      <c r="MU1023" s="3"/>
      <c r="MV1023" s="3"/>
      <c r="MW1023" s="3"/>
      <c r="MX1023" s="3"/>
      <c r="MY1023" s="3"/>
      <c r="MZ1023" s="3"/>
      <c r="NA1023" s="3"/>
      <c r="NB1023" s="3"/>
      <c r="NC1023" s="3"/>
      <c r="ND1023" s="3"/>
      <c r="NE1023" s="3"/>
      <c r="NF1023" s="3"/>
      <c r="NG1023" s="3"/>
      <c r="NH1023" s="3"/>
      <c r="NI1023" s="3"/>
      <c r="NJ1023" s="3"/>
      <c r="NK1023" s="3"/>
      <c r="NL1023" s="3"/>
      <c r="NM1023" s="3"/>
      <c r="NN1023" s="3"/>
      <c r="NO1023" s="3"/>
      <c r="NP1023" s="3"/>
      <c r="NQ1023" s="3"/>
      <c r="NR1023" s="3"/>
      <c r="NS1023" s="3"/>
      <c r="NT1023" s="3"/>
      <c r="NU1023" s="3"/>
      <c r="NV1023" s="3"/>
      <c r="NW1023" s="3"/>
      <c r="NX1023" s="3"/>
      <c r="NY1023" s="3"/>
      <c r="NZ1023" s="3"/>
      <c r="OA1023" s="3"/>
      <c r="OB1023" s="3"/>
      <c r="OC1023" s="3"/>
      <c r="OD1023" s="3"/>
      <c r="OE1023" s="3"/>
      <c r="OF1023" s="3"/>
      <c r="OG1023" s="3"/>
      <c r="OH1023" s="3"/>
      <c r="OI1023" s="3"/>
      <c r="OJ1023" s="3"/>
      <c r="OK1023" s="3"/>
      <c r="OL1023" s="3"/>
      <c r="OM1023" s="3"/>
      <c r="ON1023" s="3"/>
      <c r="OO1023" s="3"/>
      <c r="OP1023" s="3"/>
      <c r="OQ1023" s="3"/>
      <c r="OR1023" s="3"/>
      <c r="OS1023" s="3"/>
      <c r="OT1023" s="3"/>
      <c r="OU1023" s="3"/>
      <c r="OV1023" s="3"/>
      <c r="OW1023" s="3"/>
      <c r="OX1023" s="3"/>
      <c r="OY1023" s="3"/>
      <c r="OZ1023" s="3"/>
      <c r="PA1023" s="3"/>
      <c r="PB1023" s="3"/>
      <c r="PC1023" s="3"/>
      <c r="PD1023" s="3"/>
      <c r="PE1023" s="3"/>
      <c r="PF1023" s="3"/>
      <c r="PG1023" s="3"/>
      <c r="PH1023" s="3"/>
      <c r="PI1023" s="3"/>
      <c r="PJ1023" s="3"/>
      <c r="PK1023" s="3"/>
      <c r="PL1023" s="3"/>
      <c r="PM1023" s="3"/>
      <c r="PN1023" s="3"/>
      <c r="PO1023" s="3"/>
      <c r="PP1023" s="3"/>
      <c r="PQ1023" s="3"/>
      <c r="PR1023" s="3"/>
      <c r="PS1023" s="3"/>
      <c r="PT1023" s="3"/>
      <c r="PU1023" s="3"/>
      <c r="PV1023" s="3"/>
      <c r="PW1023" s="3"/>
      <c r="PX1023" s="3"/>
      <c r="PY1023" s="3"/>
      <c r="PZ1023" s="3"/>
      <c r="QA1023" s="3"/>
      <c r="QB1023" s="3"/>
      <c r="QC1023" s="3"/>
      <c r="QD1023" s="3"/>
      <c r="QE1023" s="3"/>
      <c r="QF1023" s="3"/>
      <c r="QG1023" s="3"/>
      <c r="QH1023" s="3"/>
      <c r="QI1023" s="3"/>
      <c r="QJ1023" s="3"/>
      <c r="QK1023" s="3"/>
      <c r="QL1023" s="3"/>
      <c r="QM1023" s="3"/>
      <c r="QN1023" s="3"/>
      <c r="QO1023" s="3"/>
      <c r="QP1023" s="3"/>
      <c r="QQ1023" s="3"/>
      <c r="QR1023" s="3"/>
      <c r="QS1023" s="3"/>
      <c r="QT1023" s="3"/>
      <c r="QU1023" s="3"/>
      <c r="QV1023" s="3"/>
      <c r="QW1023" s="3"/>
      <c r="QX1023" s="3"/>
      <c r="QY1023" s="3"/>
      <c r="QZ1023" s="3"/>
      <c r="RA1023" s="3"/>
      <c r="RB1023" s="3"/>
      <c r="RC1023" s="3"/>
      <c r="RD1023" s="3"/>
      <c r="RE1023" s="3"/>
      <c r="RF1023" s="3"/>
      <c r="RG1023" s="3"/>
      <c r="RH1023" s="3"/>
      <c r="RI1023" s="3"/>
      <c r="RJ1023" s="3"/>
      <c r="RK1023" s="3"/>
      <c r="RL1023" s="3"/>
      <c r="RM1023" s="3"/>
      <c r="RN1023" s="3"/>
      <c r="RO1023" s="3"/>
      <c r="RP1023" s="3"/>
      <c r="RQ1023" s="3"/>
      <c r="RR1023" s="3"/>
      <c r="RS1023" s="3"/>
      <c r="RT1023" s="3"/>
      <c r="RU1023" s="3"/>
      <c r="RV1023" s="3"/>
      <c r="RW1023" s="3"/>
      <c r="RX1023" s="3"/>
      <c r="RY1023" s="3"/>
      <c r="RZ1023" s="3"/>
      <c r="SA1023" s="3"/>
      <c r="SB1023" s="3"/>
      <c r="SC1023" s="3"/>
      <c r="SD1023" s="3"/>
      <c r="SE1023" s="3"/>
      <c r="SF1023" s="3"/>
      <c r="SG1023" s="3"/>
      <c r="SH1023" s="3"/>
      <c r="SI1023" s="3"/>
      <c r="SJ1023" s="3"/>
      <c r="SK1023" s="3"/>
      <c r="SL1023" s="3"/>
      <c r="SM1023" s="3"/>
      <c r="SN1023" s="3"/>
      <c r="SO1023" s="3"/>
      <c r="SP1023" s="3"/>
      <c r="SQ1023" s="3"/>
      <c r="SR1023" s="3"/>
      <c r="SS1023" s="3"/>
      <c r="ST1023" s="3"/>
      <c r="SU1023" s="3"/>
      <c r="SV1023" s="3"/>
      <c r="SW1023" s="3"/>
      <c r="SX1023" s="3"/>
      <c r="SY1023" s="3"/>
      <c r="SZ1023" s="3"/>
      <c r="TA1023" s="3"/>
      <c r="TB1023" s="3"/>
      <c r="TC1023" s="3"/>
      <c r="TD1023" s="3"/>
      <c r="TE1023" s="3"/>
      <c r="TF1023" s="3"/>
      <c r="TG1023" s="3"/>
      <c r="TH1023" s="3"/>
      <c r="TI1023" s="3"/>
      <c r="TJ1023" s="3"/>
      <c r="TK1023" s="3"/>
      <c r="TL1023" s="3"/>
      <c r="TM1023" s="3"/>
      <c r="TN1023" s="3"/>
      <c r="TO1023" s="3"/>
      <c r="TP1023" s="3"/>
      <c r="TQ1023" s="3"/>
      <c r="TR1023" s="3"/>
      <c r="TS1023" s="3"/>
      <c r="TT1023" s="3"/>
      <c r="TU1023" s="3"/>
      <c r="TV1023" s="3"/>
      <c r="TW1023" s="3"/>
      <c r="TX1023" s="3"/>
      <c r="TY1023" s="3"/>
      <c r="TZ1023" s="3"/>
      <c r="UA1023" s="3"/>
      <c r="UB1023" s="3"/>
      <c r="UC1023" s="3"/>
      <c r="UD1023" s="3"/>
      <c r="UE1023" s="3"/>
      <c r="UF1023" s="3"/>
      <c r="UG1023" s="3"/>
      <c r="UH1023" s="3"/>
      <c r="UI1023" s="3"/>
      <c r="UJ1023" s="3"/>
      <c r="UK1023" s="3"/>
      <c r="UL1023" s="3"/>
      <c r="UM1023" s="3"/>
      <c r="UN1023" s="3"/>
      <c r="UO1023" s="3"/>
      <c r="UP1023" s="3"/>
      <c r="UQ1023" s="3"/>
      <c r="UR1023" s="3"/>
      <c r="US1023" s="3"/>
      <c r="UT1023" s="3"/>
      <c r="UU1023" s="3"/>
      <c r="UV1023" s="3"/>
      <c r="UW1023" s="3"/>
      <c r="UX1023" s="3"/>
      <c r="UY1023" s="3"/>
      <c r="UZ1023" s="3"/>
      <c r="VA1023" s="3"/>
      <c r="VB1023" s="3"/>
      <c r="VC1023" s="3"/>
      <c r="VD1023" s="3"/>
      <c r="VE1023" s="3"/>
      <c r="VF1023" s="3"/>
      <c r="VG1023" s="3"/>
      <c r="VH1023" s="3"/>
      <c r="VI1023" s="3"/>
      <c r="VJ1023" s="3"/>
      <c r="VK1023" s="3"/>
      <c r="VL1023" s="3"/>
      <c r="VM1023" s="3"/>
      <c r="VN1023" s="3"/>
      <c r="VO1023" s="3"/>
      <c r="VP1023" s="3"/>
      <c r="VQ1023" s="3"/>
      <c r="VR1023" s="3"/>
      <c r="VS1023" s="3"/>
      <c r="VT1023" s="3"/>
      <c r="VU1023" s="3"/>
      <c r="VV1023" s="3"/>
      <c r="VW1023" s="3"/>
      <c r="VX1023" s="3"/>
      <c r="VY1023" s="3"/>
      <c r="VZ1023" s="3"/>
      <c r="WA1023" s="3"/>
      <c r="WB1023" s="3"/>
      <c r="WC1023" s="3"/>
    </row>
    <row r="1024" spans="1:601" x14ac:dyDescent="0.3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  <c r="KA1024" s="3"/>
      <c r="KB1024" s="3"/>
      <c r="KC1024" s="3"/>
      <c r="KD1024" s="3"/>
      <c r="KE1024" s="3"/>
      <c r="KF1024" s="3"/>
      <c r="KG1024" s="3"/>
      <c r="KH1024" s="3"/>
      <c r="KI1024" s="3"/>
      <c r="KJ1024" s="3"/>
      <c r="KK1024" s="3"/>
      <c r="KL1024" s="3"/>
      <c r="KM1024" s="3"/>
      <c r="KN1024" s="3"/>
      <c r="KO1024" s="3"/>
      <c r="KP1024" s="3"/>
      <c r="KQ1024" s="3"/>
      <c r="KR1024" s="3"/>
      <c r="KS1024" s="3"/>
      <c r="KT1024" s="3"/>
      <c r="KU1024" s="3"/>
      <c r="KV1024" s="3"/>
      <c r="KW1024" s="3"/>
      <c r="KX1024" s="3"/>
      <c r="KY1024" s="3"/>
      <c r="KZ1024" s="3"/>
      <c r="LA1024" s="3"/>
      <c r="LB1024" s="3"/>
      <c r="LC1024" s="3"/>
      <c r="LD1024" s="3"/>
      <c r="LE1024" s="3"/>
      <c r="LF1024" s="3"/>
      <c r="LG1024" s="3"/>
      <c r="LH1024" s="3"/>
      <c r="LI1024" s="3"/>
      <c r="LJ1024" s="3"/>
      <c r="LK1024" s="3"/>
      <c r="LL1024" s="3"/>
      <c r="LM1024" s="3"/>
      <c r="LN1024" s="3"/>
      <c r="LO1024" s="3"/>
      <c r="LP1024" s="3"/>
      <c r="LQ1024" s="3"/>
      <c r="LR1024" s="3"/>
      <c r="LS1024" s="3"/>
      <c r="LT1024" s="3"/>
      <c r="LU1024" s="3"/>
      <c r="LV1024" s="3"/>
      <c r="LW1024" s="3"/>
      <c r="LX1024" s="3"/>
      <c r="LY1024" s="3"/>
      <c r="LZ1024" s="3"/>
      <c r="MA1024" s="3"/>
      <c r="MB1024" s="3"/>
      <c r="MC1024" s="3"/>
      <c r="MD1024" s="3"/>
      <c r="ME1024" s="3"/>
      <c r="MF1024" s="3"/>
      <c r="MG1024" s="3"/>
      <c r="MH1024" s="3"/>
      <c r="MI1024" s="3"/>
      <c r="MJ1024" s="3"/>
      <c r="MK1024" s="3"/>
      <c r="ML1024" s="3"/>
      <c r="MM1024" s="3"/>
      <c r="MN1024" s="3"/>
      <c r="MO1024" s="3"/>
      <c r="MP1024" s="3"/>
      <c r="MQ1024" s="3"/>
      <c r="MR1024" s="3"/>
      <c r="MS1024" s="3"/>
      <c r="MT1024" s="3"/>
      <c r="MU1024" s="3"/>
      <c r="MV1024" s="3"/>
      <c r="MW1024" s="3"/>
      <c r="MX1024" s="3"/>
      <c r="MY1024" s="3"/>
      <c r="MZ1024" s="3"/>
      <c r="NA1024" s="3"/>
      <c r="NB1024" s="3"/>
      <c r="NC1024" s="3"/>
      <c r="ND1024" s="3"/>
      <c r="NE1024" s="3"/>
      <c r="NF1024" s="3"/>
      <c r="NG1024" s="3"/>
      <c r="NH1024" s="3"/>
      <c r="NI1024" s="3"/>
      <c r="NJ1024" s="3"/>
      <c r="NK1024" s="3"/>
      <c r="NL1024" s="3"/>
      <c r="NM1024" s="3"/>
      <c r="NN1024" s="3"/>
      <c r="NO1024" s="3"/>
      <c r="NP1024" s="3"/>
      <c r="NQ1024" s="3"/>
      <c r="NR1024" s="3"/>
      <c r="NS1024" s="3"/>
      <c r="NT1024" s="3"/>
      <c r="NU1024" s="3"/>
      <c r="NV1024" s="3"/>
      <c r="NW1024" s="3"/>
      <c r="NX1024" s="3"/>
      <c r="NY1024" s="3"/>
      <c r="NZ1024" s="3"/>
      <c r="OA1024" s="3"/>
      <c r="OB1024" s="3"/>
      <c r="OC1024" s="3"/>
      <c r="OD1024" s="3"/>
      <c r="OE1024" s="3"/>
      <c r="OF1024" s="3"/>
      <c r="OG1024" s="3"/>
      <c r="OH1024" s="3"/>
      <c r="OI1024" s="3"/>
      <c r="OJ1024" s="3"/>
      <c r="OK1024" s="3"/>
      <c r="OL1024" s="3"/>
      <c r="OM1024" s="3"/>
      <c r="ON1024" s="3"/>
      <c r="OO1024" s="3"/>
      <c r="OP1024" s="3"/>
      <c r="OQ1024" s="3"/>
      <c r="OR1024" s="3"/>
      <c r="OS1024" s="3"/>
      <c r="OT1024" s="3"/>
      <c r="OU1024" s="3"/>
      <c r="OV1024" s="3"/>
      <c r="OW1024" s="3"/>
      <c r="OX1024" s="3"/>
      <c r="OY1024" s="3"/>
      <c r="OZ1024" s="3"/>
      <c r="PA1024" s="3"/>
      <c r="PB1024" s="3"/>
      <c r="PC1024" s="3"/>
      <c r="PD1024" s="3"/>
      <c r="PE1024" s="3"/>
      <c r="PF1024" s="3"/>
      <c r="PG1024" s="3"/>
      <c r="PH1024" s="3"/>
      <c r="PI1024" s="3"/>
      <c r="PJ1024" s="3"/>
      <c r="PK1024" s="3"/>
      <c r="PL1024" s="3"/>
      <c r="PM1024" s="3"/>
      <c r="PN1024" s="3"/>
      <c r="PO1024" s="3"/>
      <c r="PP1024" s="3"/>
      <c r="PQ1024" s="3"/>
      <c r="PR1024" s="3"/>
      <c r="PS1024" s="3"/>
      <c r="PT1024" s="3"/>
      <c r="PU1024" s="3"/>
      <c r="PV1024" s="3"/>
      <c r="PW1024" s="3"/>
      <c r="PX1024" s="3"/>
      <c r="PY1024" s="3"/>
      <c r="PZ1024" s="3"/>
      <c r="QA1024" s="3"/>
      <c r="QB1024" s="3"/>
      <c r="QC1024" s="3"/>
      <c r="QD1024" s="3"/>
      <c r="QE1024" s="3"/>
      <c r="QF1024" s="3"/>
      <c r="QG1024" s="3"/>
      <c r="QH1024" s="3"/>
      <c r="QI1024" s="3"/>
      <c r="QJ1024" s="3"/>
      <c r="QK1024" s="3"/>
      <c r="QL1024" s="3"/>
      <c r="QM1024" s="3"/>
      <c r="QN1024" s="3"/>
      <c r="QO1024" s="3"/>
      <c r="QP1024" s="3"/>
      <c r="QQ1024" s="3"/>
      <c r="QR1024" s="3"/>
      <c r="QS1024" s="3"/>
      <c r="QT1024" s="3"/>
      <c r="QU1024" s="3"/>
      <c r="QV1024" s="3"/>
      <c r="QW1024" s="3"/>
      <c r="QX1024" s="3"/>
      <c r="QY1024" s="3"/>
      <c r="QZ1024" s="3"/>
      <c r="RA1024" s="3"/>
      <c r="RB1024" s="3"/>
      <c r="RC1024" s="3"/>
      <c r="RD1024" s="3"/>
      <c r="RE1024" s="3"/>
      <c r="RF1024" s="3"/>
      <c r="RG1024" s="3"/>
      <c r="RH1024" s="3"/>
      <c r="RI1024" s="3"/>
      <c r="RJ1024" s="3"/>
      <c r="RK1024" s="3"/>
      <c r="RL1024" s="3"/>
      <c r="RM1024" s="3"/>
      <c r="RN1024" s="3"/>
      <c r="RO1024" s="3"/>
      <c r="RP1024" s="3"/>
      <c r="RQ1024" s="3"/>
      <c r="RR1024" s="3"/>
      <c r="RS1024" s="3"/>
      <c r="RT1024" s="3"/>
      <c r="RU1024" s="3"/>
      <c r="RV1024" s="3"/>
      <c r="RW1024" s="3"/>
      <c r="RX1024" s="3"/>
      <c r="RY1024" s="3"/>
      <c r="RZ1024" s="3"/>
      <c r="SA1024" s="3"/>
      <c r="SB1024" s="3"/>
      <c r="SC1024" s="3"/>
      <c r="SD1024" s="3"/>
      <c r="SE1024" s="3"/>
      <c r="SF1024" s="3"/>
      <c r="SG1024" s="3"/>
      <c r="SH1024" s="3"/>
      <c r="SI1024" s="3"/>
      <c r="SJ1024" s="3"/>
      <c r="SK1024" s="3"/>
      <c r="SL1024" s="3"/>
      <c r="SM1024" s="3"/>
      <c r="SN1024" s="3"/>
      <c r="SO1024" s="3"/>
      <c r="SP1024" s="3"/>
      <c r="SQ1024" s="3"/>
      <c r="SR1024" s="3"/>
      <c r="SS1024" s="3"/>
      <c r="ST1024" s="3"/>
      <c r="SU1024" s="3"/>
      <c r="SV1024" s="3"/>
      <c r="SW1024" s="3"/>
      <c r="SX1024" s="3"/>
      <c r="SY1024" s="3"/>
      <c r="SZ1024" s="3"/>
      <c r="TA1024" s="3"/>
      <c r="TB1024" s="3"/>
      <c r="TC1024" s="3"/>
      <c r="TD1024" s="3"/>
      <c r="TE1024" s="3"/>
      <c r="TF1024" s="3"/>
      <c r="TG1024" s="3"/>
      <c r="TH1024" s="3"/>
      <c r="TI1024" s="3"/>
      <c r="TJ1024" s="3"/>
      <c r="TK1024" s="3"/>
      <c r="TL1024" s="3"/>
      <c r="TM1024" s="3"/>
      <c r="TN1024" s="3"/>
      <c r="TO1024" s="3"/>
      <c r="TP1024" s="3"/>
      <c r="TQ1024" s="3"/>
      <c r="TR1024" s="3"/>
      <c r="TS1024" s="3"/>
      <c r="TT1024" s="3"/>
      <c r="TU1024" s="3"/>
      <c r="TV1024" s="3"/>
      <c r="TW1024" s="3"/>
      <c r="TX1024" s="3"/>
      <c r="TY1024" s="3"/>
      <c r="TZ1024" s="3"/>
      <c r="UA1024" s="3"/>
      <c r="UB1024" s="3"/>
      <c r="UC1024" s="3"/>
      <c r="UD1024" s="3"/>
      <c r="UE1024" s="3"/>
      <c r="UF1024" s="3"/>
      <c r="UG1024" s="3"/>
      <c r="UH1024" s="3"/>
      <c r="UI1024" s="3"/>
      <c r="UJ1024" s="3"/>
      <c r="UK1024" s="3"/>
      <c r="UL1024" s="3"/>
      <c r="UM1024" s="3"/>
      <c r="UN1024" s="3"/>
      <c r="UO1024" s="3"/>
      <c r="UP1024" s="3"/>
      <c r="UQ1024" s="3"/>
      <c r="UR1024" s="3"/>
      <c r="US1024" s="3"/>
      <c r="UT1024" s="3"/>
      <c r="UU1024" s="3"/>
      <c r="UV1024" s="3"/>
      <c r="UW1024" s="3"/>
      <c r="UX1024" s="3"/>
      <c r="UY1024" s="3"/>
      <c r="UZ1024" s="3"/>
      <c r="VA1024" s="3"/>
      <c r="VB1024" s="3"/>
      <c r="VC1024" s="3"/>
      <c r="VD1024" s="3"/>
      <c r="VE1024" s="3"/>
      <c r="VF1024" s="3"/>
      <c r="VG1024" s="3"/>
      <c r="VH1024" s="3"/>
      <c r="VI1024" s="3"/>
      <c r="VJ1024" s="3"/>
      <c r="VK1024" s="3"/>
      <c r="VL1024" s="3"/>
      <c r="VM1024" s="3"/>
      <c r="VN1024" s="3"/>
      <c r="VO1024" s="3"/>
      <c r="VP1024" s="3"/>
      <c r="VQ1024" s="3"/>
      <c r="VR1024" s="3"/>
      <c r="VS1024" s="3"/>
      <c r="VT1024" s="3"/>
      <c r="VU1024" s="3"/>
      <c r="VV1024" s="3"/>
      <c r="VW1024" s="3"/>
      <c r="VX1024" s="3"/>
      <c r="VY1024" s="3"/>
      <c r="VZ1024" s="3"/>
      <c r="WA1024" s="3"/>
      <c r="WB1024" s="3"/>
      <c r="WC1024" s="3"/>
    </row>
    <row r="1025" spans="1:601" x14ac:dyDescent="0.3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  <c r="KA1025" s="3"/>
      <c r="KB1025" s="3"/>
      <c r="KC1025" s="3"/>
      <c r="KD1025" s="3"/>
      <c r="KE1025" s="3"/>
      <c r="KF1025" s="3"/>
      <c r="KG1025" s="3"/>
      <c r="KH1025" s="3"/>
      <c r="KI1025" s="3"/>
      <c r="KJ1025" s="3"/>
      <c r="KK1025" s="3"/>
      <c r="KL1025" s="3"/>
      <c r="KM1025" s="3"/>
      <c r="KN1025" s="3"/>
      <c r="KO1025" s="3"/>
      <c r="KP1025" s="3"/>
      <c r="KQ1025" s="3"/>
      <c r="KR1025" s="3"/>
      <c r="KS1025" s="3"/>
      <c r="KT1025" s="3"/>
      <c r="KU1025" s="3"/>
      <c r="KV1025" s="3"/>
      <c r="KW1025" s="3"/>
      <c r="KX1025" s="3"/>
      <c r="KY1025" s="3"/>
      <c r="KZ1025" s="3"/>
      <c r="LA1025" s="3"/>
      <c r="LB1025" s="3"/>
      <c r="LC1025" s="3"/>
      <c r="LD1025" s="3"/>
      <c r="LE1025" s="3"/>
      <c r="LF1025" s="3"/>
      <c r="LG1025" s="3"/>
      <c r="LH1025" s="3"/>
      <c r="LI1025" s="3"/>
      <c r="LJ1025" s="3"/>
      <c r="LK1025" s="3"/>
      <c r="LL1025" s="3"/>
      <c r="LM1025" s="3"/>
      <c r="LN1025" s="3"/>
      <c r="LO1025" s="3"/>
      <c r="LP1025" s="3"/>
      <c r="LQ1025" s="3"/>
      <c r="LR1025" s="3"/>
      <c r="LS1025" s="3"/>
      <c r="LT1025" s="3"/>
      <c r="LU1025" s="3"/>
      <c r="LV1025" s="3"/>
      <c r="LW1025" s="3"/>
      <c r="LX1025" s="3"/>
      <c r="LY1025" s="3"/>
      <c r="LZ1025" s="3"/>
      <c r="MA1025" s="3"/>
      <c r="MB1025" s="3"/>
      <c r="MC1025" s="3"/>
      <c r="MD1025" s="3"/>
      <c r="ME1025" s="3"/>
      <c r="MF1025" s="3"/>
      <c r="MG1025" s="3"/>
      <c r="MH1025" s="3"/>
      <c r="MI1025" s="3"/>
      <c r="MJ1025" s="3"/>
      <c r="MK1025" s="3"/>
      <c r="ML1025" s="3"/>
      <c r="MM1025" s="3"/>
      <c r="MN1025" s="3"/>
      <c r="MO1025" s="3"/>
      <c r="MP1025" s="3"/>
      <c r="MQ1025" s="3"/>
      <c r="MR1025" s="3"/>
      <c r="MS1025" s="3"/>
      <c r="MT1025" s="3"/>
      <c r="MU1025" s="3"/>
      <c r="MV1025" s="3"/>
      <c r="MW1025" s="3"/>
      <c r="MX1025" s="3"/>
      <c r="MY1025" s="3"/>
      <c r="MZ1025" s="3"/>
      <c r="NA1025" s="3"/>
      <c r="NB1025" s="3"/>
      <c r="NC1025" s="3"/>
      <c r="ND1025" s="3"/>
      <c r="NE1025" s="3"/>
      <c r="NF1025" s="3"/>
      <c r="NG1025" s="3"/>
      <c r="NH1025" s="3"/>
      <c r="NI1025" s="3"/>
      <c r="NJ1025" s="3"/>
      <c r="NK1025" s="3"/>
      <c r="NL1025" s="3"/>
      <c r="NM1025" s="3"/>
      <c r="NN1025" s="3"/>
      <c r="NO1025" s="3"/>
      <c r="NP1025" s="3"/>
      <c r="NQ1025" s="3"/>
      <c r="NR1025" s="3"/>
      <c r="NS1025" s="3"/>
      <c r="NT1025" s="3"/>
      <c r="NU1025" s="3"/>
      <c r="NV1025" s="3"/>
      <c r="NW1025" s="3"/>
      <c r="NX1025" s="3"/>
      <c r="NY1025" s="3"/>
      <c r="NZ1025" s="3"/>
      <c r="OA1025" s="3"/>
      <c r="OB1025" s="3"/>
      <c r="OC1025" s="3"/>
      <c r="OD1025" s="3"/>
      <c r="OE1025" s="3"/>
      <c r="OF1025" s="3"/>
      <c r="OG1025" s="3"/>
      <c r="OH1025" s="3"/>
      <c r="OI1025" s="3"/>
      <c r="OJ1025" s="3"/>
      <c r="OK1025" s="3"/>
      <c r="OL1025" s="3"/>
      <c r="OM1025" s="3"/>
      <c r="ON1025" s="3"/>
      <c r="OO1025" s="3"/>
      <c r="OP1025" s="3"/>
      <c r="OQ1025" s="3"/>
      <c r="OR1025" s="3"/>
      <c r="OS1025" s="3"/>
      <c r="OT1025" s="3"/>
      <c r="OU1025" s="3"/>
      <c r="OV1025" s="3"/>
      <c r="OW1025" s="3"/>
      <c r="OX1025" s="3"/>
      <c r="OY1025" s="3"/>
      <c r="OZ1025" s="3"/>
      <c r="PA1025" s="3"/>
      <c r="PB1025" s="3"/>
      <c r="PC1025" s="3"/>
      <c r="PD1025" s="3"/>
      <c r="PE1025" s="3"/>
      <c r="PF1025" s="3"/>
      <c r="PG1025" s="3"/>
      <c r="PH1025" s="3"/>
      <c r="PI1025" s="3"/>
      <c r="PJ1025" s="3"/>
      <c r="PK1025" s="3"/>
      <c r="PL1025" s="3"/>
      <c r="PM1025" s="3"/>
      <c r="PN1025" s="3"/>
      <c r="PO1025" s="3"/>
      <c r="PP1025" s="3"/>
      <c r="PQ1025" s="3"/>
      <c r="PR1025" s="3"/>
      <c r="PS1025" s="3"/>
      <c r="PT1025" s="3"/>
      <c r="PU1025" s="3"/>
      <c r="PV1025" s="3"/>
      <c r="PW1025" s="3"/>
      <c r="PX1025" s="3"/>
      <c r="PY1025" s="3"/>
      <c r="PZ1025" s="3"/>
      <c r="QA1025" s="3"/>
      <c r="QB1025" s="3"/>
      <c r="QC1025" s="3"/>
      <c r="QD1025" s="3"/>
      <c r="QE1025" s="3"/>
      <c r="QF1025" s="3"/>
      <c r="QG1025" s="3"/>
      <c r="QH1025" s="3"/>
      <c r="QI1025" s="3"/>
      <c r="QJ1025" s="3"/>
      <c r="QK1025" s="3"/>
      <c r="QL1025" s="3"/>
      <c r="QM1025" s="3"/>
      <c r="QN1025" s="3"/>
      <c r="QO1025" s="3"/>
      <c r="QP1025" s="3"/>
      <c r="QQ1025" s="3"/>
      <c r="QR1025" s="3"/>
      <c r="QS1025" s="3"/>
      <c r="QT1025" s="3"/>
      <c r="QU1025" s="3"/>
      <c r="QV1025" s="3"/>
      <c r="QW1025" s="3"/>
      <c r="QX1025" s="3"/>
      <c r="QY1025" s="3"/>
      <c r="QZ1025" s="3"/>
      <c r="RA1025" s="3"/>
      <c r="RB1025" s="3"/>
      <c r="RC1025" s="3"/>
      <c r="RD1025" s="3"/>
      <c r="RE1025" s="3"/>
      <c r="RF1025" s="3"/>
      <c r="RG1025" s="3"/>
      <c r="RH1025" s="3"/>
      <c r="RI1025" s="3"/>
      <c r="RJ1025" s="3"/>
      <c r="RK1025" s="3"/>
      <c r="RL1025" s="3"/>
      <c r="RM1025" s="3"/>
      <c r="RN1025" s="3"/>
      <c r="RO1025" s="3"/>
      <c r="RP1025" s="3"/>
      <c r="RQ1025" s="3"/>
      <c r="RR1025" s="3"/>
      <c r="RS1025" s="3"/>
      <c r="RT1025" s="3"/>
      <c r="RU1025" s="3"/>
      <c r="RV1025" s="3"/>
      <c r="RW1025" s="3"/>
      <c r="RX1025" s="3"/>
      <c r="RY1025" s="3"/>
      <c r="RZ1025" s="3"/>
      <c r="SA1025" s="3"/>
      <c r="SB1025" s="3"/>
      <c r="SC1025" s="3"/>
      <c r="SD1025" s="3"/>
      <c r="SE1025" s="3"/>
      <c r="SF1025" s="3"/>
      <c r="SG1025" s="3"/>
      <c r="SH1025" s="3"/>
      <c r="SI1025" s="3"/>
      <c r="SJ1025" s="3"/>
      <c r="SK1025" s="3"/>
      <c r="SL1025" s="3"/>
      <c r="SM1025" s="3"/>
      <c r="SN1025" s="3"/>
      <c r="SO1025" s="3"/>
      <c r="SP1025" s="3"/>
      <c r="SQ1025" s="3"/>
      <c r="SR1025" s="3"/>
      <c r="SS1025" s="3"/>
      <c r="ST1025" s="3"/>
      <c r="SU1025" s="3"/>
      <c r="SV1025" s="3"/>
      <c r="SW1025" s="3"/>
      <c r="SX1025" s="3"/>
      <c r="SY1025" s="3"/>
      <c r="SZ1025" s="3"/>
      <c r="TA1025" s="3"/>
      <c r="TB1025" s="3"/>
      <c r="TC1025" s="3"/>
      <c r="TD1025" s="3"/>
      <c r="TE1025" s="3"/>
      <c r="TF1025" s="3"/>
      <c r="TG1025" s="3"/>
      <c r="TH1025" s="3"/>
      <c r="TI1025" s="3"/>
      <c r="TJ1025" s="3"/>
      <c r="TK1025" s="3"/>
      <c r="TL1025" s="3"/>
      <c r="TM1025" s="3"/>
      <c r="TN1025" s="3"/>
      <c r="TO1025" s="3"/>
      <c r="TP1025" s="3"/>
      <c r="TQ1025" s="3"/>
      <c r="TR1025" s="3"/>
      <c r="TS1025" s="3"/>
      <c r="TT1025" s="3"/>
      <c r="TU1025" s="3"/>
      <c r="TV1025" s="3"/>
      <c r="TW1025" s="3"/>
      <c r="TX1025" s="3"/>
      <c r="TY1025" s="3"/>
      <c r="TZ1025" s="3"/>
      <c r="UA1025" s="3"/>
      <c r="UB1025" s="3"/>
      <c r="UC1025" s="3"/>
      <c r="UD1025" s="3"/>
      <c r="UE1025" s="3"/>
      <c r="UF1025" s="3"/>
      <c r="UG1025" s="3"/>
      <c r="UH1025" s="3"/>
      <c r="UI1025" s="3"/>
      <c r="UJ1025" s="3"/>
      <c r="UK1025" s="3"/>
      <c r="UL1025" s="3"/>
      <c r="UM1025" s="3"/>
      <c r="UN1025" s="3"/>
      <c r="UO1025" s="3"/>
      <c r="UP1025" s="3"/>
      <c r="UQ1025" s="3"/>
      <c r="UR1025" s="3"/>
      <c r="US1025" s="3"/>
      <c r="UT1025" s="3"/>
      <c r="UU1025" s="3"/>
      <c r="UV1025" s="3"/>
      <c r="UW1025" s="3"/>
      <c r="UX1025" s="3"/>
      <c r="UY1025" s="3"/>
      <c r="UZ1025" s="3"/>
      <c r="VA1025" s="3"/>
      <c r="VB1025" s="3"/>
      <c r="VC1025" s="3"/>
      <c r="VD1025" s="3"/>
      <c r="VE1025" s="3"/>
      <c r="VF1025" s="3"/>
      <c r="VG1025" s="3"/>
      <c r="VH1025" s="3"/>
      <c r="VI1025" s="3"/>
      <c r="VJ1025" s="3"/>
      <c r="VK1025" s="3"/>
      <c r="VL1025" s="3"/>
      <c r="VM1025" s="3"/>
      <c r="VN1025" s="3"/>
      <c r="VO1025" s="3"/>
      <c r="VP1025" s="3"/>
      <c r="VQ1025" s="3"/>
      <c r="VR1025" s="3"/>
      <c r="VS1025" s="3"/>
      <c r="VT1025" s="3"/>
      <c r="VU1025" s="3"/>
      <c r="VV1025" s="3"/>
      <c r="VW1025" s="3"/>
      <c r="VX1025" s="3"/>
      <c r="VY1025" s="3"/>
      <c r="VZ1025" s="3"/>
      <c r="WA1025" s="3"/>
      <c r="WB1025" s="3"/>
      <c r="WC1025" s="3"/>
    </row>
    <row r="1026" spans="1:601" x14ac:dyDescent="0.3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  <c r="KA1026" s="3"/>
      <c r="KB1026" s="3"/>
      <c r="KC1026" s="3"/>
      <c r="KD1026" s="3"/>
      <c r="KE1026" s="3"/>
      <c r="KF1026" s="3"/>
      <c r="KG1026" s="3"/>
      <c r="KH1026" s="3"/>
      <c r="KI1026" s="3"/>
      <c r="KJ1026" s="3"/>
      <c r="KK1026" s="3"/>
      <c r="KL1026" s="3"/>
      <c r="KM1026" s="3"/>
      <c r="KN1026" s="3"/>
      <c r="KO1026" s="3"/>
      <c r="KP1026" s="3"/>
      <c r="KQ1026" s="3"/>
      <c r="KR1026" s="3"/>
      <c r="KS1026" s="3"/>
      <c r="KT1026" s="3"/>
      <c r="KU1026" s="3"/>
      <c r="KV1026" s="3"/>
      <c r="KW1026" s="3"/>
      <c r="KX1026" s="3"/>
      <c r="KY1026" s="3"/>
      <c r="KZ1026" s="3"/>
      <c r="LA1026" s="3"/>
      <c r="LB1026" s="3"/>
      <c r="LC1026" s="3"/>
      <c r="LD1026" s="3"/>
      <c r="LE1026" s="3"/>
      <c r="LF1026" s="3"/>
      <c r="LG1026" s="3"/>
      <c r="LH1026" s="3"/>
      <c r="LI1026" s="3"/>
      <c r="LJ1026" s="3"/>
      <c r="LK1026" s="3"/>
      <c r="LL1026" s="3"/>
      <c r="LM1026" s="3"/>
      <c r="LN1026" s="3"/>
      <c r="LO1026" s="3"/>
      <c r="LP1026" s="3"/>
      <c r="LQ1026" s="3"/>
      <c r="LR1026" s="3"/>
      <c r="LS1026" s="3"/>
      <c r="LT1026" s="3"/>
      <c r="LU1026" s="3"/>
      <c r="LV1026" s="3"/>
      <c r="LW1026" s="3"/>
      <c r="LX1026" s="3"/>
      <c r="LY1026" s="3"/>
      <c r="LZ1026" s="3"/>
      <c r="MA1026" s="3"/>
      <c r="MB1026" s="3"/>
      <c r="MC1026" s="3"/>
      <c r="MD1026" s="3"/>
      <c r="ME1026" s="3"/>
      <c r="MF1026" s="3"/>
      <c r="MG1026" s="3"/>
      <c r="MH1026" s="3"/>
      <c r="MI1026" s="3"/>
      <c r="MJ1026" s="3"/>
      <c r="MK1026" s="3"/>
      <c r="ML1026" s="3"/>
      <c r="MM1026" s="3"/>
      <c r="MN1026" s="3"/>
      <c r="MO1026" s="3"/>
      <c r="MP1026" s="3"/>
      <c r="MQ1026" s="3"/>
      <c r="MR1026" s="3"/>
      <c r="MS1026" s="3"/>
      <c r="MT1026" s="3"/>
      <c r="MU1026" s="3"/>
      <c r="MV1026" s="3"/>
      <c r="MW1026" s="3"/>
      <c r="MX1026" s="3"/>
      <c r="MY1026" s="3"/>
      <c r="MZ1026" s="3"/>
      <c r="NA1026" s="3"/>
      <c r="NB1026" s="3"/>
      <c r="NC1026" s="3"/>
      <c r="ND1026" s="3"/>
      <c r="NE1026" s="3"/>
      <c r="NF1026" s="3"/>
      <c r="NG1026" s="3"/>
      <c r="NH1026" s="3"/>
      <c r="NI1026" s="3"/>
      <c r="NJ1026" s="3"/>
      <c r="NK1026" s="3"/>
      <c r="NL1026" s="3"/>
      <c r="NM1026" s="3"/>
      <c r="NN1026" s="3"/>
      <c r="NO1026" s="3"/>
      <c r="NP1026" s="3"/>
      <c r="NQ1026" s="3"/>
      <c r="NR1026" s="3"/>
      <c r="NS1026" s="3"/>
      <c r="NT1026" s="3"/>
      <c r="NU1026" s="3"/>
      <c r="NV1026" s="3"/>
      <c r="NW1026" s="3"/>
      <c r="NX1026" s="3"/>
      <c r="NY1026" s="3"/>
      <c r="NZ1026" s="3"/>
      <c r="OA1026" s="3"/>
      <c r="OB1026" s="3"/>
      <c r="OC1026" s="3"/>
      <c r="OD1026" s="3"/>
      <c r="OE1026" s="3"/>
      <c r="OF1026" s="3"/>
      <c r="OG1026" s="3"/>
      <c r="OH1026" s="3"/>
      <c r="OI1026" s="3"/>
      <c r="OJ1026" s="3"/>
      <c r="OK1026" s="3"/>
      <c r="OL1026" s="3"/>
      <c r="OM1026" s="3"/>
      <c r="ON1026" s="3"/>
      <c r="OO1026" s="3"/>
      <c r="OP1026" s="3"/>
      <c r="OQ1026" s="3"/>
      <c r="OR1026" s="3"/>
      <c r="OS1026" s="3"/>
      <c r="OT1026" s="3"/>
      <c r="OU1026" s="3"/>
      <c r="OV1026" s="3"/>
      <c r="OW1026" s="3"/>
      <c r="OX1026" s="3"/>
      <c r="OY1026" s="3"/>
      <c r="OZ1026" s="3"/>
      <c r="PA1026" s="3"/>
      <c r="PB1026" s="3"/>
      <c r="PC1026" s="3"/>
      <c r="PD1026" s="3"/>
      <c r="PE1026" s="3"/>
      <c r="PF1026" s="3"/>
      <c r="PG1026" s="3"/>
      <c r="PH1026" s="3"/>
      <c r="PI1026" s="3"/>
      <c r="PJ1026" s="3"/>
      <c r="PK1026" s="3"/>
      <c r="PL1026" s="3"/>
      <c r="PM1026" s="3"/>
      <c r="PN1026" s="3"/>
      <c r="PO1026" s="3"/>
      <c r="PP1026" s="3"/>
      <c r="PQ1026" s="3"/>
      <c r="PR1026" s="3"/>
      <c r="PS1026" s="3"/>
      <c r="PT1026" s="3"/>
      <c r="PU1026" s="3"/>
      <c r="PV1026" s="3"/>
      <c r="PW1026" s="3"/>
      <c r="PX1026" s="3"/>
      <c r="PY1026" s="3"/>
      <c r="PZ1026" s="3"/>
      <c r="QA1026" s="3"/>
      <c r="QB1026" s="3"/>
      <c r="QC1026" s="3"/>
      <c r="QD1026" s="3"/>
      <c r="QE1026" s="3"/>
      <c r="QF1026" s="3"/>
      <c r="QG1026" s="3"/>
      <c r="QH1026" s="3"/>
      <c r="QI1026" s="3"/>
      <c r="QJ1026" s="3"/>
      <c r="QK1026" s="3"/>
      <c r="QL1026" s="3"/>
      <c r="QM1026" s="3"/>
      <c r="QN1026" s="3"/>
      <c r="QO1026" s="3"/>
      <c r="QP1026" s="3"/>
      <c r="QQ1026" s="3"/>
      <c r="QR1026" s="3"/>
      <c r="QS1026" s="3"/>
      <c r="QT1026" s="3"/>
      <c r="QU1026" s="3"/>
      <c r="QV1026" s="3"/>
      <c r="QW1026" s="3"/>
      <c r="QX1026" s="3"/>
      <c r="QY1026" s="3"/>
      <c r="QZ1026" s="3"/>
      <c r="RA1026" s="3"/>
      <c r="RB1026" s="3"/>
      <c r="RC1026" s="3"/>
      <c r="RD1026" s="3"/>
      <c r="RE1026" s="3"/>
      <c r="RF1026" s="3"/>
      <c r="RG1026" s="3"/>
      <c r="RH1026" s="3"/>
      <c r="RI1026" s="3"/>
      <c r="RJ1026" s="3"/>
      <c r="RK1026" s="3"/>
      <c r="RL1026" s="3"/>
      <c r="RM1026" s="3"/>
      <c r="RN1026" s="3"/>
      <c r="RO1026" s="3"/>
      <c r="RP1026" s="3"/>
      <c r="RQ1026" s="3"/>
      <c r="RR1026" s="3"/>
      <c r="RS1026" s="3"/>
      <c r="RT1026" s="3"/>
      <c r="RU1026" s="3"/>
      <c r="RV1026" s="3"/>
      <c r="RW1026" s="3"/>
      <c r="RX1026" s="3"/>
      <c r="RY1026" s="3"/>
      <c r="RZ1026" s="3"/>
      <c r="SA1026" s="3"/>
      <c r="SB1026" s="3"/>
      <c r="SC1026" s="3"/>
      <c r="SD1026" s="3"/>
      <c r="SE1026" s="3"/>
      <c r="SF1026" s="3"/>
      <c r="SG1026" s="3"/>
      <c r="SH1026" s="3"/>
      <c r="SI1026" s="3"/>
      <c r="SJ1026" s="3"/>
      <c r="SK1026" s="3"/>
      <c r="SL1026" s="3"/>
      <c r="SM1026" s="3"/>
      <c r="SN1026" s="3"/>
      <c r="SO1026" s="3"/>
      <c r="SP1026" s="3"/>
      <c r="SQ1026" s="3"/>
      <c r="SR1026" s="3"/>
      <c r="SS1026" s="3"/>
      <c r="ST1026" s="3"/>
      <c r="SU1026" s="3"/>
      <c r="SV1026" s="3"/>
      <c r="SW1026" s="3"/>
      <c r="SX1026" s="3"/>
      <c r="SY1026" s="3"/>
      <c r="SZ1026" s="3"/>
      <c r="TA1026" s="3"/>
      <c r="TB1026" s="3"/>
      <c r="TC1026" s="3"/>
      <c r="TD1026" s="3"/>
      <c r="TE1026" s="3"/>
      <c r="TF1026" s="3"/>
      <c r="TG1026" s="3"/>
      <c r="TH1026" s="3"/>
      <c r="TI1026" s="3"/>
      <c r="TJ1026" s="3"/>
      <c r="TK1026" s="3"/>
      <c r="TL1026" s="3"/>
      <c r="TM1026" s="3"/>
      <c r="TN1026" s="3"/>
      <c r="TO1026" s="3"/>
      <c r="TP1026" s="3"/>
      <c r="TQ1026" s="3"/>
      <c r="TR1026" s="3"/>
      <c r="TS1026" s="3"/>
      <c r="TT1026" s="3"/>
      <c r="TU1026" s="3"/>
      <c r="TV1026" s="3"/>
      <c r="TW1026" s="3"/>
      <c r="TX1026" s="3"/>
      <c r="TY1026" s="3"/>
      <c r="TZ1026" s="3"/>
      <c r="UA1026" s="3"/>
      <c r="UB1026" s="3"/>
      <c r="UC1026" s="3"/>
      <c r="UD1026" s="3"/>
      <c r="UE1026" s="3"/>
      <c r="UF1026" s="3"/>
      <c r="UG1026" s="3"/>
      <c r="UH1026" s="3"/>
      <c r="UI1026" s="3"/>
      <c r="UJ1026" s="3"/>
      <c r="UK1026" s="3"/>
      <c r="UL1026" s="3"/>
      <c r="UM1026" s="3"/>
      <c r="UN1026" s="3"/>
      <c r="UO1026" s="3"/>
      <c r="UP1026" s="3"/>
      <c r="UQ1026" s="3"/>
      <c r="UR1026" s="3"/>
      <c r="US1026" s="3"/>
      <c r="UT1026" s="3"/>
      <c r="UU1026" s="3"/>
      <c r="UV1026" s="3"/>
      <c r="UW1026" s="3"/>
      <c r="UX1026" s="3"/>
      <c r="UY1026" s="3"/>
      <c r="UZ1026" s="3"/>
      <c r="VA1026" s="3"/>
      <c r="VB1026" s="3"/>
      <c r="VC1026" s="3"/>
      <c r="VD1026" s="3"/>
      <c r="VE1026" s="3"/>
      <c r="VF1026" s="3"/>
      <c r="VG1026" s="3"/>
      <c r="VH1026" s="3"/>
      <c r="VI1026" s="3"/>
      <c r="VJ1026" s="3"/>
      <c r="VK1026" s="3"/>
      <c r="VL1026" s="3"/>
      <c r="VM1026" s="3"/>
      <c r="VN1026" s="3"/>
      <c r="VO1026" s="3"/>
      <c r="VP1026" s="3"/>
      <c r="VQ1026" s="3"/>
      <c r="VR1026" s="3"/>
      <c r="VS1026" s="3"/>
      <c r="VT1026" s="3"/>
      <c r="VU1026" s="3"/>
      <c r="VV1026" s="3"/>
      <c r="VW1026" s="3"/>
      <c r="VX1026" s="3"/>
      <c r="VY1026" s="3"/>
      <c r="VZ1026" s="3"/>
      <c r="WA1026" s="3"/>
      <c r="WB1026" s="3"/>
      <c r="WC1026" s="3"/>
    </row>
    <row r="1027" spans="1:601" x14ac:dyDescent="0.3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  <c r="KA1027" s="3"/>
      <c r="KB1027" s="3"/>
      <c r="KC1027" s="3"/>
      <c r="KD1027" s="3"/>
      <c r="KE1027" s="3"/>
      <c r="KF1027" s="3"/>
      <c r="KG1027" s="3"/>
      <c r="KH1027" s="3"/>
      <c r="KI1027" s="3"/>
      <c r="KJ1027" s="3"/>
      <c r="KK1027" s="3"/>
      <c r="KL1027" s="3"/>
      <c r="KM1027" s="3"/>
      <c r="KN1027" s="3"/>
      <c r="KO1027" s="3"/>
      <c r="KP1027" s="3"/>
      <c r="KQ1027" s="3"/>
      <c r="KR1027" s="3"/>
      <c r="KS1027" s="3"/>
      <c r="KT1027" s="3"/>
      <c r="KU1027" s="3"/>
      <c r="KV1027" s="3"/>
      <c r="KW1027" s="3"/>
      <c r="KX1027" s="3"/>
      <c r="KY1027" s="3"/>
      <c r="KZ1027" s="3"/>
      <c r="LA1027" s="3"/>
      <c r="LB1027" s="3"/>
      <c r="LC1027" s="3"/>
      <c r="LD1027" s="3"/>
      <c r="LE1027" s="3"/>
      <c r="LF1027" s="3"/>
      <c r="LG1027" s="3"/>
      <c r="LH1027" s="3"/>
      <c r="LI1027" s="3"/>
      <c r="LJ1027" s="3"/>
      <c r="LK1027" s="3"/>
      <c r="LL1027" s="3"/>
      <c r="LM1027" s="3"/>
      <c r="LN1027" s="3"/>
      <c r="LO1027" s="3"/>
      <c r="LP1027" s="3"/>
      <c r="LQ1027" s="3"/>
      <c r="LR1027" s="3"/>
      <c r="LS1027" s="3"/>
      <c r="LT1027" s="3"/>
      <c r="LU1027" s="3"/>
      <c r="LV1027" s="3"/>
      <c r="LW1027" s="3"/>
      <c r="LX1027" s="3"/>
      <c r="LY1027" s="3"/>
      <c r="LZ1027" s="3"/>
      <c r="MA1027" s="3"/>
      <c r="MB1027" s="3"/>
      <c r="MC1027" s="3"/>
      <c r="MD1027" s="3"/>
      <c r="ME1027" s="3"/>
      <c r="MF1027" s="3"/>
      <c r="MG1027" s="3"/>
      <c r="MH1027" s="3"/>
      <c r="MI1027" s="3"/>
      <c r="MJ1027" s="3"/>
      <c r="MK1027" s="3"/>
      <c r="ML1027" s="3"/>
      <c r="MM1027" s="3"/>
      <c r="MN1027" s="3"/>
      <c r="MO1027" s="3"/>
      <c r="MP1027" s="3"/>
      <c r="MQ1027" s="3"/>
      <c r="MR1027" s="3"/>
      <c r="MS1027" s="3"/>
      <c r="MT1027" s="3"/>
      <c r="MU1027" s="3"/>
      <c r="MV1027" s="3"/>
      <c r="MW1027" s="3"/>
      <c r="MX1027" s="3"/>
      <c r="MY1027" s="3"/>
      <c r="MZ1027" s="3"/>
      <c r="NA1027" s="3"/>
      <c r="NB1027" s="3"/>
      <c r="NC1027" s="3"/>
      <c r="ND1027" s="3"/>
      <c r="NE1027" s="3"/>
      <c r="NF1027" s="3"/>
      <c r="NG1027" s="3"/>
      <c r="NH1027" s="3"/>
      <c r="NI1027" s="3"/>
      <c r="NJ1027" s="3"/>
      <c r="NK1027" s="3"/>
      <c r="NL1027" s="3"/>
      <c r="NM1027" s="3"/>
      <c r="NN1027" s="3"/>
      <c r="NO1027" s="3"/>
      <c r="NP1027" s="3"/>
      <c r="NQ1027" s="3"/>
      <c r="NR1027" s="3"/>
      <c r="NS1027" s="3"/>
      <c r="NT1027" s="3"/>
      <c r="NU1027" s="3"/>
      <c r="NV1027" s="3"/>
      <c r="NW1027" s="3"/>
      <c r="NX1027" s="3"/>
      <c r="NY1027" s="3"/>
      <c r="NZ1027" s="3"/>
      <c r="OA1027" s="3"/>
      <c r="OB1027" s="3"/>
      <c r="OC1027" s="3"/>
      <c r="OD1027" s="3"/>
      <c r="OE1027" s="3"/>
      <c r="OF1027" s="3"/>
      <c r="OG1027" s="3"/>
      <c r="OH1027" s="3"/>
      <c r="OI1027" s="3"/>
      <c r="OJ1027" s="3"/>
      <c r="OK1027" s="3"/>
      <c r="OL1027" s="3"/>
      <c r="OM1027" s="3"/>
      <c r="ON1027" s="3"/>
      <c r="OO1027" s="3"/>
      <c r="OP1027" s="3"/>
      <c r="OQ1027" s="3"/>
      <c r="OR1027" s="3"/>
      <c r="OS1027" s="3"/>
      <c r="OT1027" s="3"/>
      <c r="OU1027" s="3"/>
      <c r="OV1027" s="3"/>
      <c r="OW1027" s="3"/>
      <c r="OX1027" s="3"/>
      <c r="OY1027" s="3"/>
      <c r="OZ1027" s="3"/>
      <c r="PA1027" s="3"/>
      <c r="PB1027" s="3"/>
      <c r="PC1027" s="3"/>
      <c r="PD1027" s="3"/>
      <c r="PE1027" s="3"/>
      <c r="PF1027" s="3"/>
      <c r="PG1027" s="3"/>
      <c r="PH1027" s="3"/>
      <c r="PI1027" s="3"/>
      <c r="PJ1027" s="3"/>
      <c r="PK1027" s="3"/>
      <c r="PL1027" s="3"/>
      <c r="PM1027" s="3"/>
      <c r="PN1027" s="3"/>
      <c r="PO1027" s="3"/>
      <c r="PP1027" s="3"/>
      <c r="PQ1027" s="3"/>
      <c r="PR1027" s="3"/>
      <c r="PS1027" s="3"/>
      <c r="PT1027" s="3"/>
      <c r="PU1027" s="3"/>
      <c r="PV1027" s="3"/>
      <c r="PW1027" s="3"/>
      <c r="PX1027" s="3"/>
      <c r="PY1027" s="3"/>
      <c r="PZ1027" s="3"/>
      <c r="QA1027" s="3"/>
      <c r="QB1027" s="3"/>
      <c r="QC1027" s="3"/>
      <c r="QD1027" s="3"/>
      <c r="QE1027" s="3"/>
      <c r="QF1027" s="3"/>
      <c r="QG1027" s="3"/>
      <c r="QH1027" s="3"/>
      <c r="QI1027" s="3"/>
      <c r="QJ1027" s="3"/>
      <c r="QK1027" s="3"/>
      <c r="QL1027" s="3"/>
      <c r="QM1027" s="3"/>
      <c r="QN1027" s="3"/>
      <c r="QO1027" s="3"/>
      <c r="QP1027" s="3"/>
      <c r="QQ1027" s="3"/>
      <c r="QR1027" s="3"/>
      <c r="QS1027" s="3"/>
      <c r="QT1027" s="3"/>
      <c r="QU1027" s="3"/>
      <c r="QV1027" s="3"/>
      <c r="QW1027" s="3"/>
      <c r="QX1027" s="3"/>
      <c r="QY1027" s="3"/>
      <c r="QZ1027" s="3"/>
      <c r="RA1027" s="3"/>
      <c r="RB1027" s="3"/>
      <c r="RC1027" s="3"/>
      <c r="RD1027" s="3"/>
      <c r="RE1027" s="3"/>
      <c r="RF1027" s="3"/>
      <c r="RG1027" s="3"/>
      <c r="RH1027" s="3"/>
      <c r="RI1027" s="3"/>
      <c r="RJ1027" s="3"/>
      <c r="RK1027" s="3"/>
      <c r="RL1027" s="3"/>
      <c r="RM1027" s="3"/>
      <c r="RN1027" s="3"/>
      <c r="RO1027" s="3"/>
      <c r="RP1027" s="3"/>
      <c r="RQ1027" s="3"/>
      <c r="RR1027" s="3"/>
      <c r="RS1027" s="3"/>
      <c r="RT1027" s="3"/>
      <c r="RU1027" s="3"/>
      <c r="RV1027" s="3"/>
      <c r="RW1027" s="3"/>
      <c r="RX1027" s="3"/>
      <c r="RY1027" s="3"/>
      <c r="RZ1027" s="3"/>
      <c r="SA1027" s="3"/>
      <c r="SB1027" s="3"/>
      <c r="SC1027" s="3"/>
      <c r="SD1027" s="3"/>
      <c r="SE1027" s="3"/>
      <c r="SF1027" s="3"/>
      <c r="SG1027" s="3"/>
      <c r="SH1027" s="3"/>
      <c r="SI1027" s="3"/>
      <c r="SJ1027" s="3"/>
      <c r="SK1027" s="3"/>
      <c r="SL1027" s="3"/>
      <c r="SM1027" s="3"/>
      <c r="SN1027" s="3"/>
      <c r="SO1027" s="3"/>
      <c r="SP1027" s="3"/>
      <c r="SQ1027" s="3"/>
      <c r="SR1027" s="3"/>
      <c r="SS1027" s="3"/>
      <c r="ST1027" s="3"/>
      <c r="SU1027" s="3"/>
      <c r="SV1027" s="3"/>
      <c r="SW1027" s="3"/>
      <c r="SX1027" s="3"/>
      <c r="SY1027" s="3"/>
      <c r="SZ1027" s="3"/>
      <c r="TA1027" s="3"/>
      <c r="TB1027" s="3"/>
      <c r="TC1027" s="3"/>
      <c r="TD1027" s="3"/>
      <c r="TE1027" s="3"/>
      <c r="TF1027" s="3"/>
      <c r="TG1027" s="3"/>
      <c r="TH1027" s="3"/>
      <c r="TI1027" s="3"/>
      <c r="TJ1027" s="3"/>
      <c r="TK1027" s="3"/>
      <c r="TL1027" s="3"/>
      <c r="TM1027" s="3"/>
      <c r="TN1027" s="3"/>
      <c r="TO1027" s="3"/>
      <c r="TP1027" s="3"/>
      <c r="TQ1027" s="3"/>
      <c r="TR1027" s="3"/>
      <c r="TS1027" s="3"/>
      <c r="TT1027" s="3"/>
      <c r="TU1027" s="3"/>
      <c r="TV1027" s="3"/>
      <c r="TW1027" s="3"/>
      <c r="TX1027" s="3"/>
      <c r="TY1027" s="3"/>
      <c r="TZ1027" s="3"/>
      <c r="UA1027" s="3"/>
      <c r="UB1027" s="3"/>
      <c r="UC1027" s="3"/>
      <c r="UD1027" s="3"/>
      <c r="UE1027" s="3"/>
      <c r="UF1027" s="3"/>
      <c r="UG1027" s="3"/>
      <c r="UH1027" s="3"/>
      <c r="UI1027" s="3"/>
      <c r="UJ1027" s="3"/>
      <c r="UK1027" s="3"/>
      <c r="UL1027" s="3"/>
      <c r="UM1027" s="3"/>
      <c r="UN1027" s="3"/>
      <c r="UO1027" s="3"/>
      <c r="UP1027" s="3"/>
      <c r="UQ1027" s="3"/>
      <c r="UR1027" s="3"/>
      <c r="US1027" s="3"/>
      <c r="UT1027" s="3"/>
      <c r="UU1027" s="3"/>
      <c r="UV1027" s="3"/>
      <c r="UW1027" s="3"/>
      <c r="UX1027" s="3"/>
      <c r="UY1027" s="3"/>
      <c r="UZ1027" s="3"/>
      <c r="VA1027" s="3"/>
      <c r="VB1027" s="3"/>
      <c r="VC1027" s="3"/>
      <c r="VD1027" s="3"/>
      <c r="VE1027" s="3"/>
      <c r="VF1027" s="3"/>
      <c r="VG1027" s="3"/>
      <c r="VH1027" s="3"/>
      <c r="VI1027" s="3"/>
      <c r="VJ1027" s="3"/>
      <c r="VK1027" s="3"/>
      <c r="VL1027" s="3"/>
      <c r="VM1027" s="3"/>
      <c r="VN1027" s="3"/>
      <c r="VO1027" s="3"/>
      <c r="VP1027" s="3"/>
      <c r="VQ1027" s="3"/>
      <c r="VR1027" s="3"/>
      <c r="VS1027" s="3"/>
      <c r="VT1027" s="3"/>
      <c r="VU1027" s="3"/>
      <c r="VV1027" s="3"/>
      <c r="VW1027" s="3"/>
      <c r="VX1027" s="3"/>
      <c r="VY1027" s="3"/>
      <c r="VZ1027" s="3"/>
      <c r="WA1027" s="3"/>
      <c r="WB1027" s="3"/>
      <c r="WC1027" s="3"/>
    </row>
    <row r="1028" spans="1:601" x14ac:dyDescent="0.3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  <c r="KA1028" s="3"/>
      <c r="KB1028" s="3"/>
      <c r="KC1028" s="3"/>
      <c r="KD1028" s="3"/>
      <c r="KE1028" s="3"/>
      <c r="KF1028" s="3"/>
      <c r="KG1028" s="3"/>
      <c r="KH1028" s="3"/>
      <c r="KI1028" s="3"/>
      <c r="KJ1028" s="3"/>
      <c r="KK1028" s="3"/>
      <c r="KL1028" s="3"/>
      <c r="KM1028" s="3"/>
      <c r="KN1028" s="3"/>
      <c r="KO1028" s="3"/>
      <c r="KP1028" s="3"/>
      <c r="KQ1028" s="3"/>
      <c r="KR1028" s="3"/>
      <c r="KS1028" s="3"/>
      <c r="KT1028" s="3"/>
      <c r="KU1028" s="3"/>
      <c r="KV1028" s="3"/>
      <c r="KW1028" s="3"/>
      <c r="KX1028" s="3"/>
      <c r="KY1028" s="3"/>
      <c r="KZ1028" s="3"/>
      <c r="LA1028" s="3"/>
      <c r="LB1028" s="3"/>
      <c r="LC1028" s="3"/>
      <c r="LD1028" s="3"/>
      <c r="LE1028" s="3"/>
      <c r="LF1028" s="3"/>
      <c r="LG1028" s="3"/>
      <c r="LH1028" s="3"/>
      <c r="LI1028" s="3"/>
      <c r="LJ1028" s="3"/>
      <c r="LK1028" s="3"/>
      <c r="LL1028" s="3"/>
      <c r="LM1028" s="3"/>
      <c r="LN1028" s="3"/>
      <c r="LO1028" s="3"/>
      <c r="LP1028" s="3"/>
      <c r="LQ1028" s="3"/>
      <c r="LR1028" s="3"/>
      <c r="LS1028" s="3"/>
      <c r="LT1028" s="3"/>
      <c r="LU1028" s="3"/>
      <c r="LV1028" s="3"/>
      <c r="LW1028" s="3"/>
      <c r="LX1028" s="3"/>
      <c r="LY1028" s="3"/>
      <c r="LZ1028" s="3"/>
      <c r="MA1028" s="3"/>
      <c r="MB1028" s="3"/>
      <c r="MC1028" s="3"/>
      <c r="MD1028" s="3"/>
      <c r="ME1028" s="3"/>
      <c r="MF1028" s="3"/>
      <c r="MG1028" s="3"/>
      <c r="MH1028" s="3"/>
      <c r="MI1028" s="3"/>
      <c r="MJ1028" s="3"/>
      <c r="MK1028" s="3"/>
      <c r="ML1028" s="3"/>
      <c r="MM1028" s="3"/>
      <c r="MN1028" s="3"/>
      <c r="MO1028" s="3"/>
      <c r="MP1028" s="3"/>
      <c r="MQ1028" s="3"/>
      <c r="MR1028" s="3"/>
      <c r="MS1028" s="3"/>
      <c r="MT1028" s="3"/>
      <c r="MU1028" s="3"/>
      <c r="MV1028" s="3"/>
      <c r="MW1028" s="3"/>
      <c r="MX1028" s="3"/>
      <c r="MY1028" s="3"/>
      <c r="MZ1028" s="3"/>
      <c r="NA1028" s="3"/>
      <c r="NB1028" s="3"/>
      <c r="NC1028" s="3"/>
      <c r="ND1028" s="3"/>
      <c r="NE1028" s="3"/>
      <c r="NF1028" s="3"/>
      <c r="NG1028" s="3"/>
      <c r="NH1028" s="3"/>
      <c r="NI1028" s="3"/>
      <c r="NJ1028" s="3"/>
      <c r="NK1028" s="3"/>
      <c r="NL1028" s="3"/>
      <c r="NM1028" s="3"/>
      <c r="NN1028" s="3"/>
      <c r="NO1028" s="3"/>
      <c r="NP1028" s="3"/>
      <c r="NQ1028" s="3"/>
      <c r="NR1028" s="3"/>
      <c r="NS1028" s="3"/>
      <c r="NT1028" s="3"/>
      <c r="NU1028" s="3"/>
      <c r="NV1028" s="3"/>
      <c r="NW1028" s="3"/>
      <c r="NX1028" s="3"/>
      <c r="NY1028" s="3"/>
      <c r="NZ1028" s="3"/>
      <c r="OA1028" s="3"/>
      <c r="OB1028" s="3"/>
      <c r="OC1028" s="3"/>
      <c r="OD1028" s="3"/>
      <c r="OE1028" s="3"/>
      <c r="OF1028" s="3"/>
      <c r="OG1028" s="3"/>
      <c r="OH1028" s="3"/>
      <c r="OI1028" s="3"/>
      <c r="OJ1028" s="3"/>
      <c r="OK1028" s="3"/>
      <c r="OL1028" s="3"/>
      <c r="OM1028" s="3"/>
      <c r="ON1028" s="3"/>
      <c r="OO1028" s="3"/>
      <c r="OP1028" s="3"/>
      <c r="OQ1028" s="3"/>
      <c r="OR1028" s="3"/>
      <c r="OS1028" s="3"/>
      <c r="OT1028" s="3"/>
      <c r="OU1028" s="3"/>
      <c r="OV1028" s="3"/>
      <c r="OW1028" s="3"/>
      <c r="OX1028" s="3"/>
      <c r="OY1028" s="3"/>
      <c r="OZ1028" s="3"/>
      <c r="PA1028" s="3"/>
      <c r="PB1028" s="3"/>
      <c r="PC1028" s="3"/>
      <c r="PD1028" s="3"/>
      <c r="PE1028" s="3"/>
      <c r="PF1028" s="3"/>
      <c r="PG1028" s="3"/>
      <c r="PH1028" s="3"/>
      <c r="PI1028" s="3"/>
      <c r="PJ1028" s="3"/>
      <c r="PK1028" s="3"/>
      <c r="PL1028" s="3"/>
      <c r="PM1028" s="3"/>
      <c r="PN1028" s="3"/>
      <c r="PO1028" s="3"/>
      <c r="PP1028" s="3"/>
      <c r="PQ1028" s="3"/>
      <c r="PR1028" s="3"/>
      <c r="PS1028" s="3"/>
      <c r="PT1028" s="3"/>
      <c r="PU1028" s="3"/>
      <c r="PV1028" s="3"/>
      <c r="PW1028" s="3"/>
      <c r="PX1028" s="3"/>
      <c r="PY1028" s="3"/>
      <c r="PZ1028" s="3"/>
      <c r="QA1028" s="3"/>
      <c r="QB1028" s="3"/>
      <c r="QC1028" s="3"/>
      <c r="QD1028" s="3"/>
      <c r="QE1028" s="3"/>
      <c r="QF1028" s="3"/>
      <c r="QG1028" s="3"/>
      <c r="QH1028" s="3"/>
      <c r="QI1028" s="3"/>
      <c r="QJ1028" s="3"/>
      <c r="QK1028" s="3"/>
      <c r="QL1028" s="3"/>
      <c r="QM1028" s="3"/>
      <c r="QN1028" s="3"/>
      <c r="QO1028" s="3"/>
      <c r="QP1028" s="3"/>
      <c r="QQ1028" s="3"/>
      <c r="QR1028" s="3"/>
      <c r="QS1028" s="3"/>
      <c r="QT1028" s="3"/>
      <c r="QU1028" s="3"/>
      <c r="QV1028" s="3"/>
      <c r="QW1028" s="3"/>
      <c r="QX1028" s="3"/>
      <c r="QY1028" s="3"/>
      <c r="QZ1028" s="3"/>
      <c r="RA1028" s="3"/>
      <c r="RB1028" s="3"/>
      <c r="RC1028" s="3"/>
      <c r="RD1028" s="3"/>
      <c r="RE1028" s="3"/>
      <c r="RF1028" s="3"/>
      <c r="RG1028" s="3"/>
      <c r="RH1028" s="3"/>
      <c r="RI1028" s="3"/>
      <c r="RJ1028" s="3"/>
      <c r="RK1028" s="3"/>
      <c r="RL1028" s="3"/>
      <c r="RM1028" s="3"/>
      <c r="RN1028" s="3"/>
      <c r="RO1028" s="3"/>
      <c r="RP1028" s="3"/>
      <c r="RQ1028" s="3"/>
      <c r="RR1028" s="3"/>
      <c r="RS1028" s="3"/>
      <c r="RT1028" s="3"/>
      <c r="RU1028" s="3"/>
      <c r="RV1028" s="3"/>
      <c r="RW1028" s="3"/>
      <c r="RX1028" s="3"/>
      <c r="RY1028" s="3"/>
      <c r="RZ1028" s="3"/>
      <c r="SA1028" s="3"/>
      <c r="SB1028" s="3"/>
      <c r="SC1028" s="3"/>
      <c r="SD1028" s="3"/>
      <c r="SE1028" s="3"/>
      <c r="SF1028" s="3"/>
      <c r="SG1028" s="3"/>
      <c r="SH1028" s="3"/>
      <c r="SI1028" s="3"/>
      <c r="SJ1028" s="3"/>
      <c r="SK1028" s="3"/>
      <c r="SL1028" s="3"/>
      <c r="SM1028" s="3"/>
      <c r="SN1028" s="3"/>
      <c r="SO1028" s="3"/>
      <c r="SP1028" s="3"/>
      <c r="SQ1028" s="3"/>
      <c r="SR1028" s="3"/>
      <c r="SS1028" s="3"/>
      <c r="ST1028" s="3"/>
      <c r="SU1028" s="3"/>
      <c r="SV1028" s="3"/>
      <c r="SW1028" s="3"/>
      <c r="SX1028" s="3"/>
      <c r="SY1028" s="3"/>
      <c r="SZ1028" s="3"/>
      <c r="TA1028" s="3"/>
      <c r="TB1028" s="3"/>
      <c r="TC1028" s="3"/>
      <c r="TD1028" s="3"/>
      <c r="TE1028" s="3"/>
      <c r="TF1028" s="3"/>
      <c r="TG1028" s="3"/>
      <c r="TH1028" s="3"/>
      <c r="TI1028" s="3"/>
      <c r="TJ1028" s="3"/>
      <c r="TK1028" s="3"/>
      <c r="TL1028" s="3"/>
      <c r="TM1028" s="3"/>
      <c r="TN1028" s="3"/>
      <c r="TO1028" s="3"/>
      <c r="TP1028" s="3"/>
      <c r="TQ1028" s="3"/>
      <c r="TR1028" s="3"/>
      <c r="TS1028" s="3"/>
      <c r="TT1028" s="3"/>
      <c r="TU1028" s="3"/>
      <c r="TV1028" s="3"/>
      <c r="TW1028" s="3"/>
      <c r="TX1028" s="3"/>
      <c r="TY1028" s="3"/>
      <c r="TZ1028" s="3"/>
      <c r="UA1028" s="3"/>
      <c r="UB1028" s="3"/>
      <c r="UC1028" s="3"/>
      <c r="UD1028" s="3"/>
      <c r="UE1028" s="3"/>
      <c r="UF1028" s="3"/>
      <c r="UG1028" s="3"/>
      <c r="UH1028" s="3"/>
      <c r="UI1028" s="3"/>
      <c r="UJ1028" s="3"/>
      <c r="UK1028" s="3"/>
      <c r="UL1028" s="3"/>
      <c r="UM1028" s="3"/>
      <c r="UN1028" s="3"/>
      <c r="UO1028" s="3"/>
      <c r="UP1028" s="3"/>
      <c r="UQ1028" s="3"/>
      <c r="UR1028" s="3"/>
      <c r="US1028" s="3"/>
      <c r="UT1028" s="3"/>
      <c r="UU1028" s="3"/>
      <c r="UV1028" s="3"/>
      <c r="UW1028" s="3"/>
      <c r="UX1028" s="3"/>
      <c r="UY1028" s="3"/>
      <c r="UZ1028" s="3"/>
      <c r="VA1028" s="3"/>
      <c r="VB1028" s="3"/>
      <c r="VC1028" s="3"/>
      <c r="VD1028" s="3"/>
      <c r="VE1028" s="3"/>
      <c r="VF1028" s="3"/>
      <c r="VG1028" s="3"/>
      <c r="VH1028" s="3"/>
      <c r="VI1028" s="3"/>
      <c r="VJ1028" s="3"/>
      <c r="VK1028" s="3"/>
      <c r="VL1028" s="3"/>
      <c r="VM1028" s="3"/>
      <c r="VN1028" s="3"/>
      <c r="VO1028" s="3"/>
      <c r="VP1028" s="3"/>
      <c r="VQ1028" s="3"/>
      <c r="VR1028" s="3"/>
      <c r="VS1028" s="3"/>
      <c r="VT1028" s="3"/>
      <c r="VU1028" s="3"/>
      <c r="VV1028" s="3"/>
      <c r="VW1028" s="3"/>
      <c r="VX1028" s="3"/>
      <c r="VY1028" s="3"/>
      <c r="VZ1028" s="3"/>
      <c r="WA1028" s="3"/>
      <c r="WB1028" s="3"/>
      <c r="WC1028" s="3"/>
    </row>
    <row r="1029" spans="1:601" x14ac:dyDescent="0.3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  <c r="KA1029" s="3"/>
      <c r="KB1029" s="3"/>
      <c r="KC1029" s="3"/>
      <c r="KD1029" s="3"/>
      <c r="KE1029" s="3"/>
      <c r="KF1029" s="3"/>
      <c r="KG1029" s="3"/>
      <c r="KH1029" s="3"/>
      <c r="KI1029" s="3"/>
      <c r="KJ1029" s="3"/>
      <c r="KK1029" s="3"/>
      <c r="KL1029" s="3"/>
      <c r="KM1029" s="3"/>
      <c r="KN1029" s="3"/>
      <c r="KO1029" s="3"/>
      <c r="KP1029" s="3"/>
      <c r="KQ1029" s="3"/>
      <c r="KR1029" s="3"/>
      <c r="KS1029" s="3"/>
      <c r="KT1029" s="3"/>
      <c r="KU1029" s="3"/>
      <c r="KV1029" s="3"/>
      <c r="KW1029" s="3"/>
      <c r="KX1029" s="3"/>
      <c r="KY1029" s="3"/>
      <c r="KZ1029" s="3"/>
      <c r="LA1029" s="3"/>
      <c r="LB1029" s="3"/>
      <c r="LC1029" s="3"/>
      <c r="LD1029" s="3"/>
      <c r="LE1029" s="3"/>
      <c r="LF1029" s="3"/>
      <c r="LG1029" s="3"/>
      <c r="LH1029" s="3"/>
      <c r="LI1029" s="3"/>
      <c r="LJ1029" s="3"/>
      <c r="LK1029" s="3"/>
      <c r="LL1029" s="3"/>
      <c r="LM1029" s="3"/>
      <c r="LN1029" s="3"/>
      <c r="LO1029" s="3"/>
      <c r="LP1029" s="3"/>
      <c r="LQ1029" s="3"/>
      <c r="LR1029" s="3"/>
      <c r="LS1029" s="3"/>
      <c r="LT1029" s="3"/>
      <c r="LU1029" s="3"/>
      <c r="LV1029" s="3"/>
      <c r="LW1029" s="3"/>
      <c r="LX1029" s="3"/>
      <c r="LY1029" s="3"/>
      <c r="LZ1029" s="3"/>
      <c r="MA1029" s="3"/>
      <c r="MB1029" s="3"/>
      <c r="MC1029" s="3"/>
      <c r="MD1029" s="3"/>
      <c r="ME1029" s="3"/>
      <c r="MF1029" s="3"/>
      <c r="MG1029" s="3"/>
      <c r="MH1029" s="3"/>
      <c r="MI1029" s="3"/>
      <c r="MJ1029" s="3"/>
      <c r="MK1029" s="3"/>
      <c r="ML1029" s="3"/>
      <c r="MM1029" s="3"/>
      <c r="MN1029" s="3"/>
      <c r="MO1029" s="3"/>
      <c r="MP1029" s="3"/>
      <c r="MQ1029" s="3"/>
      <c r="MR1029" s="3"/>
      <c r="MS1029" s="3"/>
      <c r="MT1029" s="3"/>
      <c r="MU1029" s="3"/>
      <c r="MV1029" s="3"/>
      <c r="MW1029" s="3"/>
      <c r="MX1029" s="3"/>
      <c r="MY1029" s="3"/>
      <c r="MZ1029" s="3"/>
      <c r="NA1029" s="3"/>
      <c r="NB1029" s="3"/>
      <c r="NC1029" s="3"/>
      <c r="ND1029" s="3"/>
      <c r="NE1029" s="3"/>
      <c r="NF1029" s="3"/>
      <c r="NG1029" s="3"/>
      <c r="NH1029" s="3"/>
      <c r="NI1029" s="3"/>
      <c r="NJ1029" s="3"/>
      <c r="NK1029" s="3"/>
      <c r="NL1029" s="3"/>
      <c r="NM1029" s="3"/>
      <c r="NN1029" s="3"/>
      <c r="NO1029" s="3"/>
      <c r="NP1029" s="3"/>
      <c r="NQ1029" s="3"/>
      <c r="NR1029" s="3"/>
      <c r="NS1029" s="3"/>
      <c r="NT1029" s="3"/>
      <c r="NU1029" s="3"/>
      <c r="NV1029" s="3"/>
      <c r="NW1029" s="3"/>
      <c r="NX1029" s="3"/>
      <c r="NY1029" s="3"/>
      <c r="NZ1029" s="3"/>
      <c r="OA1029" s="3"/>
      <c r="OB1029" s="3"/>
      <c r="OC1029" s="3"/>
      <c r="OD1029" s="3"/>
      <c r="OE1029" s="3"/>
      <c r="OF1029" s="3"/>
      <c r="OG1029" s="3"/>
      <c r="OH1029" s="3"/>
      <c r="OI1029" s="3"/>
      <c r="OJ1029" s="3"/>
      <c r="OK1029" s="3"/>
      <c r="OL1029" s="3"/>
      <c r="OM1029" s="3"/>
      <c r="ON1029" s="3"/>
      <c r="OO1029" s="3"/>
      <c r="OP1029" s="3"/>
      <c r="OQ1029" s="3"/>
      <c r="OR1029" s="3"/>
      <c r="OS1029" s="3"/>
      <c r="OT1029" s="3"/>
      <c r="OU1029" s="3"/>
      <c r="OV1029" s="3"/>
      <c r="OW1029" s="3"/>
      <c r="OX1029" s="3"/>
      <c r="OY1029" s="3"/>
      <c r="OZ1029" s="3"/>
      <c r="PA1029" s="3"/>
      <c r="PB1029" s="3"/>
      <c r="PC1029" s="3"/>
      <c r="PD1029" s="3"/>
      <c r="PE1029" s="3"/>
      <c r="PF1029" s="3"/>
      <c r="PG1029" s="3"/>
      <c r="PH1029" s="3"/>
      <c r="PI1029" s="3"/>
      <c r="PJ1029" s="3"/>
      <c r="PK1029" s="3"/>
      <c r="PL1029" s="3"/>
      <c r="PM1029" s="3"/>
      <c r="PN1029" s="3"/>
      <c r="PO1029" s="3"/>
      <c r="PP1029" s="3"/>
      <c r="PQ1029" s="3"/>
      <c r="PR1029" s="3"/>
      <c r="PS1029" s="3"/>
      <c r="PT1029" s="3"/>
      <c r="PU1029" s="3"/>
      <c r="PV1029" s="3"/>
      <c r="PW1029" s="3"/>
      <c r="PX1029" s="3"/>
      <c r="PY1029" s="3"/>
      <c r="PZ1029" s="3"/>
      <c r="QA1029" s="3"/>
      <c r="QB1029" s="3"/>
      <c r="QC1029" s="3"/>
      <c r="QD1029" s="3"/>
      <c r="QE1029" s="3"/>
      <c r="QF1029" s="3"/>
      <c r="QG1029" s="3"/>
      <c r="QH1029" s="3"/>
      <c r="QI1029" s="3"/>
      <c r="QJ1029" s="3"/>
      <c r="QK1029" s="3"/>
      <c r="QL1029" s="3"/>
      <c r="QM1029" s="3"/>
      <c r="QN1029" s="3"/>
      <c r="QO1029" s="3"/>
      <c r="QP1029" s="3"/>
      <c r="QQ1029" s="3"/>
      <c r="QR1029" s="3"/>
      <c r="QS1029" s="3"/>
      <c r="QT1029" s="3"/>
      <c r="QU1029" s="3"/>
      <c r="QV1029" s="3"/>
      <c r="QW1029" s="3"/>
      <c r="QX1029" s="3"/>
      <c r="QY1029" s="3"/>
      <c r="QZ1029" s="3"/>
      <c r="RA1029" s="3"/>
      <c r="RB1029" s="3"/>
      <c r="RC1029" s="3"/>
      <c r="RD1029" s="3"/>
      <c r="RE1029" s="3"/>
      <c r="RF1029" s="3"/>
      <c r="RG1029" s="3"/>
      <c r="RH1029" s="3"/>
      <c r="RI1029" s="3"/>
      <c r="RJ1029" s="3"/>
      <c r="RK1029" s="3"/>
      <c r="RL1029" s="3"/>
      <c r="RM1029" s="3"/>
      <c r="RN1029" s="3"/>
      <c r="RO1029" s="3"/>
      <c r="RP1029" s="3"/>
      <c r="RQ1029" s="3"/>
      <c r="RR1029" s="3"/>
      <c r="RS1029" s="3"/>
      <c r="RT1029" s="3"/>
      <c r="RU1029" s="3"/>
      <c r="RV1029" s="3"/>
      <c r="RW1029" s="3"/>
      <c r="RX1029" s="3"/>
      <c r="RY1029" s="3"/>
      <c r="RZ1029" s="3"/>
      <c r="SA1029" s="3"/>
      <c r="SB1029" s="3"/>
      <c r="SC1029" s="3"/>
      <c r="SD1029" s="3"/>
      <c r="SE1029" s="3"/>
      <c r="SF1029" s="3"/>
      <c r="SG1029" s="3"/>
      <c r="SH1029" s="3"/>
      <c r="SI1029" s="3"/>
      <c r="SJ1029" s="3"/>
      <c r="SK1029" s="3"/>
      <c r="SL1029" s="3"/>
      <c r="SM1029" s="3"/>
      <c r="SN1029" s="3"/>
      <c r="SO1029" s="3"/>
      <c r="SP1029" s="3"/>
      <c r="SQ1029" s="3"/>
      <c r="SR1029" s="3"/>
      <c r="SS1029" s="3"/>
      <c r="ST1029" s="3"/>
      <c r="SU1029" s="3"/>
      <c r="SV1029" s="3"/>
      <c r="SW1029" s="3"/>
      <c r="SX1029" s="3"/>
      <c r="SY1029" s="3"/>
      <c r="SZ1029" s="3"/>
      <c r="TA1029" s="3"/>
      <c r="TB1029" s="3"/>
      <c r="TC1029" s="3"/>
      <c r="TD1029" s="3"/>
      <c r="TE1029" s="3"/>
      <c r="TF1029" s="3"/>
      <c r="TG1029" s="3"/>
      <c r="TH1029" s="3"/>
      <c r="TI1029" s="3"/>
      <c r="TJ1029" s="3"/>
      <c r="TK1029" s="3"/>
      <c r="TL1029" s="3"/>
      <c r="TM1029" s="3"/>
      <c r="TN1029" s="3"/>
      <c r="TO1029" s="3"/>
      <c r="TP1029" s="3"/>
      <c r="TQ1029" s="3"/>
      <c r="TR1029" s="3"/>
      <c r="TS1029" s="3"/>
      <c r="TT1029" s="3"/>
      <c r="TU1029" s="3"/>
      <c r="TV1029" s="3"/>
      <c r="TW1029" s="3"/>
      <c r="TX1029" s="3"/>
      <c r="TY1029" s="3"/>
      <c r="TZ1029" s="3"/>
      <c r="UA1029" s="3"/>
      <c r="UB1029" s="3"/>
      <c r="UC1029" s="3"/>
      <c r="UD1029" s="3"/>
      <c r="UE1029" s="3"/>
      <c r="UF1029" s="3"/>
      <c r="UG1029" s="3"/>
      <c r="UH1029" s="3"/>
      <c r="UI1029" s="3"/>
      <c r="UJ1029" s="3"/>
      <c r="UK1029" s="3"/>
      <c r="UL1029" s="3"/>
      <c r="UM1029" s="3"/>
      <c r="UN1029" s="3"/>
      <c r="UO1029" s="3"/>
      <c r="UP1029" s="3"/>
      <c r="UQ1029" s="3"/>
      <c r="UR1029" s="3"/>
      <c r="US1029" s="3"/>
      <c r="UT1029" s="3"/>
      <c r="UU1029" s="3"/>
      <c r="UV1029" s="3"/>
      <c r="UW1029" s="3"/>
      <c r="UX1029" s="3"/>
      <c r="UY1029" s="3"/>
      <c r="UZ1029" s="3"/>
      <c r="VA1029" s="3"/>
      <c r="VB1029" s="3"/>
      <c r="VC1029" s="3"/>
      <c r="VD1029" s="3"/>
      <c r="VE1029" s="3"/>
      <c r="VF1029" s="3"/>
      <c r="VG1029" s="3"/>
      <c r="VH1029" s="3"/>
      <c r="VI1029" s="3"/>
      <c r="VJ1029" s="3"/>
      <c r="VK1029" s="3"/>
      <c r="VL1029" s="3"/>
      <c r="VM1029" s="3"/>
      <c r="VN1029" s="3"/>
      <c r="VO1029" s="3"/>
      <c r="VP1029" s="3"/>
      <c r="VQ1029" s="3"/>
      <c r="VR1029" s="3"/>
      <c r="VS1029" s="3"/>
      <c r="VT1029" s="3"/>
      <c r="VU1029" s="3"/>
      <c r="VV1029" s="3"/>
      <c r="VW1029" s="3"/>
      <c r="VX1029" s="3"/>
      <c r="VY1029" s="3"/>
      <c r="VZ1029" s="3"/>
      <c r="WA1029" s="3"/>
      <c r="WB1029" s="3"/>
      <c r="WC1029" s="3"/>
    </row>
    <row r="1030" spans="1:601" x14ac:dyDescent="0.3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  <c r="KA1030" s="3"/>
      <c r="KB1030" s="3"/>
      <c r="KC1030" s="3"/>
      <c r="KD1030" s="3"/>
      <c r="KE1030" s="3"/>
      <c r="KF1030" s="3"/>
      <c r="KG1030" s="3"/>
      <c r="KH1030" s="3"/>
      <c r="KI1030" s="3"/>
      <c r="KJ1030" s="3"/>
      <c r="KK1030" s="3"/>
      <c r="KL1030" s="3"/>
      <c r="KM1030" s="3"/>
      <c r="KN1030" s="3"/>
      <c r="KO1030" s="3"/>
      <c r="KP1030" s="3"/>
      <c r="KQ1030" s="3"/>
      <c r="KR1030" s="3"/>
      <c r="KS1030" s="3"/>
      <c r="KT1030" s="3"/>
      <c r="KU1030" s="3"/>
      <c r="KV1030" s="3"/>
      <c r="KW1030" s="3"/>
      <c r="KX1030" s="3"/>
      <c r="KY1030" s="3"/>
      <c r="KZ1030" s="3"/>
      <c r="LA1030" s="3"/>
      <c r="LB1030" s="3"/>
      <c r="LC1030" s="3"/>
      <c r="LD1030" s="3"/>
      <c r="LE1030" s="3"/>
      <c r="LF1030" s="3"/>
      <c r="LG1030" s="3"/>
      <c r="LH1030" s="3"/>
      <c r="LI1030" s="3"/>
      <c r="LJ1030" s="3"/>
      <c r="LK1030" s="3"/>
      <c r="LL1030" s="3"/>
      <c r="LM1030" s="3"/>
      <c r="LN1030" s="3"/>
      <c r="LO1030" s="3"/>
      <c r="LP1030" s="3"/>
      <c r="LQ1030" s="3"/>
      <c r="LR1030" s="3"/>
      <c r="LS1030" s="3"/>
      <c r="LT1030" s="3"/>
      <c r="LU1030" s="3"/>
      <c r="LV1030" s="3"/>
      <c r="LW1030" s="3"/>
      <c r="LX1030" s="3"/>
      <c r="LY1030" s="3"/>
      <c r="LZ1030" s="3"/>
      <c r="MA1030" s="3"/>
      <c r="MB1030" s="3"/>
      <c r="MC1030" s="3"/>
      <c r="MD1030" s="3"/>
      <c r="ME1030" s="3"/>
      <c r="MF1030" s="3"/>
      <c r="MG1030" s="3"/>
      <c r="MH1030" s="3"/>
      <c r="MI1030" s="3"/>
      <c r="MJ1030" s="3"/>
      <c r="MK1030" s="3"/>
      <c r="ML1030" s="3"/>
      <c r="MM1030" s="3"/>
      <c r="MN1030" s="3"/>
      <c r="MO1030" s="3"/>
      <c r="MP1030" s="3"/>
      <c r="MQ1030" s="3"/>
      <c r="MR1030" s="3"/>
      <c r="MS1030" s="3"/>
      <c r="MT1030" s="3"/>
      <c r="MU1030" s="3"/>
      <c r="MV1030" s="3"/>
      <c r="MW1030" s="3"/>
      <c r="MX1030" s="3"/>
      <c r="MY1030" s="3"/>
      <c r="MZ1030" s="3"/>
      <c r="NA1030" s="3"/>
      <c r="NB1030" s="3"/>
      <c r="NC1030" s="3"/>
      <c r="ND1030" s="3"/>
      <c r="NE1030" s="3"/>
      <c r="NF1030" s="3"/>
      <c r="NG1030" s="3"/>
      <c r="NH1030" s="3"/>
      <c r="NI1030" s="3"/>
      <c r="NJ1030" s="3"/>
      <c r="NK1030" s="3"/>
      <c r="NL1030" s="3"/>
      <c r="NM1030" s="3"/>
      <c r="NN1030" s="3"/>
      <c r="NO1030" s="3"/>
      <c r="NP1030" s="3"/>
      <c r="NQ1030" s="3"/>
      <c r="NR1030" s="3"/>
      <c r="NS1030" s="3"/>
      <c r="NT1030" s="3"/>
      <c r="NU1030" s="3"/>
      <c r="NV1030" s="3"/>
      <c r="NW1030" s="3"/>
      <c r="NX1030" s="3"/>
      <c r="NY1030" s="3"/>
      <c r="NZ1030" s="3"/>
      <c r="OA1030" s="3"/>
      <c r="OB1030" s="3"/>
      <c r="OC1030" s="3"/>
      <c r="OD1030" s="3"/>
      <c r="OE1030" s="3"/>
      <c r="OF1030" s="3"/>
      <c r="OG1030" s="3"/>
      <c r="OH1030" s="3"/>
      <c r="OI1030" s="3"/>
      <c r="OJ1030" s="3"/>
      <c r="OK1030" s="3"/>
      <c r="OL1030" s="3"/>
      <c r="OM1030" s="3"/>
      <c r="ON1030" s="3"/>
      <c r="OO1030" s="3"/>
      <c r="OP1030" s="3"/>
      <c r="OQ1030" s="3"/>
      <c r="OR1030" s="3"/>
      <c r="OS1030" s="3"/>
      <c r="OT1030" s="3"/>
      <c r="OU1030" s="3"/>
      <c r="OV1030" s="3"/>
      <c r="OW1030" s="3"/>
      <c r="OX1030" s="3"/>
      <c r="OY1030" s="3"/>
      <c r="OZ1030" s="3"/>
      <c r="PA1030" s="3"/>
      <c r="PB1030" s="3"/>
      <c r="PC1030" s="3"/>
      <c r="PD1030" s="3"/>
      <c r="PE1030" s="3"/>
      <c r="PF1030" s="3"/>
      <c r="PG1030" s="3"/>
      <c r="PH1030" s="3"/>
      <c r="PI1030" s="3"/>
      <c r="PJ1030" s="3"/>
      <c r="PK1030" s="3"/>
      <c r="PL1030" s="3"/>
      <c r="PM1030" s="3"/>
      <c r="PN1030" s="3"/>
      <c r="PO1030" s="3"/>
      <c r="PP1030" s="3"/>
      <c r="PQ1030" s="3"/>
      <c r="PR1030" s="3"/>
      <c r="PS1030" s="3"/>
      <c r="PT1030" s="3"/>
      <c r="PU1030" s="3"/>
      <c r="PV1030" s="3"/>
      <c r="PW1030" s="3"/>
      <c r="PX1030" s="3"/>
      <c r="PY1030" s="3"/>
      <c r="PZ1030" s="3"/>
      <c r="QA1030" s="3"/>
      <c r="QB1030" s="3"/>
      <c r="QC1030" s="3"/>
      <c r="QD1030" s="3"/>
      <c r="QE1030" s="3"/>
      <c r="QF1030" s="3"/>
      <c r="QG1030" s="3"/>
      <c r="QH1030" s="3"/>
      <c r="QI1030" s="3"/>
      <c r="QJ1030" s="3"/>
      <c r="QK1030" s="3"/>
      <c r="QL1030" s="3"/>
      <c r="QM1030" s="3"/>
      <c r="QN1030" s="3"/>
      <c r="QO1030" s="3"/>
      <c r="QP1030" s="3"/>
      <c r="QQ1030" s="3"/>
      <c r="QR1030" s="3"/>
      <c r="QS1030" s="3"/>
      <c r="QT1030" s="3"/>
      <c r="QU1030" s="3"/>
      <c r="QV1030" s="3"/>
      <c r="QW1030" s="3"/>
      <c r="QX1030" s="3"/>
      <c r="QY1030" s="3"/>
      <c r="QZ1030" s="3"/>
      <c r="RA1030" s="3"/>
      <c r="RB1030" s="3"/>
      <c r="RC1030" s="3"/>
      <c r="RD1030" s="3"/>
      <c r="RE1030" s="3"/>
      <c r="RF1030" s="3"/>
      <c r="RG1030" s="3"/>
      <c r="RH1030" s="3"/>
      <c r="RI1030" s="3"/>
      <c r="RJ1030" s="3"/>
      <c r="RK1030" s="3"/>
      <c r="RL1030" s="3"/>
      <c r="RM1030" s="3"/>
      <c r="RN1030" s="3"/>
      <c r="RO1030" s="3"/>
      <c r="RP1030" s="3"/>
      <c r="RQ1030" s="3"/>
      <c r="RR1030" s="3"/>
      <c r="RS1030" s="3"/>
      <c r="RT1030" s="3"/>
      <c r="RU1030" s="3"/>
      <c r="RV1030" s="3"/>
      <c r="RW1030" s="3"/>
      <c r="RX1030" s="3"/>
      <c r="RY1030" s="3"/>
      <c r="RZ1030" s="3"/>
      <c r="SA1030" s="3"/>
      <c r="SB1030" s="3"/>
      <c r="SC1030" s="3"/>
      <c r="SD1030" s="3"/>
      <c r="SE1030" s="3"/>
      <c r="SF1030" s="3"/>
      <c r="SG1030" s="3"/>
      <c r="SH1030" s="3"/>
      <c r="SI1030" s="3"/>
      <c r="SJ1030" s="3"/>
      <c r="SK1030" s="3"/>
      <c r="SL1030" s="3"/>
      <c r="SM1030" s="3"/>
      <c r="SN1030" s="3"/>
      <c r="SO1030" s="3"/>
      <c r="SP1030" s="3"/>
      <c r="SQ1030" s="3"/>
      <c r="SR1030" s="3"/>
      <c r="SS1030" s="3"/>
      <c r="ST1030" s="3"/>
      <c r="SU1030" s="3"/>
      <c r="SV1030" s="3"/>
      <c r="SW1030" s="3"/>
      <c r="SX1030" s="3"/>
      <c r="SY1030" s="3"/>
      <c r="SZ1030" s="3"/>
      <c r="TA1030" s="3"/>
      <c r="TB1030" s="3"/>
      <c r="TC1030" s="3"/>
      <c r="TD1030" s="3"/>
      <c r="TE1030" s="3"/>
      <c r="TF1030" s="3"/>
      <c r="TG1030" s="3"/>
      <c r="TH1030" s="3"/>
      <c r="TI1030" s="3"/>
      <c r="TJ1030" s="3"/>
      <c r="TK1030" s="3"/>
      <c r="TL1030" s="3"/>
      <c r="TM1030" s="3"/>
      <c r="TN1030" s="3"/>
      <c r="TO1030" s="3"/>
      <c r="TP1030" s="3"/>
      <c r="TQ1030" s="3"/>
      <c r="TR1030" s="3"/>
      <c r="TS1030" s="3"/>
      <c r="TT1030" s="3"/>
      <c r="TU1030" s="3"/>
      <c r="TV1030" s="3"/>
      <c r="TW1030" s="3"/>
      <c r="TX1030" s="3"/>
      <c r="TY1030" s="3"/>
      <c r="TZ1030" s="3"/>
      <c r="UA1030" s="3"/>
      <c r="UB1030" s="3"/>
      <c r="UC1030" s="3"/>
      <c r="UD1030" s="3"/>
      <c r="UE1030" s="3"/>
      <c r="UF1030" s="3"/>
      <c r="UG1030" s="3"/>
      <c r="UH1030" s="3"/>
      <c r="UI1030" s="3"/>
      <c r="UJ1030" s="3"/>
      <c r="UK1030" s="3"/>
      <c r="UL1030" s="3"/>
      <c r="UM1030" s="3"/>
      <c r="UN1030" s="3"/>
      <c r="UO1030" s="3"/>
      <c r="UP1030" s="3"/>
      <c r="UQ1030" s="3"/>
      <c r="UR1030" s="3"/>
      <c r="US1030" s="3"/>
      <c r="UT1030" s="3"/>
      <c r="UU1030" s="3"/>
      <c r="UV1030" s="3"/>
      <c r="UW1030" s="3"/>
      <c r="UX1030" s="3"/>
      <c r="UY1030" s="3"/>
      <c r="UZ1030" s="3"/>
      <c r="VA1030" s="3"/>
      <c r="VB1030" s="3"/>
      <c r="VC1030" s="3"/>
      <c r="VD1030" s="3"/>
      <c r="VE1030" s="3"/>
      <c r="VF1030" s="3"/>
      <c r="VG1030" s="3"/>
      <c r="VH1030" s="3"/>
      <c r="VI1030" s="3"/>
      <c r="VJ1030" s="3"/>
      <c r="VK1030" s="3"/>
      <c r="VL1030" s="3"/>
      <c r="VM1030" s="3"/>
      <c r="VN1030" s="3"/>
      <c r="VO1030" s="3"/>
      <c r="VP1030" s="3"/>
      <c r="VQ1030" s="3"/>
      <c r="VR1030" s="3"/>
      <c r="VS1030" s="3"/>
      <c r="VT1030" s="3"/>
      <c r="VU1030" s="3"/>
      <c r="VV1030" s="3"/>
      <c r="VW1030" s="3"/>
      <c r="VX1030" s="3"/>
      <c r="VY1030" s="3"/>
      <c r="VZ1030" s="3"/>
      <c r="WA1030" s="3"/>
      <c r="WB1030" s="3"/>
      <c r="WC1030" s="3"/>
    </row>
    <row r="1031" spans="1:601" x14ac:dyDescent="0.3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  <c r="KA1031" s="3"/>
      <c r="KB1031" s="3"/>
      <c r="KC1031" s="3"/>
      <c r="KD1031" s="3"/>
      <c r="KE1031" s="3"/>
      <c r="KF1031" s="3"/>
      <c r="KG1031" s="3"/>
      <c r="KH1031" s="3"/>
      <c r="KI1031" s="3"/>
      <c r="KJ1031" s="3"/>
      <c r="KK1031" s="3"/>
      <c r="KL1031" s="3"/>
      <c r="KM1031" s="3"/>
      <c r="KN1031" s="3"/>
      <c r="KO1031" s="3"/>
      <c r="KP1031" s="3"/>
      <c r="KQ1031" s="3"/>
      <c r="KR1031" s="3"/>
      <c r="KS1031" s="3"/>
      <c r="KT1031" s="3"/>
      <c r="KU1031" s="3"/>
      <c r="KV1031" s="3"/>
      <c r="KW1031" s="3"/>
      <c r="KX1031" s="3"/>
      <c r="KY1031" s="3"/>
      <c r="KZ1031" s="3"/>
      <c r="LA1031" s="3"/>
      <c r="LB1031" s="3"/>
      <c r="LC1031" s="3"/>
      <c r="LD1031" s="3"/>
      <c r="LE1031" s="3"/>
      <c r="LF1031" s="3"/>
      <c r="LG1031" s="3"/>
      <c r="LH1031" s="3"/>
      <c r="LI1031" s="3"/>
      <c r="LJ1031" s="3"/>
      <c r="LK1031" s="3"/>
      <c r="LL1031" s="3"/>
      <c r="LM1031" s="3"/>
      <c r="LN1031" s="3"/>
      <c r="LO1031" s="3"/>
      <c r="LP1031" s="3"/>
      <c r="LQ1031" s="3"/>
      <c r="LR1031" s="3"/>
      <c r="LS1031" s="3"/>
      <c r="LT1031" s="3"/>
      <c r="LU1031" s="3"/>
      <c r="LV1031" s="3"/>
      <c r="LW1031" s="3"/>
      <c r="LX1031" s="3"/>
      <c r="LY1031" s="3"/>
      <c r="LZ1031" s="3"/>
      <c r="MA1031" s="3"/>
      <c r="MB1031" s="3"/>
      <c r="MC1031" s="3"/>
      <c r="MD1031" s="3"/>
      <c r="ME1031" s="3"/>
      <c r="MF1031" s="3"/>
      <c r="MG1031" s="3"/>
      <c r="MH1031" s="3"/>
      <c r="MI1031" s="3"/>
      <c r="MJ1031" s="3"/>
      <c r="MK1031" s="3"/>
      <c r="ML1031" s="3"/>
      <c r="MM1031" s="3"/>
      <c r="MN1031" s="3"/>
      <c r="MO1031" s="3"/>
      <c r="MP1031" s="3"/>
      <c r="MQ1031" s="3"/>
      <c r="MR1031" s="3"/>
      <c r="MS1031" s="3"/>
      <c r="MT1031" s="3"/>
      <c r="MU1031" s="3"/>
      <c r="MV1031" s="3"/>
      <c r="MW1031" s="3"/>
      <c r="MX1031" s="3"/>
      <c r="MY1031" s="3"/>
      <c r="MZ1031" s="3"/>
      <c r="NA1031" s="3"/>
      <c r="NB1031" s="3"/>
      <c r="NC1031" s="3"/>
      <c r="ND1031" s="3"/>
      <c r="NE1031" s="3"/>
      <c r="NF1031" s="3"/>
      <c r="NG1031" s="3"/>
      <c r="NH1031" s="3"/>
      <c r="NI1031" s="3"/>
      <c r="NJ1031" s="3"/>
      <c r="NK1031" s="3"/>
      <c r="NL1031" s="3"/>
      <c r="NM1031" s="3"/>
      <c r="NN1031" s="3"/>
      <c r="NO1031" s="3"/>
      <c r="NP1031" s="3"/>
      <c r="NQ1031" s="3"/>
      <c r="NR1031" s="3"/>
      <c r="NS1031" s="3"/>
      <c r="NT1031" s="3"/>
      <c r="NU1031" s="3"/>
      <c r="NV1031" s="3"/>
      <c r="NW1031" s="3"/>
      <c r="NX1031" s="3"/>
      <c r="NY1031" s="3"/>
      <c r="NZ1031" s="3"/>
      <c r="OA1031" s="3"/>
      <c r="OB1031" s="3"/>
      <c r="OC1031" s="3"/>
      <c r="OD1031" s="3"/>
      <c r="OE1031" s="3"/>
      <c r="OF1031" s="3"/>
      <c r="OG1031" s="3"/>
      <c r="OH1031" s="3"/>
      <c r="OI1031" s="3"/>
      <c r="OJ1031" s="3"/>
      <c r="OK1031" s="3"/>
      <c r="OL1031" s="3"/>
      <c r="OM1031" s="3"/>
      <c r="ON1031" s="3"/>
      <c r="OO1031" s="3"/>
      <c r="OP1031" s="3"/>
      <c r="OQ1031" s="3"/>
      <c r="OR1031" s="3"/>
      <c r="OS1031" s="3"/>
      <c r="OT1031" s="3"/>
      <c r="OU1031" s="3"/>
      <c r="OV1031" s="3"/>
      <c r="OW1031" s="3"/>
      <c r="OX1031" s="3"/>
      <c r="OY1031" s="3"/>
      <c r="OZ1031" s="3"/>
      <c r="PA1031" s="3"/>
      <c r="PB1031" s="3"/>
      <c r="PC1031" s="3"/>
      <c r="PD1031" s="3"/>
      <c r="PE1031" s="3"/>
      <c r="PF1031" s="3"/>
      <c r="PG1031" s="3"/>
      <c r="PH1031" s="3"/>
      <c r="PI1031" s="3"/>
      <c r="PJ1031" s="3"/>
      <c r="PK1031" s="3"/>
      <c r="PL1031" s="3"/>
      <c r="PM1031" s="3"/>
      <c r="PN1031" s="3"/>
      <c r="PO1031" s="3"/>
      <c r="PP1031" s="3"/>
      <c r="PQ1031" s="3"/>
      <c r="PR1031" s="3"/>
      <c r="PS1031" s="3"/>
      <c r="PT1031" s="3"/>
      <c r="PU1031" s="3"/>
      <c r="PV1031" s="3"/>
      <c r="PW1031" s="3"/>
      <c r="PX1031" s="3"/>
      <c r="PY1031" s="3"/>
      <c r="PZ1031" s="3"/>
      <c r="QA1031" s="3"/>
      <c r="QB1031" s="3"/>
      <c r="QC1031" s="3"/>
      <c r="QD1031" s="3"/>
      <c r="QE1031" s="3"/>
      <c r="QF1031" s="3"/>
      <c r="QG1031" s="3"/>
      <c r="QH1031" s="3"/>
      <c r="QI1031" s="3"/>
      <c r="QJ1031" s="3"/>
      <c r="QK1031" s="3"/>
      <c r="QL1031" s="3"/>
      <c r="QM1031" s="3"/>
      <c r="QN1031" s="3"/>
      <c r="QO1031" s="3"/>
      <c r="QP1031" s="3"/>
      <c r="QQ1031" s="3"/>
      <c r="QR1031" s="3"/>
      <c r="QS1031" s="3"/>
      <c r="QT1031" s="3"/>
      <c r="QU1031" s="3"/>
      <c r="QV1031" s="3"/>
      <c r="QW1031" s="3"/>
      <c r="QX1031" s="3"/>
      <c r="QY1031" s="3"/>
      <c r="QZ1031" s="3"/>
      <c r="RA1031" s="3"/>
      <c r="RB1031" s="3"/>
      <c r="RC1031" s="3"/>
      <c r="RD1031" s="3"/>
      <c r="RE1031" s="3"/>
      <c r="RF1031" s="3"/>
      <c r="RG1031" s="3"/>
      <c r="RH1031" s="3"/>
      <c r="RI1031" s="3"/>
      <c r="RJ1031" s="3"/>
      <c r="RK1031" s="3"/>
      <c r="RL1031" s="3"/>
      <c r="RM1031" s="3"/>
      <c r="RN1031" s="3"/>
      <c r="RO1031" s="3"/>
      <c r="RP1031" s="3"/>
      <c r="RQ1031" s="3"/>
      <c r="RR1031" s="3"/>
      <c r="RS1031" s="3"/>
      <c r="RT1031" s="3"/>
      <c r="RU1031" s="3"/>
      <c r="RV1031" s="3"/>
      <c r="RW1031" s="3"/>
      <c r="RX1031" s="3"/>
      <c r="RY1031" s="3"/>
      <c r="RZ1031" s="3"/>
      <c r="SA1031" s="3"/>
      <c r="SB1031" s="3"/>
      <c r="SC1031" s="3"/>
      <c r="SD1031" s="3"/>
      <c r="SE1031" s="3"/>
      <c r="SF1031" s="3"/>
      <c r="SG1031" s="3"/>
      <c r="SH1031" s="3"/>
      <c r="SI1031" s="3"/>
      <c r="SJ1031" s="3"/>
      <c r="SK1031" s="3"/>
      <c r="SL1031" s="3"/>
      <c r="SM1031" s="3"/>
      <c r="SN1031" s="3"/>
      <c r="SO1031" s="3"/>
      <c r="SP1031" s="3"/>
      <c r="SQ1031" s="3"/>
      <c r="SR1031" s="3"/>
      <c r="SS1031" s="3"/>
      <c r="ST1031" s="3"/>
      <c r="SU1031" s="3"/>
      <c r="SV1031" s="3"/>
      <c r="SW1031" s="3"/>
      <c r="SX1031" s="3"/>
      <c r="SY1031" s="3"/>
      <c r="SZ1031" s="3"/>
      <c r="TA1031" s="3"/>
      <c r="TB1031" s="3"/>
      <c r="TC1031" s="3"/>
      <c r="TD1031" s="3"/>
      <c r="TE1031" s="3"/>
      <c r="TF1031" s="3"/>
      <c r="TG1031" s="3"/>
      <c r="TH1031" s="3"/>
      <c r="TI1031" s="3"/>
      <c r="TJ1031" s="3"/>
      <c r="TK1031" s="3"/>
      <c r="TL1031" s="3"/>
      <c r="TM1031" s="3"/>
      <c r="TN1031" s="3"/>
      <c r="TO1031" s="3"/>
      <c r="TP1031" s="3"/>
      <c r="TQ1031" s="3"/>
      <c r="TR1031" s="3"/>
      <c r="TS1031" s="3"/>
      <c r="TT1031" s="3"/>
      <c r="TU1031" s="3"/>
      <c r="TV1031" s="3"/>
      <c r="TW1031" s="3"/>
      <c r="TX1031" s="3"/>
      <c r="TY1031" s="3"/>
      <c r="TZ1031" s="3"/>
      <c r="UA1031" s="3"/>
      <c r="UB1031" s="3"/>
      <c r="UC1031" s="3"/>
      <c r="UD1031" s="3"/>
      <c r="UE1031" s="3"/>
      <c r="UF1031" s="3"/>
      <c r="UG1031" s="3"/>
      <c r="UH1031" s="3"/>
      <c r="UI1031" s="3"/>
      <c r="UJ1031" s="3"/>
      <c r="UK1031" s="3"/>
      <c r="UL1031" s="3"/>
      <c r="UM1031" s="3"/>
      <c r="UN1031" s="3"/>
      <c r="UO1031" s="3"/>
      <c r="UP1031" s="3"/>
      <c r="UQ1031" s="3"/>
      <c r="UR1031" s="3"/>
      <c r="US1031" s="3"/>
      <c r="UT1031" s="3"/>
      <c r="UU1031" s="3"/>
      <c r="UV1031" s="3"/>
      <c r="UW1031" s="3"/>
      <c r="UX1031" s="3"/>
      <c r="UY1031" s="3"/>
      <c r="UZ1031" s="3"/>
      <c r="VA1031" s="3"/>
      <c r="VB1031" s="3"/>
      <c r="VC1031" s="3"/>
      <c r="VD1031" s="3"/>
      <c r="VE1031" s="3"/>
      <c r="VF1031" s="3"/>
      <c r="VG1031" s="3"/>
      <c r="VH1031" s="3"/>
      <c r="VI1031" s="3"/>
      <c r="VJ1031" s="3"/>
      <c r="VK1031" s="3"/>
      <c r="VL1031" s="3"/>
      <c r="VM1031" s="3"/>
      <c r="VN1031" s="3"/>
      <c r="VO1031" s="3"/>
      <c r="VP1031" s="3"/>
      <c r="VQ1031" s="3"/>
      <c r="VR1031" s="3"/>
      <c r="VS1031" s="3"/>
      <c r="VT1031" s="3"/>
      <c r="VU1031" s="3"/>
      <c r="VV1031" s="3"/>
      <c r="VW1031" s="3"/>
      <c r="VX1031" s="3"/>
      <c r="VY1031" s="3"/>
      <c r="VZ1031" s="3"/>
      <c r="WA1031" s="3"/>
      <c r="WB1031" s="3"/>
      <c r="WC1031" s="3"/>
    </row>
    <row r="1032" spans="1:601" x14ac:dyDescent="0.3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  <c r="KA1032" s="3"/>
      <c r="KB1032" s="3"/>
      <c r="KC1032" s="3"/>
      <c r="KD1032" s="3"/>
      <c r="KE1032" s="3"/>
      <c r="KF1032" s="3"/>
      <c r="KG1032" s="3"/>
      <c r="KH1032" s="3"/>
      <c r="KI1032" s="3"/>
      <c r="KJ1032" s="3"/>
      <c r="KK1032" s="3"/>
      <c r="KL1032" s="3"/>
      <c r="KM1032" s="3"/>
      <c r="KN1032" s="3"/>
      <c r="KO1032" s="3"/>
      <c r="KP1032" s="3"/>
      <c r="KQ1032" s="3"/>
      <c r="KR1032" s="3"/>
      <c r="KS1032" s="3"/>
      <c r="KT1032" s="3"/>
      <c r="KU1032" s="3"/>
      <c r="KV1032" s="3"/>
      <c r="KW1032" s="3"/>
      <c r="KX1032" s="3"/>
      <c r="KY1032" s="3"/>
      <c r="KZ1032" s="3"/>
      <c r="LA1032" s="3"/>
      <c r="LB1032" s="3"/>
      <c r="LC1032" s="3"/>
      <c r="LD1032" s="3"/>
      <c r="LE1032" s="3"/>
      <c r="LF1032" s="3"/>
      <c r="LG1032" s="3"/>
      <c r="LH1032" s="3"/>
      <c r="LI1032" s="3"/>
      <c r="LJ1032" s="3"/>
      <c r="LK1032" s="3"/>
      <c r="LL1032" s="3"/>
      <c r="LM1032" s="3"/>
      <c r="LN1032" s="3"/>
      <c r="LO1032" s="3"/>
      <c r="LP1032" s="3"/>
      <c r="LQ1032" s="3"/>
      <c r="LR1032" s="3"/>
      <c r="LS1032" s="3"/>
      <c r="LT1032" s="3"/>
      <c r="LU1032" s="3"/>
      <c r="LV1032" s="3"/>
      <c r="LW1032" s="3"/>
      <c r="LX1032" s="3"/>
      <c r="LY1032" s="3"/>
      <c r="LZ1032" s="3"/>
      <c r="MA1032" s="3"/>
      <c r="MB1032" s="3"/>
      <c r="MC1032" s="3"/>
      <c r="MD1032" s="3"/>
      <c r="ME1032" s="3"/>
      <c r="MF1032" s="3"/>
      <c r="MG1032" s="3"/>
      <c r="MH1032" s="3"/>
      <c r="MI1032" s="3"/>
      <c r="MJ1032" s="3"/>
      <c r="MK1032" s="3"/>
      <c r="ML1032" s="3"/>
      <c r="MM1032" s="3"/>
      <c r="MN1032" s="3"/>
      <c r="MO1032" s="3"/>
      <c r="MP1032" s="3"/>
      <c r="MQ1032" s="3"/>
      <c r="MR1032" s="3"/>
      <c r="MS1032" s="3"/>
      <c r="MT1032" s="3"/>
      <c r="MU1032" s="3"/>
      <c r="MV1032" s="3"/>
      <c r="MW1032" s="3"/>
      <c r="MX1032" s="3"/>
      <c r="MY1032" s="3"/>
      <c r="MZ1032" s="3"/>
      <c r="NA1032" s="3"/>
      <c r="NB1032" s="3"/>
      <c r="NC1032" s="3"/>
      <c r="ND1032" s="3"/>
      <c r="NE1032" s="3"/>
      <c r="NF1032" s="3"/>
      <c r="NG1032" s="3"/>
      <c r="NH1032" s="3"/>
      <c r="NI1032" s="3"/>
      <c r="NJ1032" s="3"/>
      <c r="NK1032" s="3"/>
      <c r="NL1032" s="3"/>
      <c r="NM1032" s="3"/>
      <c r="NN1032" s="3"/>
      <c r="NO1032" s="3"/>
      <c r="NP1032" s="3"/>
      <c r="NQ1032" s="3"/>
      <c r="NR1032" s="3"/>
      <c r="NS1032" s="3"/>
      <c r="NT1032" s="3"/>
      <c r="NU1032" s="3"/>
      <c r="NV1032" s="3"/>
      <c r="NW1032" s="3"/>
      <c r="NX1032" s="3"/>
      <c r="NY1032" s="3"/>
      <c r="NZ1032" s="3"/>
      <c r="OA1032" s="3"/>
      <c r="OB1032" s="3"/>
      <c r="OC1032" s="3"/>
      <c r="OD1032" s="3"/>
      <c r="OE1032" s="3"/>
      <c r="OF1032" s="3"/>
      <c r="OG1032" s="3"/>
      <c r="OH1032" s="3"/>
      <c r="OI1032" s="3"/>
      <c r="OJ1032" s="3"/>
      <c r="OK1032" s="3"/>
      <c r="OL1032" s="3"/>
      <c r="OM1032" s="3"/>
      <c r="ON1032" s="3"/>
      <c r="OO1032" s="3"/>
      <c r="OP1032" s="3"/>
      <c r="OQ1032" s="3"/>
      <c r="OR1032" s="3"/>
      <c r="OS1032" s="3"/>
      <c r="OT1032" s="3"/>
      <c r="OU1032" s="3"/>
      <c r="OV1032" s="3"/>
      <c r="OW1032" s="3"/>
      <c r="OX1032" s="3"/>
      <c r="OY1032" s="3"/>
      <c r="OZ1032" s="3"/>
      <c r="PA1032" s="3"/>
      <c r="PB1032" s="3"/>
      <c r="PC1032" s="3"/>
      <c r="PD1032" s="3"/>
      <c r="PE1032" s="3"/>
      <c r="PF1032" s="3"/>
      <c r="PG1032" s="3"/>
      <c r="PH1032" s="3"/>
      <c r="PI1032" s="3"/>
      <c r="PJ1032" s="3"/>
      <c r="PK1032" s="3"/>
      <c r="PL1032" s="3"/>
      <c r="PM1032" s="3"/>
      <c r="PN1032" s="3"/>
      <c r="PO1032" s="3"/>
      <c r="PP1032" s="3"/>
      <c r="PQ1032" s="3"/>
      <c r="PR1032" s="3"/>
      <c r="PS1032" s="3"/>
      <c r="PT1032" s="3"/>
      <c r="PU1032" s="3"/>
      <c r="PV1032" s="3"/>
      <c r="PW1032" s="3"/>
      <c r="PX1032" s="3"/>
      <c r="PY1032" s="3"/>
      <c r="PZ1032" s="3"/>
      <c r="QA1032" s="3"/>
      <c r="QB1032" s="3"/>
      <c r="QC1032" s="3"/>
      <c r="QD1032" s="3"/>
      <c r="QE1032" s="3"/>
      <c r="QF1032" s="3"/>
      <c r="QG1032" s="3"/>
      <c r="QH1032" s="3"/>
      <c r="QI1032" s="3"/>
      <c r="QJ1032" s="3"/>
      <c r="QK1032" s="3"/>
      <c r="QL1032" s="3"/>
      <c r="QM1032" s="3"/>
      <c r="QN1032" s="3"/>
      <c r="QO1032" s="3"/>
      <c r="QP1032" s="3"/>
      <c r="QQ1032" s="3"/>
      <c r="QR1032" s="3"/>
      <c r="QS1032" s="3"/>
      <c r="QT1032" s="3"/>
      <c r="QU1032" s="3"/>
      <c r="QV1032" s="3"/>
      <c r="QW1032" s="3"/>
      <c r="QX1032" s="3"/>
      <c r="QY1032" s="3"/>
      <c r="QZ1032" s="3"/>
      <c r="RA1032" s="3"/>
      <c r="RB1032" s="3"/>
      <c r="RC1032" s="3"/>
      <c r="RD1032" s="3"/>
      <c r="RE1032" s="3"/>
      <c r="RF1032" s="3"/>
      <c r="RG1032" s="3"/>
      <c r="RH1032" s="3"/>
      <c r="RI1032" s="3"/>
      <c r="RJ1032" s="3"/>
      <c r="RK1032" s="3"/>
      <c r="RL1032" s="3"/>
      <c r="RM1032" s="3"/>
      <c r="RN1032" s="3"/>
      <c r="RO1032" s="3"/>
      <c r="RP1032" s="3"/>
      <c r="RQ1032" s="3"/>
      <c r="RR1032" s="3"/>
      <c r="RS1032" s="3"/>
      <c r="RT1032" s="3"/>
      <c r="RU1032" s="3"/>
      <c r="RV1032" s="3"/>
      <c r="RW1032" s="3"/>
      <c r="RX1032" s="3"/>
      <c r="RY1032" s="3"/>
      <c r="RZ1032" s="3"/>
      <c r="SA1032" s="3"/>
      <c r="SB1032" s="3"/>
      <c r="SC1032" s="3"/>
      <c r="SD1032" s="3"/>
      <c r="SE1032" s="3"/>
      <c r="SF1032" s="3"/>
      <c r="SG1032" s="3"/>
      <c r="SH1032" s="3"/>
      <c r="SI1032" s="3"/>
      <c r="SJ1032" s="3"/>
      <c r="SK1032" s="3"/>
      <c r="SL1032" s="3"/>
      <c r="SM1032" s="3"/>
      <c r="SN1032" s="3"/>
      <c r="SO1032" s="3"/>
      <c r="SP1032" s="3"/>
      <c r="SQ1032" s="3"/>
      <c r="SR1032" s="3"/>
      <c r="SS1032" s="3"/>
      <c r="ST1032" s="3"/>
      <c r="SU1032" s="3"/>
      <c r="SV1032" s="3"/>
      <c r="SW1032" s="3"/>
      <c r="SX1032" s="3"/>
      <c r="SY1032" s="3"/>
      <c r="SZ1032" s="3"/>
      <c r="TA1032" s="3"/>
      <c r="TB1032" s="3"/>
      <c r="TC1032" s="3"/>
      <c r="TD1032" s="3"/>
      <c r="TE1032" s="3"/>
      <c r="TF1032" s="3"/>
      <c r="TG1032" s="3"/>
      <c r="TH1032" s="3"/>
      <c r="TI1032" s="3"/>
      <c r="TJ1032" s="3"/>
      <c r="TK1032" s="3"/>
      <c r="TL1032" s="3"/>
      <c r="TM1032" s="3"/>
      <c r="TN1032" s="3"/>
      <c r="TO1032" s="3"/>
      <c r="TP1032" s="3"/>
      <c r="TQ1032" s="3"/>
      <c r="TR1032" s="3"/>
      <c r="TS1032" s="3"/>
      <c r="TT1032" s="3"/>
      <c r="TU1032" s="3"/>
      <c r="TV1032" s="3"/>
      <c r="TW1032" s="3"/>
      <c r="TX1032" s="3"/>
      <c r="TY1032" s="3"/>
      <c r="TZ1032" s="3"/>
      <c r="UA1032" s="3"/>
      <c r="UB1032" s="3"/>
      <c r="UC1032" s="3"/>
      <c r="UD1032" s="3"/>
      <c r="UE1032" s="3"/>
      <c r="UF1032" s="3"/>
      <c r="UG1032" s="3"/>
      <c r="UH1032" s="3"/>
      <c r="UI1032" s="3"/>
      <c r="UJ1032" s="3"/>
      <c r="UK1032" s="3"/>
      <c r="UL1032" s="3"/>
      <c r="UM1032" s="3"/>
      <c r="UN1032" s="3"/>
      <c r="UO1032" s="3"/>
      <c r="UP1032" s="3"/>
      <c r="UQ1032" s="3"/>
      <c r="UR1032" s="3"/>
      <c r="US1032" s="3"/>
      <c r="UT1032" s="3"/>
      <c r="UU1032" s="3"/>
      <c r="UV1032" s="3"/>
      <c r="UW1032" s="3"/>
      <c r="UX1032" s="3"/>
      <c r="UY1032" s="3"/>
      <c r="UZ1032" s="3"/>
      <c r="VA1032" s="3"/>
      <c r="VB1032" s="3"/>
      <c r="VC1032" s="3"/>
      <c r="VD1032" s="3"/>
      <c r="VE1032" s="3"/>
      <c r="VF1032" s="3"/>
      <c r="VG1032" s="3"/>
      <c r="VH1032" s="3"/>
      <c r="VI1032" s="3"/>
      <c r="VJ1032" s="3"/>
      <c r="VK1032" s="3"/>
      <c r="VL1032" s="3"/>
      <c r="VM1032" s="3"/>
      <c r="VN1032" s="3"/>
      <c r="VO1032" s="3"/>
      <c r="VP1032" s="3"/>
      <c r="VQ1032" s="3"/>
      <c r="VR1032" s="3"/>
      <c r="VS1032" s="3"/>
      <c r="VT1032" s="3"/>
      <c r="VU1032" s="3"/>
      <c r="VV1032" s="3"/>
      <c r="VW1032" s="3"/>
      <c r="VX1032" s="3"/>
      <c r="VY1032" s="3"/>
      <c r="VZ1032" s="3"/>
      <c r="WA1032" s="3"/>
      <c r="WB1032" s="3"/>
      <c r="WC1032" s="3"/>
    </row>
    <row r="1033" spans="1:601" x14ac:dyDescent="0.3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  <c r="KA1033" s="3"/>
      <c r="KB1033" s="3"/>
      <c r="KC1033" s="3"/>
      <c r="KD1033" s="3"/>
      <c r="KE1033" s="3"/>
      <c r="KF1033" s="3"/>
      <c r="KG1033" s="3"/>
      <c r="KH1033" s="3"/>
      <c r="KI1033" s="3"/>
      <c r="KJ1033" s="3"/>
      <c r="KK1033" s="3"/>
      <c r="KL1033" s="3"/>
      <c r="KM1033" s="3"/>
      <c r="KN1033" s="3"/>
      <c r="KO1033" s="3"/>
      <c r="KP1033" s="3"/>
      <c r="KQ1033" s="3"/>
      <c r="KR1033" s="3"/>
      <c r="KS1033" s="3"/>
      <c r="KT1033" s="3"/>
      <c r="KU1033" s="3"/>
      <c r="KV1033" s="3"/>
      <c r="KW1033" s="3"/>
      <c r="KX1033" s="3"/>
      <c r="KY1033" s="3"/>
      <c r="KZ1033" s="3"/>
      <c r="LA1033" s="3"/>
      <c r="LB1033" s="3"/>
      <c r="LC1033" s="3"/>
      <c r="LD1033" s="3"/>
      <c r="LE1033" s="3"/>
      <c r="LF1033" s="3"/>
      <c r="LG1033" s="3"/>
      <c r="LH1033" s="3"/>
      <c r="LI1033" s="3"/>
      <c r="LJ1033" s="3"/>
      <c r="LK1033" s="3"/>
      <c r="LL1033" s="3"/>
      <c r="LM1033" s="3"/>
      <c r="LN1033" s="3"/>
      <c r="LO1033" s="3"/>
      <c r="LP1033" s="3"/>
      <c r="LQ1033" s="3"/>
      <c r="LR1033" s="3"/>
      <c r="LS1033" s="3"/>
      <c r="LT1033" s="3"/>
      <c r="LU1033" s="3"/>
      <c r="LV1033" s="3"/>
      <c r="LW1033" s="3"/>
      <c r="LX1033" s="3"/>
      <c r="LY1033" s="3"/>
      <c r="LZ1033" s="3"/>
      <c r="MA1033" s="3"/>
      <c r="MB1033" s="3"/>
      <c r="MC1033" s="3"/>
      <c r="MD1033" s="3"/>
      <c r="ME1033" s="3"/>
      <c r="MF1033" s="3"/>
      <c r="MG1033" s="3"/>
      <c r="MH1033" s="3"/>
      <c r="MI1033" s="3"/>
      <c r="MJ1033" s="3"/>
      <c r="MK1033" s="3"/>
      <c r="ML1033" s="3"/>
      <c r="MM1033" s="3"/>
      <c r="MN1033" s="3"/>
      <c r="MO1033" s="3"/>
      <c r="MP1033" s="3"/>
      <c r="MQ1033" s="3"/>
      <c r="MR1033" s="3"/>
      <c r="MS1033" s="3"/>
      <c r="MT1033" s="3"/>
      <c r="MU1033" s="3"/>
      <c r="MV1033" s="3"/>
      <c r="MW1033" s="3"/>
      <c r="MX1033" s="3"/>
      <c r="MY1033" s="3"/>
      <c r="MZ1033" s="3"/>
      <c r="NA1033" s="3"/>
      <c r="NB1033" s="3"/>
      <c r="NC1033" s="3"/>
      <c r="ND1033" s="3"/>
      <c r="NE1033" s="3"/>
      <c r="NF1033" s="3"/>
      <c r="NG1033" s="3"/>
      <c r="NH1033" s="3"/>
      <c r="NI1033" s="3"/>
      <c r="NJ1033" s="3"/>
      <c r="NK1033" s="3"/>
      <c r="NL1033" s="3"/>
      <c r="NM1033" s="3"/>
      <c r="NN1033" s="3"/>
      <c r="NO1033" s="3"/>
      <c r="NP1033" s="3"/>
      <c r="NQ1033" s="3"/>
      <c r="NR1033" s="3"/>
      <c r="NS1033" s="3"/>
      <c r="NT1033" s="3"/>
      <c r="NU1033" s="3"/>
      <c r="NV1033" s="3"/>
      <c r="NW1033" s="3"/>
      <c r="NX1033" s="3"/>
      <c r="NY1033" s="3"/>
      <c r="NZ1033" s="3"/>
      <c r="OA1033" s="3"/>
      <c r="OB1033" s="3"/>
      <c r="OC1033" s="3"/>
      <c r="OD1033" s="3"/>
      <c r="OE1033" s="3"/>
      <c r="OF1033" s="3"/>
      <c r="OG1033" s="3"/>
      <c r="OH1033" s="3"/>
      <c r="OI1033" s="3"/>
      <c r="OJ1033" s="3"/>
      <c r="OK1033" s="3"/>
      <c r="OL1033" s="3"/>
      <c r="OM1033" s="3"/>
      <c r="ON1033" s="3"/>
      <c r="OO1033" s="3"/>
      <c r="OP1033" s="3"/>
      <c r="OQ1033" s="3"/>
      <c r="OR1033" s="3"/>
      <c r="OS1033" s="3"/>
      <c r="OT1033" s="3"/>
      <c r="OU1033" s="3"/>
      <c r="OV1033" s="3"/>
      <c r="OW1033" s="3"/>
      <c r="OX1033" s="3"/>
      <c r="OY1033" s="3"/>
      <c r="OZ1033" s="3"/>
      <c r="PA1033" s="3"/>
      <c r="PB1033" s="3"/>
      <c r="PC1033" s="3"/>
      <c r="PD1033" s="3"/>
      <c r="PE1033" s="3"/>
      <c r="PF1033" s="3"/>
      <c r="PG1033" s="3"/>
      <c r="PH1033" s="3"/>
      <c r="PI1033" s="3"/>
      <c r="PJ1033" s="3"/>
      <c r="PK1033" s="3"/>
      <c r="PL1033" s="3"/>
      <c r="PM1033" s="3"/>
      <c r="PN1033" s="3"/>
      <c r="PO1033" s="3"/>
      <c r="PP1033" s="3"/>
      <c r="PQ1033" s="3"/>
      <c r="PR1033" s="3"/>
      <c r="PS1033" s="3"/>
      <c r="PT1033" s="3"/>
      <c r="PU1033" s="3"/>
      <c r="PV1033" s="3"/>
      <c r="PW1033" s="3"/>
      <c r="PX1033" s="3"/>
      <c r="PY1033" s="3"/>
      <c r="PZ1033" s="3"/>
      <c r="QA1033" s="3"/>
      <c r="QB1033" s="3"/>
      <c r="QC1033" s="3"/>
      <c r="QD1033" s="3"/>
      <c r="QE1033" s="3"/>
      <c r="QF1033" s="3"/>
      <c r="QG1033" s="3"/>
      <c r="QH1033" s="3"/>
      <c r="QI1033" s="3"/>
      <c r="QJ1033" s="3"/>
      <c r="QK1033" s="3"/>
      <c r="QL1033" s="3"/>
      <c r="QM1033" s="3"/>
      <c r="QN1033" s="3"/>
      <c r="QO1033" s="3"/>
      <c r="QP1033" s="3"/>
      <c r="QQ1033" s="3"/>
      <c r="QR1033" s="3"/>
      <c r="QS1033" s="3"/>
      <c r="QT1033" s="3"/>
      <c r="QU1033" s="3"/>
      <c r="QV1033" s="3"/>
      <c r="QW1033" s="3"/>
      <c r="QX1033" s="3"/>
      <c r="QY1033" s="3"/>
      <c r="QZ1033" s="3"/>
      <c r="RA1033" s="3"/>
      <c r="RB1033" s="3"/>
      <c r="RC1033" s="3"/>
      <c r="RD1033" s="3"/>
      <c r="RE1033" s="3"/>
      <c r="RF1033" s="3"/>
      <c r="RG1033" s="3"/>
      <c r="RH1033" s="3"/>
      <c r="RI1033" s="3"/>
      <c r="RJ1033" s="3"/>
      <c r="RK1033" s="3"/>
      <c r="RL1033" s="3"/>
      <c r="RM1033" s="3"/>
      <c r="RN1033" s="3"/>
      <c r="RO1033" s="3"/>
      <c r="RP1033" s="3"/>
      <c r="RQ1033" s="3"/>
      <c r="RR1033" s="3"/>
      <c r="RS1033" s="3"/>
      <c r="RT1033" s="3"/>
      <c r="RU1033" s="3"/>
      <c r="RV1033" s="3"/>
      <c r="RW1033" s="3"/>
      <c r="RX1033" s="3"/>
      <c r="RY1033" s="3"/>
      <c r="RZ1033" s="3"/>
      <c r="SA1033" s="3"/>
      <c r="SB1033" s="3"/>
      <c r="SC1033" s="3"/>
      <c r="SD1033" s="3"/>
      <c r="SE1033" s="3"/>
      <c r="SF1033" s="3"/>
      <c r="SG1033" s="3"/>
      <c r="SH1033" s="3"/>
      <c r="SI1033" s="3"/>
      <c r="SJ1033" s="3"/>
      <c r="SK1033" s="3"/>
      <c r="SL1033" s="3"/>
      <c r="SM1033" s="3"/>
      <c r="SN1033" s="3"/>
      <c r="SO1033" s="3"/>
      <c r="SP1033" s="3"/>
      <c r="SQ1033" s="3"/>
      <c r="SR1033" s="3"/>
      <c r="SS1033" s="3"/>
      <c r="ST1033" s="3"/>
      <c r="SU1033" s="3"/>
      <c r="SV1033" s="3"/>
      <c r="SW1033" s="3"/>
      <c r="SX1033" s="3"/>
      <c r="SY1033" s="3"/>
      <c r="SZ1033" s="3"/>
      <c r="TA1033" s="3"/>
      <c r="TB1033" s="3"/>
      <c r="TC1033" s="3"/>
      <c r="TD1033" s="3"/>
      <c r="TE1033" s="3"/>
      <c r="TF1033" s="3"/>
      <c r="TG1033" s="3"/>
      <c r="TH1033" s="3"/>
      <c r="TI1033" s="3"/>
      <c r="TJ1033" s="3"/>
      <c r="TK1033" s="3"/>
      <c r="TL1033" s="3"/>
      <c r="TM1033" s="3"/>
      <c r="TN1033" s="3"/>
      <c r="TO1033" s="3"/>
      <c r="TP1033" s="3"/>
      <c r="TQ1033" s="3"/>
      <c r="TR1033" s="3"/>
      <c r="TS1033" s="3"/>
      <c r="TT1033" s="3"/>
      <c r="TU1033" s="3"/>
      <c r="TV1033" s="3"/>
      <c r="TW1033" s="3"/>
      <c r="TX1033" s="3"/>
      <c r="TY1033" s="3"/>
      <c r="TZ1033" s="3"/>
      <c r="UA1033" s="3"/>
      <c r="UB1033" s="3"/>
      <c r="UC1033" s="3"/>
      <c r="UD1033" s="3"/>
      <c r="UE1033" s="3"/>
      <c r="UF1033" s="3"/>
      <c r="UG1033" s="3"/>
      <c r="UH1033" s="3"/>
      <c r="UI1033" s="3"/>
      <c r="UJ1033" s="3"/>
      <c r="UK1033" s="3"/>
      <c r="UL1033" s="3"/>
      <c r="UM1033" s="3"/>
      <c r="UN1033" s="3"/>
      <c r="UO1033" s="3"/>
      <c r="UP1033" s="3"/>
      <c r="UQ1033" s="3"/>
      <c r="UR1033" s="3"/>
      <c r="US1033" s="3"/>
      <c r="UT1033" s="3"/>
      <c r="UU1033" s="3"/>
      <c r="UV1033" s="3"/>
      <c r="UW1033" s="3"/>
      <c r="UX1033" s="3"/>
      <c r="UY1033" s="3"/>
      <c r="UZ1033" s="3"/>
      <c r="VA1033" s="3"/>
      <c r="VB1033" s="3"/>
      <c r="VC1033" s="3"/>
      <c r="VD1033" s="3"/>
      <c r="VE1033" s="3"/>
      <c r="VF1033" s="3"/>
      <c r="VG1033" s="3"/>
      <c r="VH1033" s="3"/>
      <c r="VI1033" s="3"/>
      <c r="VJ1033" s="3"/>
      <c r="VK1033" s="3"/>
      <c r="VL1033" s="3"/>
      <c r="VM1033" s="3"/>
      <c r="VN1033" s="3"/>
      <c r="VO1033" s="3"/>
      <c r="VP1033" s="3"/>
      <c r="VQ1033" s="3"/>
      <c r="VR1033" s="3"/>
      <c r="VS1033" s="3"/>
      <c r="VT1033" s="3"/>
      <c r="VU1033" s="3"/>
      <c r="VV1033" s="3"/>
      <c r="VW1033" s="3"/>
      <c r="VX1033" s="3"/>
      <c r="VY1033" s="3"/>
      <c r="VZ1033" s="3"/>
      <c r="WA1033" s="3"/>
      <c r="WB1033" s="3"/>
      <c r="WC1033" s="3"/>
    </row>
    <row r="1034" spans="1:601" x14ac:dyDescent="0.3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  <c r="KA1034" s="3"/>
      <c r="KB1034" s="3"/>
      <c r="KC1034" s="3"/>
      <c r="KD1034" s="3"/>
      <c r="KE1034" s="3"/>
      <c r="KF1034" s="3"/>
      <c r="KG1034" s="3"/>
      <c r="KH1034" s="3"/>
      <c r="KI1034" s="3"/>
      <c r="KJ1034" s="3"/>
      <c r="KK1034" s="3"/>
      <c r="KL1034" s="3"/>
      <c r="KM1034" s="3"/>
      <c r="KN1034" s="3"/>
      <c r="KO1034" s="3"/>
      <c r="KP1034" s="3"/>
      <c r="KQ1034" s="3"/>
      <c r="KR1034" s="3"/>
      <c r="KS1034" s="3"/>
      <c r="KT1034" s="3"/>
      <c r="KU1034" s="3"/>
      <c r="KV1034" s="3"/>
      <c r="KW1034" s="3"/>
      <c r="KX1034" s="3"/>
      <c r="KY1034" s="3"/>
      <c r="KZ1034" s="3"/>
      <c r="LA1034" s="3"/>
      <c r="LB1034" s="3"/>
      <c r="LC1034" s="3"/>
      <c r="LD1034" s="3"/>
      <c r="LE1034" s="3"/>
      <c r="LF1034" s="3"/>
      <c r="LG1034" s="3"/>
      <c r="LH1034" s="3"/>
      <c r="LI1034" s="3"/>
      <c r="LJ1034" s="3"/>
      <c r="LK1034" s="3"/>
      <c r="LL1034" s="3"/>
      <c r="LM1034" s="3"/>
      <c r="LN1034" s="3"/>
      <c r="LO1034" s="3"/>
      <c r="LP1034" s="3"/>
      <c r="LQ1034" s="3"/>
      <c r="LR1034" s="3"/>
      <c r="LS1034" s="3"/>
      <c r="LT1034" s="3"/>
      <c r="LU1034" s="3"/>
      <c r="LV1034" s="3"/>
      <c r="LW1034" s="3"/>
      <c r="LX1034" s="3"/>
      <c r="LY1034" s="3"/>
      <c r="LZ1034" s="3"/>
      <c r="MA1034" s="3"/>
      <c r="MB1034" s="3"/>
      <c r="MC1034" s="3"/>
      <c r="MD1034" s="3"/>
      <c r="ME1034" s="3"/>
      <c r="MF1034" s="3"/>
      <c r="MG1034" s="3"/>
      <c r="MH1034" s="3"/>
      <c r="MI1034" s="3"/>
      <c r="MJ1034" s="3"/>
      <c r="MK1034" s="3"/>
      <c r="ML1034" s="3"/>
      <c r="MM1034" s="3"/>
      <c r="MN1034" s="3"/>
      <c r="MO1034" s="3"/>
      <c r="MP1034" s="3"/>
      <c r="MQ1034" s="3"/>
      <c r="MR1034" s="3"/>
      <c r="MS1034" s="3"/>
      <c r="MT1034" s="3"/>
      <c r="MU1034" s="3"/>
      <c r="MV1034" s="3"/>
      <c r="MW1034" s="3"/>
      <c r="MX1034" s="3"/>
      <c r="MY1034" s="3"/>
      <c r="MZ1034" s="3"/>
      <c r="NA1034" s="3"/>
      <c r="NB1034" s="3"/>
      <c r="NC1034" s="3"/>
      <c r="ND1034" s="3"/>
      <c r="NE1034" s="3"/>
      <c r="NF1034" s="3"/>
      <c r="NG1034" s="3"/>
      <c r="NH1034" s="3"/>
      <c r="NI1034" s="3"/>
      <c r="NJ1034" s="3"/>
      <c r="NK1034" s="3"/>
      <c r="NL1034" s="3"/>
      <c r="NM1034" s="3"/>
      <c r="NN1034" s="3"/>
      <c r="NO1034" s="3"/>
      <c r="NP1034" s="3"/>
      <c r="NQ1034" s="3"/>
      <c r="NR1034" s="3"/>
      <c r="NS1034" s="3"/>
      <c r="NT1034" s="3"/>
      <c r="NU1034" s="3"/>
      <c r="NV1034" s="3"/>
      <c r="NW1034" s="3"/>
      <c r="NX1034" s="3"/>
      <c r="NY1034" s="3"/>
      <c r="NZ1034" s="3"/>
      <c r="OA1034" s="3"/>
      <c r="OB1034" s="3"/>
      <c r="OC1034" s="3"/>
      <c r="OD1034" s="3"/>
      <c r="OE1034" s="3"/>
      <c r="OF1034" s="3"/>
      <c r="OG1034" s="3"/>
      <c r="OH1034" s="3"/>
      <c r="OI1034" s="3"/>
      <c r="OJ1034" s="3"/>
      <c r="OK1034" s="3"/>
      <c r="OL1034" s="3"/>
      <c r="OM1034" s="3"/>
      <c r="ON1034" s="3"/>
      <c r="OO1034" s="3"/>
      <c r="OP1034" s="3"/>
      <c r="OQ1034" s="3"/>
      <c r="OR1034" s="3"/>
      <c r="OS1034" s="3"/>
      <c r="OT1034" s="3"/>
      <c r="OU1034" s="3"/>
      <c r="OV1034" s="3"/>
      <c r="OW1034" s="3"/>
      <c r="OX1034" s="3"/>
      <c r="OY1034" s="3"/>
      <c r="OZ1034" s="3"/>
      <c r="PA1034" s="3"/>
      <c r="PB1034" s="3"/>
      <c r="PC1034" s="3"/>
      <c r="PD1034" s="3"/>
      <c r="PE1034" s="3"/>
      <c r="PF1034" s="3"/>
      <c r="PG1034" s="3"/>
      <c r="PH1034" s="3"/>
      <c r="PI1034" s="3"/>
      <c r="PJ1034" s="3"/>
      <c r="PK1034" s="3"/>
      <c r="PL1034" s="3"/>
      <c r="PM1034" s="3"/>
      <c r="PN1034" s="3"/>
      <c r="PO1034" s="3"/>
      <c r="PP1034" s="3"/>
      <c r="PQ1034" s="3"/>
      <c r="PR1034" s="3"/>
      <c r="PS1034" s="3"/>
      <c r="PT1034" s="3"/>
      <c r="PU1034" s="3"/>
      <c r="PV1034" s="3"/>
      <c r="PW1034" s="3"/>
      <c r="PX1034" s="3"/>
      <c r="PY1034" s="3"/>
      <c r="PZ1034" s="3"/>
      <c r="QA1034" s="3"/>
      <c r="QB1034" s="3"/>
      <c r="QC1034" s="3"/>
      <c r="QD1034" s="3"/>
      <c r="QE1034" s="3"/>
      <c r="QF1034" s="3"/>
      <c r="QG1034" s="3"/>
      <c r="QH1034" s="3"/>
      <c r="QI1034" s="3"/>
      <c r="QJ1034" s="3"/>
      <c r="QK1034" s="3"/>
      <c r="QL1034" s="3"/>
      <c r="QM1034" s="3"/>
      <c r="QN1034" s="3"/>
      <c r="QO1034" s="3"/>
      <c r="QP1034" s="3"/>
      <c r="QQ1034" s="3"/>
      <c r="QR1034" s="3"/>
      <c r="QS1034" s="3"/>
      <c r="QT1034" s="3"/>
      <c r="QU1034" s="3"/>
      <c r="QV1034" s="3"/>
      <c r="QW1034" s="3"/>
      <c r="QX1034" s="3"/>
      <c r="QY1034" s="3"/>
      <c r="QZ1034" s="3"/>
      <c r="RA1034" s="3"/>
      <c r="RB1034" s="3"/>
      <c r="RC1034" s="3"/>
      <c r="RD1034" s="3"/>
      <c r="RE1034" s="3"/>
      <c r="RF1034" s="3"/>
      <c r="RG1034" s="3"/>
      <c r="RH1034" s="3"/>
      <c r="RI1034" s="3"/>
      <c r="RJ1034" s="3"/>
      <c r="RK1034" s="3"/>
      <c r="RL1034" s="3"/>
      <c r="RM1034" s="3"/>
      <c r="RN1034" s="3"/>
      <c r="RO1034" s="3"/>
      <c r="RP1034" s="3"/>
      <c r="RQ1034" s="3"/>
      <c r="RR1034" s="3"/>
      <c r="RS1034" s="3"/>
      <c r="RT1034" s="3"/>
      <c r="RU1034" s="3"/>
      <c r="RV1034" s="3"/>
      <c r="RW1034" s="3"/>
      <c r="RX1034" s="3"/>
      <c r="RY1034" s="3"/>
      <c r="RZ1034" s="3"/>
      <c r="SA1034" s="3"/>
      <c r="SB1034" s="3"/>
      <c r="SC1034" s="3"/>
      <c r="SD1034" s="3"/>
      <c r="SE1034" s="3"/>
      <c r="SF1034" s="3"/>
      <c r="SG1034" s="3"/>
      <c r="SH1034" s="3"/>
      <c r="SI1034" s="3"/>
      <c r="SJ1034" s="3"/>
      <c r="SK1034" s="3"/>
      <c r="SL1034" s="3"/>
      <c r="SM1034" s="3"/>
      <c r="SN1034" s="3"/>
      <c r="SO1034" s="3"/>
      <c r="SP1034" s="3"/>
      <c r="SQ1034" s="3"/>
      <c r="SR1034" s="3"/>
      <c r="SS1034" s="3"/>
      <c r="ST1034" s="3"/>
      <c r="SU1034" s="3"/>
      <c r="SV1034" s="3"/>
      <c r="SW1034" s="3"/>
      <c r="SX1034" s="3"/>
      <c r="SY1034" s="3"/>
      <c r="SZ1034" s="3"/>
      <c r="TA1034" s="3"/>
      <c r="TB1034" s="3"/>
      <c r="TC1034" s="3"/>
      <c r="TD1034" s="3"/>
      <c r="TE1034" s="3"/>
      <c r="TF1034" s="3"/>
      <c r="TG1034" s="3"/>
      <c r="TH1034" s="3"/>
      <c r="TI1034" s="3"/>
      <c r="TJ1034" s="3"/>
      <c r="TK1034" s="3"/>
      <c r="TL1034" s="3"/>
      <c r="TM1034" s="3"/>
      <c r="TN1034" s="3"/>
      <c r="TO1034" s="3"/>
      <c r="TP1034" s="3"/>
      <c r="TQ1034" s="3"/>
      <c r="TR1034" s="3"/>
      <c r="TS1034" s="3"/>
      <c r="TT1034" s="3"/>
      <c r="TU1034" s="3"/>
      <c r="TV1034" s="3"/>
      <c r="TW1034" s="3"/>
      <c r="TX1034" s="3"/>
      <c r="TY1034" s="3"/>
      <c r="TZ1034" s="3"/>
      <c r="UA1034" s="3"/>
      <c r="UB1034" s="3"/>
      <c r="UC1034" s="3"/>
      <c r="UD1034" s="3"/>
      <c r="UE1034" s="3"/>
      <c r="UF1034" s="3"/>
      <c r="UG1034" s="3"/>
      <c r="UH1034" s="3"/>
      <c r="UI1034" s="3"/>
      <c r="UJ1034" s="3"/>
      <c r="UK1034" s="3"/>
      <c r="UL1034" s="3"/>
      <c r="UM1034" s="3"/>
      <c r="UN1034" s="3"/>
      <c r="UO1034" s="3"/>
      <c r="UP1034" s="3"/>
      <c r="UQ1034" s="3"/>
      <c r="UR1034" s="3"/>
      <c r="US1034" s="3"/>
      <c r="UT1034" s="3"/>
      <c r="UU1034" s="3"/>
      <c r="UV1034" s="3"/>
      <c r="UW1034" s="3"/>
      <c r="UX1034" s="3"/>
      <c r="UY1034" s="3"/>
      <c r="UZ1034" s="3"/>
      <c r="VA1034" s="3"/>
      <c r="VB1034" s="3"/>
      <c r="VC1034" s="3"/>
      <c r="VD1034" s="3"/>
      <c r="VE1034" s="3"/>
      <c r="VF1034" s="3"/>
      <c r="VG1034" s="3"/>
      <c r="VH1034" s="3"/>
      <c r="VI1034" s="3"/>
      <c r="VJ1034" s="3"/>
      <c r="VK1034" s="3"/>
      <c r="VL1034" s="3"/>
      <c r="VM1034" s="3"/>
      <c r="VN1034" s="3"/>
      <c r="VO1034" s="3"/>
      <c r="VP1034" s="3"/>
      <c r="VQ1034" s="3"/>
      <c r="VR1034" s="3"/>
      <c r="VS1034" s="3"/>
      <c r="VT1034" s="3"/>
      <c r="VU1034" s="3"/>
      <c r="VV1034" s="3"/>
      <c r="VW1034" s="3"/>
      <c r="VX1034" s="3"/>
      <c r="VY1034" s="3"/>
      <c r="VZ1034" s="3"/>
      <c r="WA1034" s="3"/>
      <c r="WB1034" s="3"/>
      <c r="WC1034" s="3"/>
    </row>
    <row r="1035" spans="1:601" x14ac:dyDescent="0.3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  <c r="KA1035" s="3"/>
      <c r="KB1035" s="3"/>
      <c r="KC1035" s="3"/>
      <c r="KD1035" s="3"/>
      <c r="KE1035" s="3"/>
      <c r="KF1035" s="3"/>
      <c r="KG1035" s="3"/>
      <c r="KH1035" s="3"/>
      <c r="KI1035" s="3"/>
      <c r="KJ1035" s="3"/>
      <c r="KK1035" s="3"/>
      <c r="KL1035" s="3"/>
      <c r="KM1035" s="3"/>
      <c r="KN1035" s="3"/>
      <c r="KO1035" s="3"/>
      <c r="KP1035" s="3"/>
      <c r="KQ1035" s="3"/>
      <c r="KR1035" s="3"/>
      <c r="KS1035" s="3"/>
      <c r="KT1035" s="3"/>
      <c r="KU1035" s="3"/>
      <c r="KV1035" s="3"/>
      <c r="KW1035" s="3"/>
      <c r="KX1035" s="3"/>
      <c r="KY1035" s="3"/>
      <c r="KZ1035" s="3"/>
      <c r="LA1035" s="3"/>
      <c r="LB1035" s="3"/>
      <c r="LC1035" s="3"/>
      <c r="LD1035" s="3"/>
      <c r="LE1035" s="3"/>
      <c r="LF1035" s="3"/>
      <c r="LG1035" s="3"/>
      <c r="LH1035" s="3"/>
      <c r="LI1035" s="3"/>
      <c r="LJ1035" s="3"/>
      <c r="LK1035" s="3"/>
      <c r="LL1035" s="3"/>
      <c r="LM1035" s="3"/>
      <c r="LN1035" s="3"/>
      <c r="LO1035" s="3"/>
      <c r="LP1035" s="3"/>
      <c r="LQ1035" s="3"/>
      <c r="LR1035" s="3"/>
      <c r="LS1035" s="3"/>
      <c r="LT1035" s="3"/>
      <c r="LU1035" s="3"/>
      <c r="LV1035" s="3"/>
      <c r="LW1035" s="3"/>
      <c r="LX1035" s="3"/>
      <c r="LY1035" s="3"/>
      <c r="LZ1035" s="3"/>
      <c r="MA1035" s="3"/>
      <c r="MB1035" s="3"/>
      <c r="MC1035" s="3"/>
      <c r="MD1035" s="3"/>
      <c r="ME1035" s="3"/>
      <c r="MF1035" s="3"/>
      <c r="MG1035" s="3"/>
      <c r="MH1035" s="3"/>
      <c r="MI1035" s="3"/>
      <c r="MJ1035" s="3"/>
      <c r="MK1035" s="3"/>
      <c r="ML1035" s="3"/>
      <c r="MM1035" s="3"/>
      <c r="MN1035" s="3"/>
      <c r="MO1035" s="3"/>
      <c r="MP1035" s="3"/>
      <c r="MQ1035" s="3"/>
      <c r="MR1035" s="3"/>
      <c r="MS1035" s="3"/>
      <c r="MT1035" s="3"/>
      <c r="MU1035" s="3"/>
      <c r="MV1035" s="3"/>
      <c r="MW1035" s="3"/>
      <c r="MX1035" s="3"/>
      <c r="MY1035" s="3"/>
      <c r="MZ1035" s="3"/>
      <c r="NA1035" s="3"/>
      <c r="NB1035" s="3"/>
      <c r="NC1035" s="3"/>
      <c r="ND1035" s="3"/>
      <c r="NE1035" s="3"/>
      <c r="NF1035" s="3"/>
      <c r="NG1035" s="3"/>
      <c r="NH1035" s="3"/>
      <c r="NI1035" s="3"/>
      <c r="NJ1035" s="3"/>
      <c r="NK1035" s="3"/>
      <c r="NL1035" s="3"/>
      <c r="NM1035" s="3"/>
      <c r="NN1035" s="3"/>
      <c r="NO1035" s="3"/>
      <c r="NP1035" s="3"/>
      <c r="NQ1035" s="3"/>
      <c r="NR1035" s="3"/>
      <c r="NS1035" s="3"/>
      <c r="NT1035" s="3"/>
      <c r="NU1035" s="3"/>
      <c r="NV1035" s="3"/>
      <c r="NW1035" s="3"/>
      <c r="NX1035" s="3"/>
      <c r="NY1035" s="3"/>
      <c r="NZ1035" s="3"/>
      <c r="OA1035" s="3"/>
      <c r="OB1035" s="3"/>
      <c r="OC1035" s="3"/>
      <c r="OD1035" s="3"/>
      <c r="OE1035" s="3"/>
      <c r="OF1035" s="3"/>
      <c r="OG1035" s="3"/>
      <c r="OH1035" s="3"/>
      <c r="OI1035" s="3"/>
      <c r="OJ1035" s="3"/>
      <c r="OK1035" s="3"/>
      <c r="OL1035" s="3"/>
      <c r="OM1035" s="3"/>
      <c r="ON1035" s="3"/>
      <c r="OO1035" s="3"/>
      <c r="OP1035" s="3"/>
      <c r="OQ1035" s="3"/>
      <c r="OR1035" s="3"/>
      <c r="OS1035" s="3"/>
      <c r="OT1035" s="3"/>
      <c r="OU1035" s="3"/>
      <c r="OV1035" s="3"/>
      <c r="OW1035" s="3"/>
      <c r="OX1035" s="3"/>
      <c r="OY1035" s="3"/>
      <c r="OZ1035" s="3"/>
      <c r="PA1035" s="3"/>
      <c r="PB1035" s="3"/>
      <c r="PC1035" s="3"/>
      <c r="PD1035" s="3"/>
      <c r="PE1035" s="3"/>
      <c r="PF1035" s="3"/>
      <c r="PG1035" s="3"/>
      <c r="PH1035" s="3"/>
      <c r="PI1035" s="3"/>
      <c r="PJ1035" s="3"/>
      <c r="PK1035" s="3"/>
      <c r="PL1035" s="3"/>
      <c r="PM1035" s="3"/>
      <c r="PN1035" s="3"/>
      <c r="PO1035" s="3"/>
      <c r="PP1035" s="3"/>
      <c r="PQ1035" s="3"/>
      <c r="PR1035" s="3"/>
      <c r="PS1035" s="3"/>
      <c r="PT1035" s="3"/>
      <c r="PU1035" s="3"/>
      <c r="PV1035" s="3"/>
      <c r="PW1035" s="3"/>
      <c r="PX1035" s="3"/>
      <c r="PY1035" s="3"/>
      <c r="PZ1035" s="3"/>
      <c r="QA1035" s="3"/>
      <c r="QB1035" s="3"/>
      <c r="QC1035" s="3"/>
      <c r="QD1035" s="3"/>
      <c r="QE1035" s="3"/>
      <c r="QF1035" s="3"/>
      <c r="QG1035" s="3"/>
      <c r="QH1035" s="3"/>
      <c r="QI1035" s="3"/>
      <c r="QJ1035" s="3"/>
      <c r="QK1035" s="3"/>
      <c r="QL1035" s="3"/>
      <c r="QM1035" s="3"/>
      <c r="QN1035" s="3"/>
      <c r="QO1035" s="3"/>
      <c r="QP1035" s="3"/>
      <c r="QQ1035" s="3"/>
      <c r="QR1035" s="3"/>
      <c r="QS1035" s="3"/>
      <c r="QT1035" s="3"/>
      <c r="QU1035" s="3"/>
      <c r="QV1035" s="3"/>
      <c r="QW1035" s="3"/>
      <c r="QX1035" s="3"/>
      <c r="QY1035" s="3"/>
      <c r="QZ1035" s="3"/>
      <c r="RA1035" s="3"/>
      <c r="RB1035" s="3"/>
      <c r="RC1035" s="3"/>
      <c r="RD1035" s="3"/>
      <c r="RE1035" s="3"/>
      <c r="RF1035" s="3"/>
      <c r="RG1035" s="3"/>
      <c r="RH1035" s="3"/>
      <c r="RI1035" s="3"/>
      <c r="RJ1035" s="3"/>
      <c r="RK1035" s="3"/>
      <c r="RL1035" s="3"/>
      <c r="RM1035" s="3"/>
      <c r="RN1035" s="3"/>
      <c r="RO1035" s="3"/>
      <c r="RP1035" s="3"/>
      <c r="RQ1035" s="3"/>
      <c r="RR1035" s="3"/>
      <c r="RS1035" s="3"/>
      <c r="RT1035" s="3"/>
      <c r="RU1035" s="3"/>
      <c r="RV1035" s="3"/>
      <c r="RW1035" s="3"/>
      <c r="RX1035" s="3"/>
      <c r="RY1035" s="3"/>
      <c r="RZ1035" s="3"/>
      <c r="SA1035" s="3"/>
      <c r="SB1035" s="3"/>
      <c r="SC1035" s="3"/>
      <c r="SD1035" s="3"/>
      <c r="SE1035" s="3"/>
      <c r="SF1035" s="3"/>
      <c r="SG1035" s="3"/>
      <c r="SH1035" s="3"/>
      <c r="SI1035" s="3"/>
      <c r="SJ1035" s="3"/>
      <c r="SK1035" s="3"/>
      <c r="SL1035" s="3"/>
      <c r="SM1035" s="3"/>
      <c r="SN1035" s="3"/>
      <c r="SO1035" s="3"/>
      <c r="SP1035" s="3"/>
      <c r="SQ1035" s="3"/>
      <c r="SR1035" s="3"/>
      <c r="SS1035" s="3"/>
      <c r="ST1035" s="3"/>
      <c r="SU1035" s="3"/>
      <c r="SV1035" s="3"/>
      <c r="SW1035" s="3"/>
      <c r="SX1035" s="3"/>
      <c r="SY1035" s="3"/>
      <c r="SZ1035" s="3"/>
      <c r="TA1035" s="3"/>
      <c r="TB1035" s="3"/>
      <c r="TC1035" s="3"/>
      <c r="TD1035" s="3"/>
      <c r="TE1035" s="3"/>
      <c r="TF1035" s="3"/>
      <c r="TG1035" s="3"/>
      <c r="TH1035" s="3"/>
      <c r="TI1035" s="3"/>
      <c r="TJ1035" s="3"/>
      <c r="TK1035" s="3"/>
      <c r="TL1035" s="3"/>
      <c r="TM1035" s="3"/>
      <c r="TN1035" s="3"/>
      <c r="TO1035" s="3"/>
      <c r="TP1035" s="3"/>
      <c r="TQ1035" s="3"/>
      <c r="TR1035" s="3"/>
      <c r="TS1035" s="3"/>
      <c r="TT1035" s="3"/>
      <c r="TU1035" s="3"/>
      <c r="TV1035" s="3"/>
      <c r="TW1035" s="3"/>
      <c r="TX1035" s="3"/>
      <c r="TY1035" s="3"/>
      <c r="TZ1035" s="3"/>
      <c r="UA1035" s="3"/>
      <c r="UB1035" s="3"/>
      <c r="UC1035" s="3"/>
      <c r="UD1035" s="3"/>
      <c r="UE1035" s="3"/>
      <c r="UF1035" s="3"/>
      <c r="UG1035" s="3"/>
      <c r="UH1035" s="3"/>
      <c r="UI1035" s="3"/>
      <c r="UJ1035" s="3"/>
      <c r="UK1035" s="3"/>
      <c r="UL1035" s="3"/>
      <c r="UM1035" s="3"/>
      <c r="UN1035" s="3"/>
      <c r="UO1035" s="3"/>
      <c r="UP1035" s="3"/>
      <c r="UQ1035" s="3"/>
      <c r="UR1035" s="3"/>
      <c r="US1035" s="3"/>
      <c r="UT1035" s="3"/>
      <c r="UU1035" s="3"/>
      <c r="UV1035" s="3"/>
      <c r="UW1035" s="3"/>
      <c r="UX1035" s="3"/>
      <c r="UY1035" s="3"/>
      <c r="UZ1035" s="3"/>
      <c r="VA1035" s="3"/>
      <c r="VB1035" s="3"/>
      <c r="VC1035" s="3"/>
      <c r="VD1035" s="3"/>
      <c r="VE1035" s="3"/>
      <c r="VF1035" s="3"/>
      <c r="VG1035" s="3"/>
      <c r="VH1035" s="3"/>
      <c r="VI1035" s="3"/>
      <c r="VJ1035" s="3"/>
      <c r="VK1035" s="3"/>
      <c r="VL1035" s="3"/>
      <c r="VM1035" s="3"/>
      <c r="VN1035" s="3"/>
      <c r="VO1035" s="3"/>
      <c r="VP1035" s="3"/>
      <c r="VQ1035" s="3"/>
      <c r="VR1035" s="3"/>
      <c r="VS1035" s="3"/>
      <c r="VT1035" s="3"/>
      <c r="VU1035" s="3"/>
      <c r="VV1035" s="3"/>
      <c r="VW1035" s="3"/>
      <c r="VX1035" s="3"/>
      <c r="VY1035" s="3"/>
      <c r="VZ1035" s="3"/>
      <c r="WA1035" s="3"/>
      <c r="WB1035" s="3"/>
      <c r="WC1035" s="3"/>
    </row>
    <row r="1036" spans="1:601" x14ac:dyDescent="0.3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  <c r="KA1036" s="3"/>
      <c r="KB1036" s="3"/>
      <c r="KC1036" s="3"/>
      <c r="KD1036" s="3"/>
      <c r="KE1036" s="3"/>
      <c r="KF1036" s="3"/>
      <c r="KG1036" s="3"/>
      <c r="KH1036" s="3"/>
      <c r="KI1036" s="3"/>
      <c r="KJ1036" s="3"/>
      <c r="KK1036" s="3"/>
      <c r="KL1036" s="3"/>
      <c r="KM1036" s="3"/>
      <c r="KN1036" s="3"/>
      <c r="KO1036" s="3"/>
      <c r="KP1036" s="3"/>
      <c r="KQ1036" s="3"/>
      <c r="KR1036" s="3"/>
      <c r="KS1036" s="3"/>
      <c r="KT1036" s="3"/>
      <c r="KU1036" s="3"/>
      <c r="KV1036" s="3"/>
      <c r="KW1036" s="3"/>
      <c r="KX1036" s="3"/>
      <c r="KY1036" s="3"/>
      <c r="KZ1036" s="3"/>
      <c r="LA1036" s="3"/>
      <c r="LB1036" s="3"/>
      <c r="LC1036" s="3"/>
      <c r="LD1036" s="3"/>
      <c r="LE1036" s="3"/>
      <c r="LF1036" s="3"/>
      <c r="LG1036" s="3"/>
      <c r="LH1036" s="3"/>
      <c r="LI1036" s="3"/>
      <c r="LJ1036" s="3"/>
      <c r="LK1036" s="3"/>
      <c r="LL1036" s="3"/>
      <c r="LM1036" s="3"/>
      <c r="LN1036" s="3"/>
      <c r="LO1036" s="3"/>
      <c r="LP1036" s="3"/>
      <c r="LQ1036" s="3"/>
      <c r="LR1036" s="3"/>
      <c r="LS1036" s="3"/>
      <c r="LT1036" s="3"/>
      <c r="LU1036" s="3"/>
      <c r="LV1036" s="3"/>
      <c r="LW1036" s="3"/>
      <c r="LX1036" s="3"/>
      <c r="LY1036" s="3"/>
      <c r="LZ1036" s="3"/>
      <c r="MA1036" s="3"/>
      <c r="MB1036" s="3"/>
      <c r="MC1036" s="3"/>
      <c r="MD1036" s="3"/>
      <c r="ME1036" s="3"/>
      <c r="MF1036" s="3"/>
      <c r="MG1036" s="3"/>
      <c r="MH1036" s="3"/>
      <c r="MI1036" s="3"/>
      <c r="MJ1036" s="3"/>
      <c r="MK1036" s="3"/>
      <c r="ML1036" s="3"/>
      <c r="MM1036" s="3"/>
      <c r="MN1036" s="3"/>
      <c r="MO1036" s="3"/>
      <c r="MP1036" s="3"/>
      <c r="MQ1036" s="3"/>
      <c r="MR1036" s="3"/>
      <c r="MS1036" s="3"/>
      <c r="MT1036" s="3"/>
      <c r="MU1036" s="3"/>
      <c r="MV1036" s="3"/>
      <c r="MW1036" s="3"/>
      <c r="MX1036" s="3"/>
      <c r="MY1036" s="3"/>
      <c r="MZ1036" s="3"/>
      <c r="NA1036" s="3"/>
      <c r="NB1036" s="3"/>
      <c r="NC1036" s="3"/>
      <c r="ND1036" s="3"/>
      <c r="NE1036" s="3"/>
      <c r="NF1036" s="3"/>
      <c r="NG1036" s="3"/>
      <c r="NH1036" s="3"/>
      <c r="NI1036" s="3"/>
      <c r="NJ1036" s="3"/>
      <c r="NK1036" s="3"/>
      <c r="NL1036" s="3"/>
      <c r="NM1036" s="3"/>
      <c r="NN1036" s="3"/>
      <c r="NO1036" s="3"/>
      <c r="NP1036" s="3"/>
      <c r="NQ1036" s="3"/>
      <c r="NR1036" s="3"/>
      <c r="NS1036" s="3"/>
      <c r="NT1036" s="3"/>
      <c r="NU1036" s="3"/>
      <c r="NV1036" s="3"/>
      <c r="NW1036" s="3"/>
      <c r="NX1036" s="3"/>
      <c r="NY1036" s="3"/>
      <c r="NZ1036" s="3"/>
      <c r="OA1036" s="3"/>
      <c r="OB1036" s="3"/>
      <c r="OC1036" s="3"/>
      <c r="OD1036" s="3"/>
      <c r="OE1036" s="3"/>
      <c r="OF1036" s="3"/>
      <c r="OG1036" s="3"/>
      <c r="OH1036" s="3"/>
      <c r="OI1036" s="3"/>
      <c r="OJ1036" s="3"/>
      <c r="OK1036" s="3"/>
      <c r="OL1036" s="3"/>
      <c r="OM1036" s="3"/>
      <c r="ON1036" s="3"/>
      <c r="OO1036" s="3"/>
      <c r="OP1036" s="3"/>
      <c r="OQ1036" s="3"/>
      <c r="OR1036" s="3"/>
      <c r="OS1036" s="3"/>
      <c r="OT1036" s="3"/>
      <c r="OU1036" s="3"/>
      <c r="OV1036" s="3"/>
      <c r="OW1036" s="3"/>
      <c r="OX1036" s="3"/>
      <c r="OY1036" s="3"/>
      <c r="OZ1036" s="3"/>
      <c r="PA1036" s="3"/>
      <c r="PB1036" s="3"/>
      <c r="PC1036" s="3"/>
      <c r="PD1036" s="3"/>
      <c r="PE1036" s="3"/>
      <c r="PF1036" s="3"/>
      <c r="PG1036" s="3"/>
      <c r="PH1036" s="3"/>
      <c r="PI1036" s="3"/>
      <c r="PJ1036" s="3"/>
      <c r="PK1036" s="3"/>
      <c r="PL1036" s="3"/>
      <c r="PM1036" s="3"/>
      <c r="PN1036" s="3"/>
      <c r="PO1036" s="3"/>
      <c r="PP1036" s="3"/>
      <c r="PQ1036" s="3"/>
      <c r="PR1036" s="3"/>
      <c r="PS1036" s="3"/>
      <c r="PT1036" s="3"/>
      <c r="PU1036" s="3"/>
      <c r="PV1036" s="3"/>
      <c r="PW1036" s="3"/>
      <c r="PX1036" s="3"/>
      <c r="PY1036" s="3"/>
      <c r="PZ1036" s="3"/>
      <c r="QA1036" s="3"/>
      <c r="QB1036" s="3"/>
      <c r="QC1036" s="3"/>
      <c r="QD1036" s="3"/>
      <c r="QE1036" s="3"/>
      <c r="QF1036" s="3"/>
      <c r="QG1036" s="3"/>
      <c r="QH1036" s="3"/>
      <c r="QI1036" s="3"/>
      <c r="QJ1036" s="3"/>
      <c r="QK1036" s="3"/>
      <c r="QL1036" s="3"/>
      <c r="QM1036" s="3"/>
      <c r="QN1036" s="3"/>
      <c r="QO1036" s="3"/>
      <c r="QP1036" s="3"/>
      <c r="QQ1036" s="3"/>
      <c r="QR1036" s="3"/>
      <c r="QS1036" s="3"/>
      <c r="QT1036" s="3"/>
      <c r="QU1036" s="3"/>
      <c r="QV1036" s="3"/>
      <c r="QW1036" s="3"/>
      <c r="QX1036" s="3"/>
      <c r="QY1036" s="3"/>
      <c r="QZ1036" s="3"/>
      <c r="RA1036" s="3"/>
      <c r="RB1036" s="3"/>
      <c r="RC1036" s="3"/>
      <c r="RD1036" s="3"/>
      <c r="RE1036" s="3"/>
      <c r="RF1036" s="3"/>
      <c r="RG1036" s="3"/>
      <c r="RH1036" s="3"/>
      <c r="RI1036" s="3"/>
      <c r="RJ1036" s="3"/>
      <c r="RK1036" s="3"/>
      <c r="RL1036" s="3"/>
      <c r="RM1036" s="3"/>
      <c r="RN1036" s="3"/>
      <c r="RO1036" s="3"/>
      <c r="RP1036" s="3"/>
      <c r="RQ1036" s="3"/>
      <c r="RR1036" s="3"/>
      <c r="RS1036" s="3"/>
      <c r="RT1036" s="3"/>
      <c r="RU1036" s="3"/>
      <c r="RV1036" s="3"/>
      <c r="RW1036" s="3"/>
      <c r="RX1036" s="3"/>
      <c r="RY1036" s="3"/>
      <c r="RZ1036" s="3"/>
      <c r="SA1036" s="3"/>
      <c r="SB1036" s="3"/>
      <c r="SC1036" s="3"/>
      <c r="SD1036" s="3"/>
      <c r="SE1036" s="3"/>
      <c r="SF1036" s="3"/>
      <c r="SG1036" s="3"/>
      <c r="SH1036" s="3"/>
      <c r="SI1036" s="3"/>
      <c r="SJ1036" s="3"/>
      <c r="SK1036" s="3"/>
      <c r="SL1036" s="3"/>
      <c r="SM1036" s="3"/>
      <c r="SN1036" s="3"/>
      <c r="SO1036" s="3"/>
      <c r="SP1036" s="3"/>
      <c r="SQ1036" s="3"/>
      <c r="SR1036" s="3"/>
      <c r="SS1036" s="3"/>
      <c r="ST1036" s="3"/>
      <c r="SU1036" s="3"/>
      <c r="SV1036" s="3"/>
      <c r="SW1036" s="3"/>
      <c r="SX1036" s="3"/>
      <c r="SY1036" s="3"/>
      <c r="SZ1036" s="3"/>
      <c r="TA1036" s="3"/>
      <c r="TB1036" s="3"/>
      <c r="TC1036" s="3"/>
      <c r="TD1036" s="3"/>
      <c r="TE1036" s="3"/>
      <c r="TF1036" s="3"/>
      <c r="TG1036" s="3"/>
      <c r="TH1036" s="3"/>
      <c r="TI1036" s="3"/>
      <c r="TJ1036" s="3"/>
      <c r="TK1036" s="3"/>
      <c r="TL1036" s="3"/>
      <c r="TM1036" s="3"/>
      <c r="TN1036" s="3"/>
      <c r="TO1036" s="3"/>
      <c r="TP1036" s="3"/>
      <c r="TQ1036" s="3"/>
      <c r="TR1036" s="3"/>
      <c r="TS1036" s="3"/>
      <c r="TT1036" s="3"/>
      <c r="TU1036" s="3"/>
      <c r="TV1036" s="3"/>
      <c r="TW1036" s="3"/>
      <c r="TX1036" s="3"/>
      <c r="TY1036" s="3"/>
      <c r="TZ1036" s="3"/>
      <c r="UA1036" s="3"/>
      <c r="UB1036" s="3"/>
      <c r="UC1036" s="3"/>
      <c r="UD1036" s="3"/>
      <c r="UE1036" s="3"/>
      <c r="UF1036" s="3"/>
      <c r="UG1036" s="3"/>
      <c r="UH1036" s="3"/>
      <c r="UI1036" s="3"/>
      <c r="UJ1036" s="3"/>
      <c r="UK1036" s="3"/>
      <c r="UL1036" s="3"/>
      <c r="UM1036" s="3"/>
      <c r="UN1036" s="3"/>
      <c r="UO1036" s="3"/>
      <c r="UP1036" s="3"/>
      <c r="UQ1036" s="3"/>
      <c r="UR1036" s="3"/>
      <c r="US1036" s="3"/>
      <c r="UT1036" s="3"/>
      <c r="UU1036" s="3"/>
      <c r="UV1036" s="3"/>
      <c r="UW1036" s="3"/>
      <c r="UX1036" s="3"/>
      <c r="UY1036" s="3"/>
      <c r="UZ1036" s="3"/>
      <c r="VA1036" s="3"/>
      <c r="VB1036" s="3"/>
      <c r="VC1036" s="3"/>
      <c r="VD1036" s="3"/>
      <c r="VE1036" s="3"/>
      <c r="VF1036" s="3"/>
      <c r="VG1036" s="3"/>
      <c r="VH1036" s="3"/>
      <c r="VI1036" s="3"/>
      <c r="VJ1036" s="3"/>
      <c r="VK1036" s="3"/>
      <c r="VL1036" s="3"/>
      <c r="VM1036" s="3"/>
      <c r="VN1036" s="3"/>
      <c r="VO1036" s="3"/>
      <c r="VP1036" s="3"/>
      <c r="VQ1036" s="3"/>
      <c r="VR1036" s="3"/>
      <c r="VS1036" s="3"/>
      <c r="VT1036" s="3"/>
      <c r="VU1036" s="3"/>
      <c r="VV1036" s="3"/>
      <c r="VW1036" s="3"/>
      <c r="VX1036" s="3"/>
      <c r="VY1036" s="3"/>
      <c r="VZ1036" s="3"/>
      <c r="WA1036" s="3"/>
      <c r="WB1036" s="3"/>
      <c r="WC1036" s="3"/>
    </row>
    <row r="1037" spans="1:601" x14ac:dyDescent="0.3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  <c r="KA1037" s="3"/>
      <c r="KB1037" s="3"/>
      <c r="KC1037" s="3"/>
      <c r="KD1037" s="3"/>
      <c r="KE1037" s="3"/>
      <c r="KF1037" s="3"/>
      <c r="KG1037" s="3"/>
      <c r="KH1037" s="3"/>
      <c r="KI1037" s="3"/>
      <c r="KJ1037" s="3"/>
      <c r="KK1037" s="3"/>
      <c r="KL1037" s="3"/>
      <c r="KM1037" s="3"/>
      <c r="KN1037" s="3"/>
      <c r="KO1037" s="3"/>
      <c r="KP1037" s="3"/>
      <c r="KQ1037" s="3"/>
      <c r="KR1037" s="3"/>
      <c r="KS1037" s="3"/>
      <c r="KT1037" s="3"/>
      <c r="KU1037" s="3"/>
      <c r="KV1037" s="3"/>
      <c r="KW1037" s="3"/>
      <c r="KX1037" s="3"/>
      <c r="KY1037" s="3"/>
      <c r="KZ1037" s="3"/>
      <c r="LA1037" s="3"/>
      <c r="LB1037" s="3"/>
      <c r="LC1037" s="3"/>
      <c r="LD1037" s="3"/>
      <c r="LE1037" s="3"/>
      <c r="LF1037" s="3"/>
      <c r="LG1037" s="3"/>
      <c r="LH1037" s="3"/>
      <c r="LI1037" s="3"/>
      <c r="LJ1037" s="3"/>
      <c r="LK1037" s="3"/>
      <c r="LL1037" s="3"/>
      <c r="LM1037" s="3"/>
      <c r="LN1037" s="3"/>
      <c r="LO1037" s="3"/>
      <c r="LP1037" s="3"/>
      <c r="LQ1037" s="3"/>
      <c r="LR1037" s="3"/>
      <c r="LS1037" s="3"/>
      <c r="LT1037" s="3"/>
      <c r="LU1037" s="3"/>
      <c r="LV1037" s="3"/>
      <c r="LW1037" s="3"/>
      <c r="LX1037" s="3"/>
      <c r="LY1037" s="3"/>
      <c r="LZ1037" s="3"/>
      <c r="MA1037" s="3"/>
      <c r="MB1037" s="3"/>
      <c r="MC1037" s="3"/>
      <c r="MD1037" s="3"/>
      <c r="ME1037" s="3"/>
      <c r="MF1037" s="3"/>
      <c r="MG1037" s="3"/>
      <c r="MH1037" s="3"/>
      <c r="MI1037" s="3"/>
      <c r="MJ1037" s="3"/>
      <c r="MK1037" s="3"/>
      <c r="ML1037" s="3"/>
      <c r="MM1037" s="3"/>
      <c r="MN1037" s="3"/>
      <c r="MO1037" s="3"/>
      <c r="MP1037" s="3"/>
      <c r="MQ1037" s="3"/>
      <c r="MR1037" s="3"/>
      <c r="MS1037" s="3"/>
      <c r="MT1037" s="3"/>
      <c r="MU1037" s="3"/>
      <c r="MV1037" s="3"/>
      <c r="MW1037" s="3"/>
      <c r="MX1037" s="3"/>
      <c r="MY1037" s="3"/>
      <c r="MZ1037" s="3"/>
      <c r="NA1037" s="3"/>
      <c r="NB1037" s="3"/>
      <c r="NC1037" s="3"/>
      <c r="ND1037" s="3"/>
      <c r="NE1037" s="3"/>
      <c r="NF1037" s="3"/>
      <c r="NG1037" s="3"/>
      <c r="NH1037" s="3"/>
      <c r="NI1037" s="3"/>
      <c r="NJ1037" s="3"/>
      <c r="NK1037" s="3"/>
      <c r="NL1037" s="3"/>
      <c r="NM1037" s="3"/>
      <c r="NN1037" s="3"/>
      <c r="NO1037" s="3"/>
      <c r="NP1037" s="3"/>
      <c r="NQ1037" s="3"/>
      <c r="NR1037" s="3"/>
      <c r="NS1037" s="3"/>
      <c r="NT1037" s="3"/>
      <c r="NU1037" s="3"/>
      <c r="NV1037" s="3"/>
      <c r="NW1037" s="3"/>
      <c r="NX1037" s="3"/>
      <c r="NY1037" s="3"/>
      <c r="NZ1037" s="3"/>
      <c r="OA1037" s="3"/>
      <c r="OB1037" s="3"/>
      <c r="OC1037" s="3"/>
      <c r="OD1037" s="3"/>
      <c r="OE1037" s="3"/>
      <c r="OF1037" s="3"/>
      <c r="OG1037" s="3"/>
      <c r="OH1037" s="3"/>
      <c r="OI1037" s="3"/>
      <c r="OJ1037" s="3"/>
      <c r="OK1037" s="3"/>
      <c r="OL1037" s="3"/>
      <c r="OM1037" s="3"/>
      <c r="ON1037" s="3"/>
      <c r="OO1037" s="3"/>
      <c r="OP1037" s="3"/>
      <c r="OQ1037" s="3"/>
      <c r="OR1037" s="3"/>
      <c r="OS1037" s="3"/>
      <c r="OT1037" s="3"/>
      <c r="OU1037" s="3"/>
      <c r="OV1037" s="3"/>
      <c r="OW1037" s="3"/>
      <c r="OX1037" s="3"/>
      <c r="OY1037" s="3"/>
      <c r="OZ1037" s="3"/>
      <c r="PA1037" s="3"/>
      <c r="PB1037" s="3"/>
      <c r="PC1037" s="3"/>
      <c r="PD1037" s="3"/>
      <c r="PE1037" s="3"/>
      <c r="PF1037" s="3"/>
      <c r="PG1037" s="3"/>
      <c r="PH1037" s="3"/>
      <c r="PI1037" s="3"/>
      <c r="PJ1037" s="3"/>
      <c r="PK1037" s="3"/>
      <c r="PL1037" s="3"/>
      <c r="PM1037" s="3"/>
      <c r="PN1037" s="3"/>
      <c r="PO1037" s="3"/>
      <c r="PP1037" s="3"/>
      <c r="PQ1037" s="3"/>
      <c r="PR1037" s="3"/>
      <c r="PS1037" s="3"/>
      <c r="PT1037" s="3"/>
      <c r="PU1037" s="3"/>
      <c r="PV1037" s="3"/>
      <c r="PW1037" s="3"/>
      <c r="PX1037" s="3"/>
      <c r="PY1037" s="3"/>
      <c r="PZ1037" s="3"/>
      <c r="QA1037" s="3"/>
      <c r="QB1037" s="3"/>
      <c r="QC1037" s="3"/>
      <c r="QD1037" s="3"/>
      <c r="QE1037" s="3"/>
      <c r="QF1037" s="3"/>
      <c r="QG1037" s="3"/>
      <c r="QH1037" s="3"/>
      <c r="QI1037" s="3"/>
      <c r="QJ1037" s="3"/>
      <c r="QK1037" s="3"/>
      <c r="QL1037" s="3"/>
      <c r="QM1037" s="3"/>
      <c r="QN1037" s="3"/>
      <c r="QO1037" s="3"/>
      <c r="QP1037" s="3"/>
      <c r="QQ1037" s="3"/>
      <c r="QR1037" s="3"/>
      <c r="QS1037" s="3"/>
      <c r="QT1037" s="3"/>
      <c r="QU1037" s="3"/>
      <c r="QV1037" s="3"/>
      <c r="QW1037" s="3"/>
      <c r="QX1037" s="3"/>
      <c r="QY1037" s="3"/>
      <c r="QZ1037" s="3"/>
      <c r="RA1037" s="3"/>
      <c r="RB1037" s="3"/>
      <c r="RC1037" s="3"/>
      <c r="RD1037" s="3"/>
      <c r="RE1037" s="3"/>
      <c r="RF1037" s="3"/>
      <c r="RG1037" s="3"/>
      <c r="RH1037" s="3"/>
      <c r="RI1037" s="3"/>
      <c r="RJ1037" s="3"/>
      <c r="RK1037" s="3"/>
      <c r="RL1037" s="3"/>
      <c r="RM1037" s="3"/>
      <c r="RN1037" s="3"/>
      <c r="RO1037" s="3"/>
      <c r="RP1037" s="3"/>
      <c r="RQ1037" s="3"/>
      <c r="RR1037" s="3"/>
      <c r="RS1037" s="3"/>
      <c r="RT1037" s="3"/>
      <c r="RU1037" s="3"/>
      <c r="RV1037" s="3"/>
      <c r="RW1037" s="3"/>
      <c r="RX1037" s="3"/>
      <c r="RY1037" s="3"/>
      <c r="RZ1037" s="3"/>
      <c r="SA1037" s="3"/>
      <c r="SB1037" s="3"/>
      <c r="SC1037" s="3"/>
      <c r="SD1037" s="3"/>
      <c r="SE1037" s="3"/>
      <c r="SF1037" s="3"/>
      <c r="SG1037" s="3"/>
      <c r="SH1037" s="3"/>
      <c r="SI1037" s="3"/>
      <c r="SJ1037" s="3"/>
      <c r="SK1037" s="3"/>
      <c r="SL1037" s="3"/>
      <c r="SM1037" s="3"/>
      <c r="SN1037" s="3"/>
      <c r="SO1037" s="3"/>
      <c r="SP1037" s="3"/>
      <c r="SQ1037" s="3"/>
      <c r="SR1037" s="3"/>
      <c r="SS1037" s="3"/>
      <c r="ST1037" s="3"/>
      <c r="SU1037" s="3"/>
      <c r="SV1037" s="3"/>
      <c r="SW1037" s="3"/>
      <c r="SX1037" s="3"/>
      <c r="SY1037" s="3"/>
      <c r="SZ1037" s="3"/>
      <c r="TA1037" s="3"/>
      <c r="TB1037" s="3"/>
      <c r="TC1037" s="3"/>
      <c r="TD1037" s="3"/>
      <c r="TE1037" s="3"/>
      <c r="TF1037" s="3"/>
      <c r="TG1037" s="3"/>
      <c r="TH1037" s="3"/>
      <c r="TI1037" s="3"/>
      <c r="TJ1037" s="3"/>
      <c r="TK1037" s="3"/>
      <c r="TL1037" s="3"/>
      <c r="TM1037" s="3"/>
      <c r="TN1037" s="3"/>
      <c r="TO1037" s="3"/>
      <c r="TP1037" s="3"/>
      <c r="TQ1037" s="3"/>
      <c r="TR1037" s="3"/>
      <c r="TS1037" s="3"/>
      <c r="TT1037" s="3"/>
      <c r="TU1037" s="3"/>
      <c r="TV1037" s="3"/>
      <c r="TW1037" s="3"/>
      <c r="TX1037" s="3"/>
      <c r="TY1037" s="3"/>
      <c r="TZ1037" s="3"/>
      <c r="UA1037" s="3"/>
      <c r="UB1037" s="3"/>
      <c r="UC1037" s="3"/>
      <c r="UD1037" s="3"/>
      <c r="UE1037" s="3"/>
      <c r="UF1037" s="3"/>
      <c r="UG1037" s="3"/>
      <c r="UH1037" s="3"/>
      <c r="UI1037" s="3"/>
      <c r="UJ1037" s="3"/>
      <c r="UK1037" s="3"/>
      <c r="UL1037" s="3"/>
      <c r="UM1037" s="3"/>
      <c r="UN1037" s="3"/>
      <c r="UO1037" s="3"/>
      <c r="UP1037" s="3"/>
      <c r="UQ1037" s="3"/>
      <c r="UR1037" s="3"/>
      <c r="US1037" s="3"/>
      <c r="UT1037" s="3"/>
      <c r="UU1037" s="3"/>
      <c r="UV1037" s="3"/>
      <c r="UW1037" s="3"/>
      <c r="UX1037" s="3"/>
      <c r="UY1037" s="3"/>
      <c r="UZ1037" s="3"/>
      <c r="VA1037" s="3"/>
      <c r="VB1037" s="3"/>
      <c r="VC1037" s="3"/>
      <c r="VD1037" s="3"/>
      <c r="VE1037" s="3"/>
      <c r="VF1037" s="3"/>
      <c r="VG1037" s="3"/>
      <c r="VH1037" s="3"/>
      <c r="VI1037" s="3"/>
      <c r="VJ1037" s="3"/>
      <c r="VK1037" s="3"/>
      <c r="VL1037" s="3"/>
      <c r="VM1037" s="3"/>
      <c r="VN1037" s="3"/>
      <c r="VO1037" s="3"/>
      <c r="VP1037" s="3"/>
      <c r="VQ1037" s="3"/>
      <c r="VR1037" s="3"/>
      <c r="VS1037" s="3"/>
      <c r="VT1037" s="3"/>
      <c r="VU1037" s="3"/>
      <c r="VV1037" s="3"/>
      <c r="VW1037" s="3"/>
      <c r="VX1037" s="3"/>
      <c r="VY1037" s="3"/>
      <c r="VZ1037" s="3"/>
      <c r="WA1037" s="3"/>
      <c r="WB1037" s="3"/>
      <c r="WC1037" s="3"/>
    </row>
    <row r="1038" spans="1:601" x14ac:dyDescent="0.3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  <c r="KA1038" s="3"/>
      <c r="KB1038" s="3"/>
      <c r="KC1038" s="3"/>
      <c r="KD1038" s="3"/>
      <c r="KE1038" s="3"/>
      <c r="KF1038" s="3"/>
      <c r="KG1038" s="3"/>
      <c r="KH1038" s="3"/>
      <c r="KI1038" s="3"/>
      <c r="KJ1038" s="3"/>
      <c r="KK1038" s="3"/>
      <c r="KL1038" s="3"/>
      <c r="KM1038" s="3"/>
      <c r="KN1038" s="3"/>
      <c r="KO1038" s="3"/>
      <c r="KP1038" s="3"/>
      <c r="KQ1038" s="3"/>
      <c r="KR1038" s="3"/>
      <c r="KS1038" s="3"/>
      <c r="KT1038" s="3"/>
      <c r="KU1038" s="3"/>
      <c r="KV1038" s="3"/>
      <c r="KW1038" s="3"/>
      <c r="KX1038" s="3"/>
      <c r="KY1038" s="3"/>
      <c r="KZ1038" s="3"/>
      <c r="LA1038" s="3"/>
      <c r="LB1038" s="3"/>
      <c r="LC1038" s="3"/>
      <c r="LD1038" s="3"/>
      <c r="LE1038" s="3"/>
      <c r="LF1038" s="3"/>
      <c r="LG1038" s="3"/>
      <c r="LH1038" s="3"/>
      <c r="LI1038" s="3"/>
      <c r="LJ1038" s="3"/>
      <c r="LK1038" s="3"/>
      <c r="LL1038" s="3"/>
      <c r="LM1038" s="3"/>
      <c r="LN1038" s="3"/>
      <c r="LO1038" s="3"/>
      <c r="LP1038" s="3"/>
      <c r="LQ1038" s="3"/>
      <c r="LR1038" s="3"/>
      <c r="LS1038" s="3"/>
      <c r="LT1038" s="3"/>
      <c r="LU1038" s="3"/>
      <c r="LV1038" s="3"/>
      <c r="LW1038" s="3"/>
      <c r="LX1038" s="3"/>
      <c r="LY1038" s="3"/>
      <c r="LZ1038" s="3"/>
      <c r="MA1038" s="3"/>
      <c r="MB1038" s="3"/>
      <c r="MC1038" s="3"/>
      <c r="MD1038" s="3"/>
      <c r="ME1038" s="3"/>
      <c r="MF1038" s="3"/>
      <c r="MG1038" s="3"/>
      <c r="MH1038" s="3"/>
      <c r="MI1038" s="3"/>
      <c r="MJ1038" s="3"/>
      <c r="MK1038" s="3"/>
      <c r="ML1038" s="3"/>
      <c r="MM1038" s="3"/>
      <c r="MN1038" s="3"/>
      <c r="MO1038" s="3"/>
      <c r="MP1038" s="3"/>
      <c r="MQ1038" s="3"/>
      <c r="MR1038" s="3"/>
      <c r="MS1038" s="3"/>
      <c r="MT1038" s="3"/>
      <c r="MU1038" s="3"/>
      <c r="MV1038" s="3"/>
      <c r="MW1038" s="3"/>
      <c r="MX1038" s="3"/>
      <c r="MY1038" s="3"/>
      <c r="MZ1038" s="3"/>
      <c r="NA1038" s="3"/>
      <c r="NB1038" s="3"/>
      <c r="NC1038" s="3"/>
      <c r="ND1038" s="3"/>
      <c r="NE1038" s="3"/>
      <c r="NF1038" s="3"/>
      <c r="NG1038" s="3"/>
      <c r="NH1038" s="3"/>
      <c r="NI1038" s="3"/>
      <c r="NJ1038" s="3"/>
      <c r="NK1038" s="3"/>
      <c r="NL1038" s="3"/>
      <c r="NM1038" s="3"/>
      <c r="NN1038" s="3"/>
      <c r="NO1038" s="3"/>
      <c r="NP1038" s="3"/>
      <c r="NQ1038" s="3"/>
      <c r="NR1038" s="3"/>
      <c r="NS1038" s="3"/>
      <c r="NT1038" s="3"/>
      <c r="NU1038" s="3"/>
      <c r="NV1038" s="3"/>
      <c r="NW1038" s="3"/>
      <c r="NX1038" s="3"/>
      <c r="NY1038" s="3"/>
      <c r="NZ1038" s="3"/>
      <c r="OA1038" s="3"/>
      <c r="OB1038" s="3"/>
      <c r="OC1038" s="3"/>
      <c r="OD1038" s="3"/>
      <c r="OE1038" s="3"/>
      <c r="OF1038" s="3"/>
      <c r="OG1038" s="3"/>
      <c r="OH1038" s="3"/>
      <c r="OI1038" s="3"/>
      <c r="OJ1038" s="3"/>
      <c r="OK1038" s="3"/>
      <c r="OL1038" s="3"/>
      <c r="OM1038" s="3"/>
      <c r="ON1038" s="3"/>
      <c r="OO1038" s="3"/>
      <c r="OP1038" s="3"/>
      <c r="OQ1038" s="3"/>
      <c r="OR1038" s="3"/>
      <c r="OS1038" s="3"/>
      <c r="OT1038" s="3"/>
      <c r="OU1038" s="3"/>
      <c r="OV1038" s="3"/>
      <c r="OW1038" s="3"/>
      <c r="OX1038" s="3"/>
      <c r="OY1038" s="3"/>
      <c r="OZ1038" s="3"/>
      <c r="PA1038" s="3"/>
      <c r="PB1038" s="3"/>
      <c r="PC1038" s="3"/>
      <c r="PD1038" s="3"/>
      <c r="PE1038" s="3"/>
      <c r="PF1038" s="3"/>
      <c r="PG1038" s="3"/>
      <c r="PH1038" s="3"/>
      <c r="PI1038" s="3"/>
      <c r="PJ1038" s="3"/>
      <c r="PK1038" s="3"/>
      <c r="PL1038" s="3"/>
      <c r="PM1038" s="3"/>
      <c r="PN1038" s="3"/>
      <c r="PO1038" s="3"/>
      <c r="PP1038" s="3"/>
      <c r="PQ1038" s="3"/>
      <c r="PR1038" s="3"/>
      <c r="PS1038" s="3"/>
      <c r="PT1038" s="3"/>
      <c r="PU1038" s="3"/>
      <c r="PV1038" s="3"/>
      <c r="PW1038" s="3"/>
      <c r="PX1038" s="3"/>
      <c r="PY1038" s="3"/>
      <c r="PZ1038" s="3"/>
      <c r="QA1038" s="3"/>
      <c r="QB1038" s="3"/>
      <c r="QC1038" s="3"/>
      <c r="QD1038" s="3"/>
      <c r="QE1038" s="3"/>
      <c r="QF1038" s="3"/>
      <c r="QG1038" s="3"/>
      <c r="QH1038" s="3"/>
      <c r="QI1038" s="3"/>
      <c r="QJ1038" s="3"/>
      <c r="QK1038" s="3"/>
      <c r="QL1038" s="3"/>
      <c r="QM1038" s="3"/>
      <c r="QN1038" s="3"/>
      <c r="QO1038" s="3"/>
      <c r="QP1038" s="3"/>
      <c r="QQ1038" s="3"/>
      <c r="QR1038" s="3"/>
      <c r="QS1038" s="3"/>
      <c r="QT1038" s="3"/>
      <c r="QU1038" s="3"/>
      <c r="QV1038" s="3"/>
      <c r="QW1038" s="3"/>
      <c r="QX1038" s="3"/>
      <c r="QY1038" s="3"/>
      <c r="QZ1038" s="3"/>
      <c r="RA1038" s="3"/>
      <c r="RB1038" s="3"/>
      <c r="RC1038" s="3"/>
      <c r="RD1038" s="3"/>
      <c r="RE1038" s="3"/>
      <c r="RF1038" s="3"/>
      <c r="RG1038" s="3"/>
      <c r="RH1038" s="3"/>
      <c r="RI1038" s="3"/>
      <c r="RJ1038" s="3"/>
      <c r="RK1038" s="3"/>
      <c r="RL1038" s="3"/>
      <c r="RM1038" s="3"/>
      <c r="RN1038" s="3"/>
      <c r="RO1038" s="3"/>
      <c r="RP1038" s="3"/>
      <c r="RQ1038" s="3"/>
      <c r="RR1038" s="3"/>
      <c r="RS1038" s="3"/>
      <c r="RT1038" s="3"/>
      <c r="RU1038" s="3"/>
      <c r="RV1038" s="3"/>
      <c r="RW1038" s="3"/>
      <c r="RX1038" s="3"/>
      <c r="RY1038" s="3"/>
      <c r="RZ1038" s="3"/>
      <c r="SA1038" s="3"/>
      <c r="SB1038" s="3"/>
      <c r="SC1038" s="3"/>
      <c r="SD1038" s="3"/>
      <c r="SE1038" s="3"/>
      <c r="SF1038" s="3"/>
      <c r="SG1038" s="3"/>
      <c r="SH1038" s="3"/>
      <c r="SI1038" s="3"/>
      <c r="SJ1038" s="3"/>
      <c r="SK1038" s="3"/>
      <c r="SL1038" s="3"/>
      <c r="SM1038" s="3"/>
      <c r="SN1038" s="3"/>
      <c r="SO1038" s="3"/>
      <c r="SP1038" s="3"/>
      <c r="SQ1038" s="3"/>
      <c r="SR1038" s="3"/>
      <c r="SS1038" s="3"/>
      <c r="ST1038" s="3"/>
      <c r="SU1038" s="3"/>
      <c r="SV1038" s="3"/>
      <c r="SW1038" s="3"/>
      <c r="SX1038" s="3"/>
      <c r="SY1038" s="3"/>
      <c r="SZ1038" s="3"/>
      <c r="TA1038" s="3"/>
      <c r="TB1038" s="3"/>
      <c r="TC1038" s="3"/>
      <c r="TD1038" s="3"/>
      <c r="TE1038" s="3"/>
      <c r="TF1038" s="3"/>
      <c r="TG1038" s="3"/>
      <c r="TH1038" s="3"/>
      <c r="TI1038" s="3"/>
      <c r="TJ1038" s="3"/>
      <c r="TK1038" s="3"/>
      <c r="TL1038" s="3"/>
      <c r="TM1038" s="3"/>
      <c r="TN1038" s="3"/>
      <c r="TO1038" s="3"/>
      <c r="TP1038" s="3"/>
      <c r="TQ1038" s="3"/>
      <c r="TR1038" s="3"/>
      <c r="TS1038" s="3"/>
      <c r="TT1038" s="3"/>
      <c r="TU1038" s="3"/>
      <c r="TV1038" s="3"/>
      <c r="TW1038" s="3"/>
      <c r="TX1038" s="3"/>
      <c r="TY1038" s="3"/>
      <c r="TZ1038" s="3"/>
      <c r="UA1038" s="3"/>
      <c r="UB1038" s="3"/>
      <c r="UC1038" s="3"/>
      <c r="UD1038" s="3"/>
      <c r="UE1038" s="3"/>
      <c r="UF1038" s="3"/>
      <c r="UG1038" s="3"/>
      <c r="UH1038" s="3"/>
      <c r="UI1038" s="3"/>
      <c r="UJ1038" s="3"/>
      <c r="UK1038" s="3"/>
      <c r="UL1038" s="3"/>
      <c r="UM1038" s="3"/>
      <c r="UN1038" s="3"/>
      <c r="UO1038" s="3"/>
      <c r="UP1038" s="3"/>
      <c r="UQ1038" s="3"/>
      <c r="UR1038" s="3"/>
      <c r="US1038" s="3"/>
      <c r="UT1038" s="3"/>
      <c r="UU1038" s="3"/>
      <c r="UV1038" s="3"/>
      <c r="UW1038" s="3"/>
      <c r="UX1038" s="3"/>
      <c r="UY1038" s="3"/>
      <c r="UZ1038" s="3"/>
      <c r="VA1038" s="3"/>
      <c r="VB1038" s="3"/>
      <c r="VC1038" s="3"/>
      <c r="VD1038" s="3"/>
      <c r="VE1038" s="3"/>
      <c r="VF1038" s="3"/>
      <c r="VG1038" s="3"/>
      <c r="VH1038" s="3"/>
      <c r="VI1038" s="3"/>
      <c r="VJ1038" s="3"/>
      <c r="VK1038" s="3"/>
      <c r="VL1038" s="3"/>
      <c r="VM1038" s="3"/>
      <c r="VN1038" s="3"/>
      <c r="VO1038" s="3"/>
      <c r="VP1038" s="3"/>
      <c r="VQ1038" s="3"/>
      <c r="VR1038" s="3"/>
      <c r="VS1038" s="3"/>
      <c r="VT1038" s="3"/>
      <c r="VU1038" s="3"/>
      <c r="VV1038" s="3"/>
      <c r="VW1038" s="3"/>
      <c r="VX1038" s="3"/>
      <c r="VY1038" s="3"/>
      <c r="VZ1038" s="3"/>
      <c r="WA1038" s="3"/>
      <c r="WB1038" s="3"/>
      <c r="WC1038" s="3"/>
    </row>
    <row r="1039" spans="1:601" x14ac:dyDescent="0.3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  <c r="KA1039" s="3"/>
      <c r="KB1039" s="3"/>
      <c r="KC1039" s="3"/>
      <c r="KD1039" s="3"/>
      <c r="KE1039" s="3"/>
      <c r="KF1039" s="3"/>
      <c r="KG1039" s="3"/>
      <c r="KH1039" s="3"/>
      <c r="KI1039" s="3"/>
      <c r="KJ1039" s="3"/>
      <c r="KK1039" s="3"/>
      <c r="KL1039" s="3"/>
      <c r="KM1039" s="3"/>
      <c r="KN1039" s="3"/>
      <c r="KO1039" s="3"/>
      <c r="KP1039" s="3"/>
      <c r="KQ1039" s="3"/>
      <c r="KR1039" s="3"/>
      <c r="KS1039" s="3"/>
      <c r="KT1039" s="3"/>
      <c r="KU1039" s="3"/>
      <c r="KV1039" s="3"/>
      <c r="KW1039" s="3"/>
      <c r="KX1039" s="3"/>
      <c r="KY1039" s="3"/>
      <c r="KZ1039" s="3"/>
      <c r="LA1039" s="3"/>
      <c r="LB1039" s="3"/>
      <c r="LC1039" s="3"/>
      <c r="LD1039" s="3"/>
      <c r="LE1039" s="3"/>
      <c r="LF1039" s="3"/>
      <c r="LG1039" s="3"/>
      <c r="LH1039" s="3"/>
      <c r="LI1039" s="3"/>
      <c r="LJ1039" s="3"/>
      <c r="LK1039" s="3"/>
      <c r="LL1039" s="3"/>
      <c r="LM1039" s="3"/>
      <c r="LN1039" s="3"/>
      <c r="LO1039" s="3"/>
      <c r="LP1039" s="3"/>
      <c r="LQ1039" s="3"/>
      <c r="LR1039" s="3"/>
      <c r="LS1039" s="3"/>
      <c r="LT1039" s="3"/>
      <c r="LU1039" s="3"/>
      <c r="LV1039" s="3"/>
      <c r="LW1039" s="3"/>
      <c r="LX1039" s="3"/>
      <c r="LY1039" s="3"/>
      <c r="LZ1039" s="3"/>
      <c r="MA1039" s="3"/>
      <c r="MB1039" s="3"/>
      <c r="MC1039" s="3"/>
      <c r="MD1039" s="3"/>
      <c r="ME1039" s="3"/>
      <c r="MF1039" s="3"/>
      <c r="MG1039" s="3"/>
      <c r="MH1039" s="3"/>
      <c r="MI1039" s="3"/>
      <c r="MJ1039" s="3"/>
      <c r="MK1039" s="3"/>
      <c r="ML1039" s="3"/>
      <c r="MM1039" s="3"/>
      <c r="MN1039" s="3"/>
      <c r="MO1039" s="3"/>
      <c r="MP1039" s="3"/>
      <c r="MQ1039" s="3"/>
      <c r="MR1039" s="3"/>
      <c r="MS1039" s="3"/>
      <c r="MT1039" s="3"/>
      <c r="MU1039" s="3"/>
      <c r="MV1039" s="3"/>
      <c r="MW1039" s="3"/>
      <c r="MX1039" s="3"/>
      <c r="MY1039" s="3"/>
      <c r="MZ1039" s="3"/>
      <c r="NA1039" s="3"/>
      <c r="NB1039" s="3"/>
      <c r="NC1039" s="3"/>
      <c r="ND1039" s="3"/>
      <c r="NE1039" s="3"/>
      <c r="NF1039" s="3"/>
      <c r="NG1039" s="3"/>
      <c r="NH1039" s="3"/>
      <c r="NI1039" s="3"/>
      <c r="NJ1039" s="3"/>
      <c r="NK1039" s="3"/>
      <c r="NL1039" s="3"/>
      <c r="NM1039" s="3"/>
      <c r="NN1039" s="3"/>
      <c r="NO1039" s="3"/>
      <c r="NP1039" s="3"/>
      <c r="NQ1039" s="3"/>
      <c r="NR1039" s="3"/>
      <c r="NS1039" s="3"/>
      <c r="NT1039" s="3"/>
      <c r="NU1039" s="3"/>
      <c r="NV1039" s="3"/>
      <c r="NW1039" s="3"/>
      <c r="NX1039" s="3"/>
      <c r="NY1039" s="3"/>
      <c r="NZ1039" s="3"/>
      <c r="OA1039" s="3"/>
      <c r="OB1039" s="3"/>
      <c r="OC1039" s="3"/>
      <c r="OD1039" s="3"/>
      <c r="OE1039" s="3"/>
      <c r="OF1039" s="3"/>
      <c r="OG1039" s="3"/>
      <c r="OH1039" s="3"/>
      <c r="OI1039" s="3"/>
      <c r="OJ1039" s="3"/>
      <c r="OK1039" s="3"/>
      <c r="OL1039" s="3"/>
      <c r="OM1039" s="3"/>
      <c r="ON1039" s="3"/>
      <c r="OO1039" s="3"/>
      <c r="OP1039" s="3"/>
      <c r="OQ1039" s="3"/>
      <c r="OR1039" s="3"/>
      <c r="OS1039" s="3"/>
      <c r="OT1039" s="3"/>
      <c r="OU1039" s="3"/>
      <c r="OV1039" s="3"/>
      <c r="OW1039" s="3"/>
      <c r="OX1039" s="3"/>
      <c r="OY1039" s="3"/>
      <c r="OZ1039" s="3"/>
      <c r="PA1039" s="3"/>
      <c r="PB1039" s="3"/>
      <c r="PC1039" s="3"/>
      <c r="PD1039" s="3"/>
      <c r="PE1039" s="3"/>
      <c r="PF1039" s="3"/>
      <c r="PG1039" s="3"/>
      <c r="PH1039" s="3"/>
      <c r="PI1039" s="3"/>
      <c r="PJ1039" s="3"/>
      <c r="PK1039" s="3"/>
      <c r="PL1039" s="3"/>
      <c r="PM1039" s="3"/>
      <c r="PN1039" s="3"/>
      <c r="PO1039" s="3"/>
      <c r="PP1039" s="3"/>
      <c r="PQ1039" s="3"/>
      <c r="PR1039" s="3"/>
      <c r="PS1039" s="3"/>
      <c r="PT1039" s="3"/>
      <c r="PU1039" s="3"/>
      <c r="PV1039" s="3"/>
      <c r="PW1039" s="3"/>
      <c r="PX1039" s="3"/>
      <c r="PY1039" s="3"/>
      <c r="PZ1039" s="3"/>
      <c r="QA1039" s="3"/>
      <c r="QB1039" s="3"/>
      <c r="QC1039" s="3"/>
      <c r="QD1039" s="3"/>
      <c r="QE1039" s="3"/>
      <c r="QF1039" s="3"/>
      <c r="QG1039" s="3"/>
      <c r="QH1039" s="3"/>
      <c r="QI1039" s="3"/>
      <c r="QJ1039" s="3"/>
      <c r="QK1039" s="3"/>
      <c r="QL1039" s="3"/>
      <c r="QM1039" s="3"/>
      <c r="QN1039" s="3"/>
      <c r="QO1039" s="3"/>
      <c r="QP1039" s="3"/>
      <c r="QQ1039" s="3"/>
      <c r="QR1039" s="3"/>
      <c r="QS1039" s="3"/>
      <c r="QT1039" s="3"/>
      <c r="QU1039" s="3"/>
      <c r="QV1039" s="3"/>
      <c r="QW1039" s="3"/>
      <c r="QX1039" s="3"/>
      <c r="QY1039" s="3"/>
      <c r="QZ1039" s="3"/>
      <c r="RA1039" s="3"/>
      <c r="RB1039" s="3"/>
      <c r="RC1039" s="3"/>
      <c r="RD1039" s="3"/>
      <c r="RE1039" s="3"/>
      <c r="RF1039" s="3"/>
      <c r="RG1039" s="3"/>
      <c r="RH1039" s="3"/>
      <c r="RI1039" s="3"/>
      <c r="RJ1039" s="3"/>
      <c r="RK1039" s="3"/>
      <c r="RL1039" s="3"/>
      <c r="RM1039" s="3"/>
      <c r="RN1039" s="3"/>
      <c r="RO1039" s="3"/>
      <c r="RP1039" s="3"/>
      <c r="RQ1039" s="3"/>
      <c r="RR1039" s="3"/>
      <c r="RS1039" s="3"/>
      <c r="RT1039" s="3"/>
      <c r="RU1039" s="3"/>
      <c r="RV1039" s="3"/>
      <c r="RW1039" s="3"/>
      <c r="RX1039" s="3"/>
      <c r="RY1039" s="3"/>
      <c r="RZ1039" s="3"/>
      <c r="SA1039" s="3"/>
      <c r="SB1039" s="3"/>
      <c r="SC1039" s="3"/>
      <c r="SD1039" s="3"/>
      <c r="SE1039" s="3"/>
      <c r="SF1039" s="3"/>
      <c r="SG1039" s="3"/>
      <c r="SH1039" s="3"/>
      <c r="SI1039" s="3"/>
      <c r="SJ1039" s="3"/>
      <c r="SK1039" s="3"/>
      <c r="SL1039" s="3"/>
      <c r="SM1039" s="3"/>
      <c r="SN1039" s="3"/>
      <c r="SO1039" s="3"/>
      <c r="SP1039" s="3"/>
      <c r="SQ1039" s="3"/>
      <c r="SR1039" s="3"/>
      <c r="SS1039" s="3"/>
      <c r="ST1039" s="3"/>
      <c r="SU1039" s="3"/>
      <c r="SV1039" s="3"/>
      <c r="SW1039" s="3"/>
      <c r="SX1039" s="3"/>
      <c r="SY1039" s="3"/>
      <c r="SZ1039" s="3"/>
      <c r="TA1039" s="3"/>
      <c r="TB1039" s="3"/>
      <c r="TC1039" s="3"/>
      <c r="TD1039" s="3"/>
      <c r="TE1039" s="3"/>
      <c r="TF1039" s="3"/>
      <c r="TG1039" s="3"/>
      <c r="TH1039" s="3"/>
      <c r="TI1039" s="3"/>
      <c r="TJ1039" s="3"/>
      <c r="TK1039" s="3"/>
      <c r="TL1039" s="3"/>
      <c r="TM1039" s="3"/>
      <c r="TN1039" s="3"/>
      <c r="TO1039" s="3"/>
      <c r="TP1039" s="3"/>
      <c r="TQ1039" s="3"/>
      <c r="TR1039" s="3"/>
      <c r="TS1039" s="3"/>
      <c r="TT1039" s="3"/>
      <c r="TU1039" s="3"/>
      <c r="TV1039" s="3"/>
      <c r="TW1039" s="3"/>
      <c r="TX1039" s="3"/>
      <c r="TY1039" s="3"/>
      <c r="TZ1039" s="3"/>
      <c r="UA1039" s="3"/>
      <c r="UB1039" s="3"/>
      <c r="UC1039" s="3"/>
      <c r="UD1039" s="3"/>
      <c r="UE1039" s="3"/>
      <c r="UF1039" s="3"/>
      <c r="UG1039" s="3"/>
      <c r="UH1039" s="3"/>
      <c r="UI1039" s="3"/>
      <c r="UJ1039" s="3"/>
      <c r="UK1039" s="3"/>
      <c r="UL1039" s="3"/>
      <c r="UM1039" s="3"/>
      <c r="UN1039" s="3"/>
      <c r="UO1039" s="3"/>
      <c r="UP1039" s="3"/>
      <c r="UQ1039" s="3"/>
      <c r="UR1039" s="3"/>
      <c r="US1039" s="3"/>
      <c r="UT1039" s="3"/>
      <c r="UU1039" s="3"/>
      <c r="UV1039" s="3"/>
      <c r="UW1039" s="3"/>
      <c r="UX1039" s="3"/>
      <c r="UY1039" s="3"/>
      <c r="UZ1039" s="3"/>
      <c r="VA1039" s="3"/>
      <c r="VB1039" s="3"/>
      <c r="VC1039" s="3"/>
      <c r="VD1039" s="3"/>
      <c r="VE1039" s="3"/>
      <c r="VF1039" s="3"/>
      <c r="VG1039" s="3"/>
      <c r="VH1039" s="3"/>
      <c r="VI1039" s="3"/>
      <c r="VJ1039" s="3"/>
      <c r="VK1039" s="3"/>
      <c r="VL1039" s="3"/>
      <c r="VM1039" s="3"/>
      <c r="VN1039" s="3"/>
      <c r="VO1039" s="3"/>
      <c r="VP1039" s="3"/>
      <c r="VQ1039" s="3"/>
      <c r="VR1039" s="3"/>
      <c r="VS1039" s="3"/>
      <c r="VT1039" s="3"/>
      <c r="VU1039" s="3"/>
      <c r="VV1039" s="3"/>
      <c r="VW1039" s="3"/>
      <c r="VX1039" s="3"/>
      <c r="VY1039" s="3"/>
      <c r="VZ1039" s="3"/>
      <c r="WA1039" s="3"/>
      <c r="WB1039" s="3"/>
      <c r="WC1039" s="3"/>
    </row>
    <row r="1040" spans="1:601" x14ac:dyDescent="0.3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  <c r="KA1040" s="3"/>
      <c r="KB1040" s="3"/>
      <c r="KC1040" s="3"/>
      <c r="KD1040" s="3"/>
      <c r="KE1040" s="3"/>
      <c r="KF1040" s="3"/>
      <c r="KG1040" s="3"/>
      <c r="KH1040" s="3"/>
      <c r="KI1040" s="3"/>
      <c r="KJ1040" s="3"/>
      <c r="KK1040" s="3"/>
      <c r="KL1040" s="3"/>
      <c r="KM1040" s="3"/>
      <c r="KN1040" s="3"/>
      <c r="KO1040" s="3"/>
      <c r="KP1040" s="3"/>
      <c r="KQ1040" s="3"/>
      <c r="KR1040" s="3"/>
      <c r="KS1040" s="3"/>
      <c r="KT1040" s="3"/>
      <c r="KU1040" s="3"/>
      <c r="KV1040" s="3"/>
      <c r="KW1040" s="3"/>
      <c r="KX1040" s="3"/>
      <c r="KY1040" s="3"/>
      <c r="KZ1040" s="3"/>
      <c r="LA1040" s="3"/>
      <c r="LB1040" s="3"/>
      <c r="LC1040" s="3"/>
      <c r="LD1040" s="3"/>
      <c r="LE1040" s="3"/>
      <c r="LF1040" s="3"/>
      <c r="LG1040" s="3"/>
      <c r="LH1040" s="3"/>
      <c r="LI1040" s="3"/>
      <c r="LJ1040" s="3"/>
      <c r="LK1040" s="3"/>
      <c r="LL1040" s="3"/>
      <c r="LM1040" s="3"/>
      <c r="LN1040" s="3"/>
      <c r="LO1040" s="3"/>
      <c r="LP1040" s="3"/>
      <c r="LQ1040" s="3"/>
      <c r="LR1040" s="3"/>
      <c r="LS1040" s="3"/>
      <c r="LT1040" s="3"/>
      <c r="LU1040" s="3"/>
      <c r="LV1040" s="3"/>
      <c r="LW1040" s="3"/>
      <c r="LX1040" s="3"/>
      <c r="LY1040" s="3"/>
      <c r="LZ1040" s="3"/>
      <c r="MA1040" s="3"/>
      <c r="MB1040" s="3"/>
      <c r="MC1040" s="3"/>
      <c r="MD1040" s="3"/>
      <c r="ME1040" s="3"/>
      <c r="MF1040" s="3"/>
      <c r="MG1040" s="3"/>
      <c r="MH1040" s="3"/>
      <c r="MI1040" s="3"/>
      <c r="MJ1040" s="3"/>
      <c r="MK1040" s="3"/>
      <c r="ML1040" s="3"/>
      <c r="MM1040" s="3"/>
      <c r="MN1040" s="3"/>
      <c r="MO1040" s="3"/>
      <c r="MP1040" s="3"/>
      <c r="MQ1040" s="3"/>
      <c r="MR1040" s="3"/>
      <c r="MS1040" s="3"/>
      <c r="MT1040" s="3"/>
      <c r="MU1040" s="3"/>
      <c r="MV1040" s="3"/>
      <c r="MW1040" s="3"/>
      <c r="MX1040" s="3"/>
      <c r="MY1040" s="3"/>
      <c r="MZ1040" s="3"/>
      <c r="NA1040" s="3"/>
      <c r="NB1040" s="3"/>
      <c r="NC1040" s="3"/>
      <c r="ND1040" s="3"/>
      <c r="NE1040" s="3"/>
      <c r="NF1040" s="3"/>
      <c r="NG1040" s="3"/>
      <c r="NH1040" s="3"/>
      <c r="NI1040" s="3"/>
      <c r="NJ1040" s="3"/>
      <c r="NK1040" s="3"/>
      <c r="NL1040" s="3"/>
      <c r="NM1040" s="3"/>
      <c r="NN1040" s="3"/>
      <c r="NO1040" s="3"/>
      <c r="NP1040" s="3"/>
      <c r="NQ1040" s="3"/>
      <c r="NR1040" s="3"/>
      <c r="NS1040" s="3"/>
      <c r="NT1040" s="3"/>
      <c r="NU1040" s="3"/>
      <c r="NV1040" s="3"/>
      <c r="NW1040" s="3"/>
      <c r="NX1040" s="3"/>
      <c r="NY1040" s="3"/>
      <c r="NZ1040" s="3"/>
      <c r="OA1040" s="3"/>
      <c r="OB1040" s="3"/>
      <c r="OC1040" s="3"/>
      <c r="OD1040" s="3"/>
      <c r="OE1040" s="3"/>
      <c r="OF1040" s="3"/>
      <c r="OG1040" s="3"/>
      <c r="OH1040" s="3"/>
      <c r="OI1040" s="3"/>
      <c r="OJ1040" s="3"/>
      <c r="OK1040" s="3"/>
      <c r="OL1040" s="3"/>
      <c r="OM1040" s="3"/>
      <c r="ON1040" s="3"/>
      <c r="OO1040" s="3"/>
      <c r="OP1040" s="3"/>
      <c r="OQ1040" s="3"/>
      <c r="OR1040" s="3"/>
      <c r="OS1040" s="3"/>
      <c r="OT1040" s="3"/>
      <c r="OU1040" s="3"/>
      <c r="OV1040" s="3"/>
      <c r="OW1040" s="3"/>
      <c r="OX1040" s="3"/>
      <c r="OY1040" s="3"/>
      <c r="OZ1040" s="3"/>
      <c r="PA1040" s="3"/>
      <c r="PB1040" s="3"/>
      <c r="PC1040" s="3"/>
      <c r="PD1040" s="3"/>
      <c r="PE1040" s="3"/>
      <c r="PF1040" s="3"/>
      <c r="PG1040" s="3"/>
      <c r="PH1040" s="3"/>
      <c r="PI1040" s="3"/>
      <c r="PJ1040" s="3"/>
      <c r="PK1040" s="3"/>
      <c r="PL1040" s="3"/>
      <c r="PM1040" s="3"/>
      <c r="PN1040" s="3"/>
      <c r="PO1040" s="3"/>
      <c r="PP1040" s="3"/>
      <c r="PQ1040" s="3"/>
      <c r="PR1040" s="3"/>
      <c r="PS1040" s="3"/>
      <c r="PT1040" s="3"/>
      <c r="PU1040" s="3"/>
      <c r="PV1040" s="3"/>
      <c r="PW1040" s="3"/>
      <c r="PX1040" s="3"/>
      <c r="PY1040" s="3"/>
      <c r="PZ1040" s="3"/>
      <c r="QA1040" s="3"/>
      <c r="QB1040" s="3"/>
      <c r="QC1040" s="3"/>
      <c r="QD1040" s="3"/>
      <c r="QE1040" s="3"/>
      <c r="QF1040" s="3"/>
      <c r="QG1040" s="3"/>
      <c r="QH1040" s="3"/>
      <c r="QI1040" s="3"/>
      <c r="QJ1040" s="3"/>
      <c r="QK1040" s="3"/>
      <c r="QL1040" s="3"/>
      <c r="QM1040" s="3"/>
      <c r="QN1040" s="3"/>
      <c r="QO1040" s="3"/>
      <c r="QP1040" s="3"/>
      <c r="QQ1040" s="3"/>
      <c r="QR1040" s="3"/>
      <c r="QS1040" s="3"/>
      <c r="QT1040" s="3"/>
      <c r="QU1040" s="3"/>
      <c r="QV1040" s="3"/>
      <c r="QW1040" s="3"/>
      <c r="QX1040" s="3"/>
      <c r="QY1040" s="3"/>
      <c r="QZ1040" s="3"/>
      <c r="RA1040" s="3"/>
      <c r="RB1040" s="3"/>
      <c r="RC1040" s="3"/>
      <c r="RD1040" s="3"/>
      <c r="RE1040" s="3"/>
      <c r="RF1040" s="3"/>
      <c r="RG1040" s="3"/>
      <c r="RH1040" s="3"/>
      <c r="RI1040" s="3"/>
      <c r="RJ1040" s="3"/>
      <c r="RK1040" s="3"/>
      <c r="RL1040" s="3"/>
      <c r="RM1040" s="3"/>
      <c r="RN1040" s="3"/>
      <c r="RO1040" s="3"/>
      <c r="RP1040" s="3"/>
      <c r="RQ1040" s="3"/>
      <c r="RR1040" s="3"/>
      <c r="RS1040" s="3"/>
      <c r="RT1040" s="3"/>
      <c r="RU1040" s="3"/>
      <c r="RV1040" s="3"/>
      <c r="RW1040" s="3"/>
      <c r="RX1040" s="3"/>
      <c r="RY1040" s="3"/>
      <c r="RZ1040" s="3"/>
      <c r="SA1040" s="3"/>
      <c r="SB1040" s="3"/>
      <c r="SC1040" s="3"/>
      <c r="SD1040" s="3"/>
      <c r="SE1040" s="3"/>
      <c r="SF1040" s="3"/>
      <c r="SG1040" s="3"/>
      <c r="SH1040" s="3"/>
      <c r="SI1040" s="3"/>
      <c r="SJ1040" s="3"/>
      <c r="SK1040" s="3"/>
      <c r="SL1040" s="3"/>
      <c r="SM1040" s="3"/>
      <c r="SN1040" s="3"/>
      <c r="SO1040" s="3"/>
      <c r="SP1040" s="3"/>
      <c r="SQ1040" s="3"/>
      <c r="SR1040" s="3"/>
      <c r="SS1040" s="3"/>
      <c r="ST1040" s="3"/>
      <c r="SU1040" s="3"/>
      <c r="SV1040" s="3"/>
      <c r="SW1040" s="3"/>
      <c r="SX1040" s="3"/>
      <c r="SY1040" s="3"/>
      <c r="SZ1040" s="3"/>
      <c r="TA1040" s="3"/>
      <c r="TB1040" s="3"/>
      <c r="TC1040" s="3"/>
      <c r="TD1040" s="3"/>
      <c r="TE1040" s="3"/>
      <c r="TF1040" s="3"/>
      <c r="TG1040" s="3"/>
      <c r="TH1040" s="3"/>
      <c r="TI1040" s="3"/>
      <c r="TJ1040" s="3"/>
      <c r="TK1040" s="3"/>
      <c r="TL1040" s="3"/>
      <c r="TM1040" s="3"/>
      <c r="TN1040" s="3"/>
      <c r="TO1040" s="3"/>
      <c r="TP1040" s="3"/>
      <c r="TQ1040" s="3"/>
      <c r="TR1040" s="3"/>
      <c r="TS1040" s="3"/>
      <c r="TT1040" s="3"/>
      <c r="TU1040" s="3"/>
      <c r="TV1040" s="3"/>
      <c r="TW1040" s="3"/>
      <c r="TX1040" s="3"/>
      <c r="TY1040" s="3"/>
      <c r="TZ1040" s="3"/>
      <c r="UA1040" s="3"/>
      <c r="UB1040" s="3"/>
      <c r="UC1040" s="3"/>
      <c r="UD1040" s="3"/>
      <c r="UE1040" s="3"/>
      <c r="UF1040" s="3"/>
      <c r="UG1040" s="3"/>
      <c r="UH1040" s="3"/>
      <c r="UI1040" s="3"/>
      <c r="UJ1040" s="3"/>
      <c r="UK1040" s="3"/>
      <c r="UL1040" s="3"/>
      <c r="UM1040" s="3"/>
      <c r="UN1040" s="3"/>
      <c r="UO1040" s="3"/>
      <c r="UP1040" s="3"/>
      <c r="UQ1040" s="3"/>
      <c r="UR1040" s="3"/>
      <c r="US1040" s="3"/>
      <c r="UT1040" s="3"/>
      <c r="UU1040" s="3"/>
      <c r="UV1040" s="3"/>
      <c r="UW1040" s="3"/>
      <c r="UX1040" s="3"/>
      <c r="UY1040" s="3"/>
      <c r="UZ1040" s="3"/>
      <c r="VA1040" s="3"/>
      <c r="VB1040" s="3"/>
      <c r="VC1040" s="3"/>
      <c r="VD1040" s="3"/>
      <c r="VE1040" s="3"/>
      <c r="VF1040" s="3"/>
      <c r="VG1040" s="3"/>
      <c r="VH1040" s="3"/>
      <c r="VI1040" s="3"/>
      <c r="VJ1040" s="3"/>
      <c r="VK1040" s="3"/>
      <c r="VL1040" s="3"/>
      <c r="VM1040" s="3"/>
      <c r="VN1040" s="3"/>
      <c r="VO1040" s="3"/>
      <c r="VP1040" s="3"/>
      <c r="VQ1040" s="3"/>
      <c r="VR1040" s="3"/>
      <c r="VS1040" s="3"/>
      <c r="VT1040" s="3"/>
      <c r="VU1040" s="3"/>
      <c r="VV1040" s="3"/>
      <c r="VW1040" s="3"/>
      <c r="VX1040" s="3"/>
      <c r="VY1040" s="3"/>
      <c r="VZ1040" s="3"/>
      <c r="WA1040" s="3"/>
      <c r="WB1040" s="3"/>
      <c r="WC1040" s="3"/>
    </row>
    <row r="1041" spans="1:601" x14ac:dyDescent="0.3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  <c r="KA1041" s="3"/>
      <c r="KB1041" s="3"/>
      <c r="KC1041" s="3"/>
      <c r="KD1041" s="3"/>
      <c r="KE1041" s="3"/>
      <c r="KF1041" s="3"/>
      <c r="KG1041" s="3"/>
      <c r="KH1041" s="3"/>
      <c r="KI1041" s="3"/>
      <c r="KJ1041" s="3"/>
      <c r="KK1041" s="3"/>
      <c r="KL1041" s="3"/>
      <c r="KM1041" s="3"/>
      <c r="KN1041" s="3"/>
      <c r="KO1041" s="3"/>
      <c r="KP1041" s="3"/>
      <c r="KQ1041" s="3"/>
      <c r="KR1041" s="3"/>
      <c r="KS1041" s="3"/>
      <c r="KT1041" s="3"/>
      <c r="KU1041" s="3"/>
      <c r="KV1041" s="3"/>
      <c r="KW1041" s="3"/>
      <c r="KX1041" s="3"/>
      <c r="KY1041" s="3"/>
      <c r="KZ1041" s="3"/>
      <c r="LA1041" s="3"/>
      <c r="LB1041" s="3"/>
      <c r="LC1041" s="3"/>
      <c r="LD1041" s="3"/>
      <c r="LE1041" s="3"/>
      <c r="LF1041" s="3"/>
      <c r="LG1041" s="3"/>
      <c r="LH1041" s="3"/>
      <c r="LI1041" s="3"/>
      <c r="LJ1041" s="3"/>
      <c r="LK1041" s="3"/>
      <c r="LL1041" s="3"/>
      <c r="LM1041" s="3"/>
      <c r="LN1041" s="3"/>
      <c r="LO1041" s="3"/>
      <c r="LP1041" s="3"/>
      <c r="LQ1041" s="3"/>
      <c r="LR1041" s="3"/>
      <c r="LS1041" s="3"/>
      <c r="LT1041" s="3"/>
      <c r="LU1041" s="3"/>
      <c r="LV1041" s="3"/>
      <c r="LW1041" s="3"/>
      <c r="LX1041" s="3"/>
      <c r="LY1041" s="3"/>
      <c r="LZ1041" s="3"/>
      <c r="MA1041" s="3"/>
      <c r="MB1041" s="3"/>
      <c r="MC1041" s="3"/>
      <c r="MD1041" s="3"/>
      <c r="ME1041" s="3"/>
      <c r="MF1041" s="3"/>
      <c r="MG1041" s="3"/>
      <c r="MH1041" s="3"/>
      <c r="MI1041" s="3"/>
      <c r="MJ1041" s="3"/>
      <c r="MK1041" s="3"/>
      <c r="ML1041" s="3"/>
      <c r="MM1041" s="3"/>
      <c r="MN1041" s="3"/>
      <c r="MO1041" s="3"/>
      <c r="MP1041" s="3"/>
      <c r="MQ1041" s="3"/>
      <c r="MR1041" s="3"/>
      <c r="MS1041" s="3"/>
      <c r="MT1041" s="3"/>
      <c r="MU1041" s="3"/>
      <c r="MV1041" s="3"/>
      <c r="MW1041" s="3"/>
      <c r="MX1041" s="3"/>
      <c r="MY1041" s="3"/>
      <c r="MZ1041" s="3"/>
      <c r="NA1041" s="3"/>
      <c r="NB1041" s="3"/>
      <c r="NC1041" s="3"/>
      <c r="ND1041" s="3"/>
      <c r="NE1041" s="3"/>
      <c r="NF1041" s="3"/>
      <c r="NG1041" s="3"/>
      <c r="NH1041" s="3"/>
      <c r="NI1041" s="3"/>
      <c r="NJ1041" s="3"/>
      <c r="NK1041" s="3"/>
      <c r="NL1041" s="3"/>
      <c r="NM1041" s="3"/>
      <c r="NN1041" s="3"/>
      <c r="NO1041" s="3"/>
      <c r="NP1041" s="3"/>
      <c r="NQ1041" s="3"/>
      <c r="NR1041" s="3"/>
      <c r="NS1041" s="3"/>
      <c r="NT1041" s="3"/>
      <c r="NU1041" s="3"/>
      <c r="NV1041" s="3"/>
      <c r="NW1041" s="3"/>
      <c r="NX1041" s="3"/>
      <c r="NY1041" s="3"/>
      <c r="NZ1041" s="3"/>
      <c r="OA1041" s="3"/>
      <c r="OB1041" s="3"/>
      <c r="OC1041" s="3"/>
      <c r="OD1041" s="3"/>
      <c r="OE1041" s="3"/>
      <c r="OF1041" s="3"/>
      <c r="OG1041" s="3"/>
      <c r="OH1041" s="3"/>
      <c r="OI1041" s="3"/>
      <c r="OJ1041" s="3"/>
      <c r="OK1041" s="3"/>
      <c r="OL1041" s="3"/>
      <c r="OM1041" s="3"/>
      <c r="ON1041" s="3"/>
      <c r="OO1041" s="3"/>
      <c r="OP1041" s="3"/>
      <c r="OQ1041" s="3"/>
      <c r="OR1041" s="3"/>
      <c r="OS1041" s="3"/>
      <c r="OT1041" s="3"/>
      <c r="OU1041" s="3"/>
      <c r="OV1041" s="3"/>
      <c r="OW1041" s="3"/>
      <c r="OX1041" s="3"/>
      <c r="OY1041" s="3"/>
      <c r="OZ1041" s="3"/>
      <c r="PA1041" s="3"/>
      <c r="PB1041" s="3"/>
      <c r="PC1041" s="3"/>
      <c r="PD1041" s="3"/>
      <c r="PE1041" s="3"/>
      <c r="PF1041" s="3"/>
      <c r="PG1041" s="3"/>
      <c r="PH1041" s="3"/>
      <c r="PI1041" s="3"/>
      <c r="PJ1041" s="3"/>
      <c r="PK1041" s="3"/>
      <c r="PL1041" s="3"/>
      <c r="PM1041" s="3"/>
      <c r="PN1041" s="3"/>
      <c r="PO1041" s="3"/>
      <c r="PP1041" s="3"/>
      <c r="PQ1041" s="3"/>
      <c r="PR1041" s="3"/>
      <c r="PS1041" s="3"/>
      <c r="PT1041" s="3"/>
      <c r="PU1041" s="3"/>
      <c r="PV1041" s="3"/>
      <c r="PW1041" s="3"/>
      <c r="PX1041" s="3"/>
      <c r="PY1041" s="3"/>
      <c r="PZ1041" s="3"/>
      <c r="QA1041" s="3"/>
      <c r="QB1041" s="3"/>
      <c r="QC1041" s="3"/>
      <c r="QD1041" s="3"/>
      <c r="QE1041" s="3"/>
      <c r="QF1041" s="3"/>
      <c r="QG1041" s="3"/>
      <c r="QH1041" s="3"/>
      <c r="QI1041" s="3"/>
      <c r="QJ1041" s="3"/>
      <c r="QK1041" s="3"/>
      <c r="QL1041" s="3"/>
      <c r="QM1041" s="3"/>
      <c r="QN1041" s="3"/>
      <c r="QO1041" s="3"/>
      <c r="QP1041" s="3"/>
      <c r="QQ1041" s="3"/>
      <c r="QR1041" s="3"/>
      <c r="QS1041" s="3"/>
      <c r="QT1041" s="3"/>
      <c r="QU1041" s="3"/>
      <c r="QV1041" s="3"/>
      <c r="QW1041" s="3"/>
      <c r="QX1041" s="3"/>
      <c r="QY1041" s="3"/>
      <c r="QZ1041" s="3"/>
      <c r="RA1041" s="3"/>
      <c r="RB1041" s="3"/>
      <c r="RC1041" s="3"/>
      <c r="RD1041" s="3"/>
      <c r="RE1041" s="3"/>
      <c r="RF1041" s="3"/>
      <c r="RG1041" s="3"/>
      <c r="RH1041" s="3"/>
      <c r="RI1041" s="3"/>
      <c r="RJ1041" s="3"/>
      <c r="RK1041" s="3"/>
      <c r="RL1041" s="3"/>
      <c r="RM1041" s="3"/>
      <c r="RN1041" s="3"/>
      <c r="RO1041" s="3"/>
      <c r="RP1041" s="3"/>
      <c r="RQ1041" s="3"/>
      <c r="RR1041" s="3"/>
      <c r="RS1041" s="3"/>
      <c r="RT1041" s="3"/>
      <c r="RU1041" s="3"/>
      <c r="RV1041" s="3"/>
      <c r="RW1041" s="3"/>
      <c r="RX1041" s="3"/>
      <c r="RY1041" s="3"/>
      <c r="RZ1041" s="3"/>
      <c r="SA1041" s="3"/>
      <c r="SB1041" s="3"/>
      <c r="SC1041" s="3"/>
      <c r="SD1041" s="3"/>
      <c r="SE1041" s="3"/>
      <c r="SF1041" s="3"/>
      <c r="SG1041" s="3"/>
      <c r="SH1041" s="3"/>
      <c r="SI1041" s="3"/>
      <c r="SJ1041" s="3"/>
      <c r="SK1041" s="3"/>
      <c r="SL1041" s="3"/>
      <c r="SM1041" s="3"/>
      <c r="SN1041" s="3"/>
      <c r="SO1041" s="3"/>
      <c r="SP1041" s="3"/>
      <c r="SQ1041" s="3"/>
      <c r="SR1041" s="3"/>
      <c r="SS1041" s="3"/>
      <c r="ST1041" s="3"/>
      <c r="SU1041" s="3"/>
      <c r="SV1041" s="3"/>
      <c r="SW1041" s="3"/>
      <c r="SX1041" s="3"/>
      <c r="SY1041" s="3"/>
      <c r="SZ1041" s="3"/>
      <c r="TA1041" s="3"/>
      <c r="TB1041" s="3"/>
      <c r="TC1041" s="3"/>
      <c r="TD1041" s="3"/>
      <c r="TE1041" s="3"/>
      <c r="TF1041" s="3"/>
      <c r="TG1041" s="3"/>
      <c r="TH1041" s="3"/>
      <c r="TI1041" s="3"/>
      <c r="TJ1041" s="3"/>
      <c r="TK1041" s="3"/>
      <c r="TL1041" s="3"/>
      <c r="TM1041" s="3"/>
      <c r="TN1041" s="3"/>
      <c r="TO1041" s="3"/>
      <c r="TP1041" s="3"/>
      <c r="TQ1041" s="3"/>
      <c r="TR1041" s="3"/>
      <c r="TS1041" s="3"/>
      <c r="TT1041" s="3"/>
      <c r="TU1041" s="3"/>
      <c r="TV1041" s="3"/>
      <c r="TW1041" s="3"/>
      <c r="TX1041" s="3"/>
      <c r="TY1041" s="3"/>
      <c r="TZ1041" s="3"/>
      <c r="UA1041" s="3"/>
      <c r="UB1041" s="3"/>
      <c r="UC1041" s="3"/>
      <c r="UD1041" s="3"/>
      <c r="UE1041" s="3"/>
      <c r="UF1041" s="3"/>
      <c r="UG1041" s="3"/>
      <c r="UH1041" s="3"/>
      <c r="UI1041" s="3"/>
      <c r="UJ1041" s="3"/>
      <c r="UK1041" s="3"/>
      <c r="UL1041" s="3"/>
      <c r="UM1041" s="3"/>
      <c r="UN1041" s="3"/>
      <c r="UO1041" s="3"/>
      <c r="UP1041" s="3"/>
      <c r="UQ1041" s="3"/>
      <c r="UR1041" s="3"/>
      <c r="US1041" s="3"/>
      <c r="UT1041" s="3"/>
      <c r="UU1041" s="3"/>
      <c r="UV1041" s="3"/>
      <c r="UW1041" s="3"/>
      <c r="UX1041" s="3"/>
      <c r="UY1041" s="3"/>
      <c r="UZ1041" s="3"/>
      <c r="VA1041" s="3"/>
      <c r="VB1041" s="3"/>
      <c r="VC1041" s="3"/>
      <c r="VD1041" s="3"/>
      <c r="VE1041" s="3"/>
      <c r="VF1041" s="3"/>
      <c r="VG1041" s="3"/>
      <c r="VH1041" s="3"/>
      <c r="VI1041" s="3"/>
      <c r="VJ1041" s="3"/>
      <c r="VK1041" s="3"/>
      <c r="VL1041" s="3"/>
      <c r="VM1041" s="3"/>
      <c r="VN1041" s="3"/>
      <c r="VO1041" s="3"/>
      <c r="VP1041" s="3"/>
      <c r="VQ1041" s="3"/>
      <c r="VR1041" s="3"/>
      <c r="VS1041" s="3"/>
      <c r="VT1041" s="3"/>
      <c r="VU1041" s="3"/>
      <c r="VV1041" s="3"/>
      <c r="VW1041" s="3"/>
      <c r="VX1041" s="3"/>
      <c r="VY1041" s="3"/>
      <c r="VZ1041" s="3"/>
      <c r="WA1041" s="3"/>
      <c r="WB1041" s="3"/>
      <c r="WC1041" s="3"/>
    </row>
    <row r="1042" spans="1:601" x14ac:dyDescent="0.3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  <c r="JX1042" s="3"/>
      <c r="JY1042" s="3"/>
      <c r="JZ1042" s="3"/>
      <c r="KA1042" s="3"/>
      <c r="KB1042" s="3"/>
      <c r="KC1042" s="3"/>
      <c r="KD1042" s="3"/>
      <c r="KE1042" s="3"/>
      <c r="KF1042" s="3"/>
      <c r="KG1042" s="3"/>
      <c r="KH1042" s="3"/>
      <c r="KI1042" s="3"/>
      <c r="KJ1042" s="3"/>
      <c r="KK1042" s="3"/>
      <c r="KL1042" s="3"/>
      <c r="KM1042" s="3"/>
      <c r="KN1042" s="3"/>
      <c r="KO1042" s="3"/>
      <c r="KP1042" s="3"/>
      <c r="KQ1042" s="3"/>
      <c r="KR1042" s="3"/>
      <c r="KS1042" s="3"/>
      <c r="KT1042" s="3"/>
      <c r="KU1042" s="3"/>
      <c r="KV1042" s="3"/>
      <c r="KW1042" s="3"/>
      <c r="KX1042" s="3"/>
      <c r="KY1042" s="3"/>
      <c r="KZ1042" s="3"/>
      <c r="LA1042" s="3"/>
      <c r="LB1042" s="3"/>
      <c r="LC1042" s="3"/>
      <c r="LD1042" s="3"/>
      <c r="LE1042" s="3"/>
      <c r="LF1042" s="3"/>
      <c r="LG1042" s="3"/>
      <c r="LH1042" s="3"/>
      <c r="LI1042" s="3"/>
      <c r="LJ1042" s="3"/>
      <c r="LK1042" s="3"/>
      <c r="LL1042" s="3"/>
      <c r="LM1042" s="3"/>
      <c r="LN1042" s="3"/>
      <c r="LO1042" s="3"/>
      <c r="LP1042" s="3"/>
      <c r="LQ1042" s="3"/>
      <c r="LR1042" s="3"/>
      <c r="LS1042" s="3"/>
      <c r="LT1042" s="3"/>
      <c r="LU1042" s="3"/>
      <c r="LV1042" s="3"/>
      <c r="LW1042" s="3"/>
      <c r="LX1042" s="3"/>
      <c r="LY1042" s="3"/>
      <c r="LZ1042" s="3"/>
      <c r="MA1042" s="3"/>
      <c r="MB1042" s="3"/>
      <c r="MC1042" s="3"/>
      <c r="MD1042" s="3"/>
      <c r="ME1042" s="3"/>
      <c r="MF1042" s="3"/>
      <c r="MG1042" s="3"/>
      <c r="MH1042" s="3"/>
      <c r="MI1042" s="3"/>
      <c r="MJ1042" s="3"/>
      <c r="MK1042" s="3"/>
      <c r="ML1042" s="3"/>
      <c r="MM1042" s="3"/>
      <c r="MN1042" s="3"/>
      <c r="MO1042" s="3"/>
      <c r="MP1042" s="3"/>
      <c r="MQ1042" s="3"/>
      <c r="MR1042" s="3"/>
      <c r="MS1042" s="3"/>
      <c r="MT1042" s="3"/>
      <c r="MU1042" s="3"/>
      <c r="MV1042" s="3"/>
      <c r="MW1042" s="3"/>
      <c r="MX1042" s="3"/>
      <c r="MY1042" s="3"/>
      <c r="MZ1042" s="3"/>
      <c r="NA1042" s="3"/>
      <c r="NB1042" s="3"/>
      <c r="NC1042" s="3"/>
      <c r="ND1042" s="3"/>
      <c r="NE1042" s="3"/>
      <c r="NF1042" s="3"/>
      <c r="NG1042" s="3"/>
      <c r="NH1042" s="3"/>
      <c r="NI1042" s="3"/>
      <c r="NJ1042" s="3"/>
      <c r="NK1042" s="3"/>
      <c r="NL1042" s="3"/>
      <c r="NM1042" s="3"/>
      <c r="NN1042" s="3"/>
      <c r="NO1042" s="3"/>
      <c r="NP1042" s="3"/>
      <c r="NQ1042" s="3"/>
      <c r="NR1042" s="3"/>
      <c r="NS1042" s="3"/>
      <c r="NT1042" s="3"/>
      <c r="NU1042" s="3"/>
      <c r="NV1042" s="3"/>
      <c r="NW1042" s="3"/>
      <c r="NX1042" s="3"/>
      <c r="NY1042" s="3"/>
      <c r="NZ1042" s="3"/>
      <c r="OA1042" s="3"/>
      <c r="OB1042" s="3"/>
      <c r="OC1042" s="3"/>
      <c r="OD1042" s="3"/>
      <c r="OE1042" s="3"/>
      <c r="OF1042" s="3"/>
      <c r="OG1042" s="3"/>
      <c r="OH1042" s="3"/>
      <c r="OI1042" s="3"/>
      <c r="OJ1042" s="3"/>
      <c r="OK1042" s="3"/>
      <c r="OL1042" s="3"/>
      <c r="OM1042" s="3"/>
      <c r="ON1042" s="3"/>
      <c r="OO1042" s="3"/>
      <c r="OP1042" s="3"/>
      <c r="OQ1042" s="3"/>
      <c r="OR1042" s="3"/>
      <c r="OS1042" s="3"/>
      <c r="OT1042" s="3"/>
      <c r="OU1042" s="3"/>
      <c r="OV1042" s="3"/>
      <c r="OW1042" s="3"/>
      <c r="OX1042" s="3"/>
      <c r="OY1042" s="3"/>
      <c r="OZ1042" s="3"/>
      <c r="PA1042" s="3"/>
      <c r="PB1042" s="3"/>
      <c r="PC1042" s="3"/>
      <c r="PD1042" s="3"/>
      <c r="PE1042" s="3"/>
      <c r="PF1042" s="3"/>
      <c r="PG1042" s="3"/>
      <c r="PH1042" s="3"/>
      <c r="PI1042" s="3"/>
      <c r="PJ1042" s="3"/>
      <c r="PK1042" s="3"/>
      <c r="PL1042" s="3"/>
      <c r="PM1042" s="3"/>
      <c r="PN1042" s="3"/>
      <c r="PO1042" s="3"/>
      <c r="PP1042" s="3"/>
      <c r="PQ1042" s="3"/>
      <c r="PR1042" s="3"/>
      <c r="PS1042" s="3"/>
      <c r="PT1042" s="3"/>
      <c r="PU1042" s="3"/>
      <c r="PV1042" s="3"/>
      <c r="PW1042" s="3"/>
      <c r="PX1042" s="3"/>
      <c r="PY1042" s="3"/>
      <c r="PZ1042" s="3"/>
      <c r="QA1042" s="3"/>
      <c r="QB1042" s="3"/>
      <c r="QC1042" s="3"/>
      <c r="QD1042" s="3"/>
      <c r="QE1042" s="3"/>
      <c r="QF1042" s="3"/>
      <c r="QG1042" s="3"/>
      <c r="QH1042" s="3"/>
      <c r="QI1042" s="3"/>
      <c r="QJ1042" s="3"/>
      <c r="QK1042" s="3"/>
      <c r="QL1042" s="3"/>
      <c r="QM1042" s="3"/>
      <c r="QN1042" s="3"/>
      <c r="QO1042" s="3"/>
      <c r="QP1042" s="3"/>
      <c r="QQ1042" s="3"/>
      <c r="QR1042" s="3"/>
      <c r="QS1042" s="3"/>
      <c r="QT1042" s="3"/>
      <c r="QU1042" s="3"/>
      <c r="QV1042" s="3"/>
      <c r="QW1042" s="3"/>
      <c r="QX1042" s="3"/>
      <c r="QY1042" s="3"/>
      <c r="QZ1042" s="3"/>
      <c r="RA1042" s="3"/>
      <c r="RB1042" s="3"/>
      <c r="RC1042" s="3"/>
      <c r="RD1042" s="3"/>
      <c r="RE1042" s="3"/>
      <c r="RF1042" s="3"/>
      <c r="RG1042" s="3"/>
      <c r="RH1042" s="3"/>
      <c r="RI1042" s="3"/>
      <c r="RJ1042" s="3"/>
      <c r="RK1042" s="3"/>
      <c r="RL1042" s="3"/>
      <c r="RM1042" s="3"/>
      <c r="RN1042" s="3"/>
      <c r="RO1042" s="3"/>
      <c r="RP1042" s="3"/>
      <c r="RQ1042" s="3"/>
      <c r="RR1042" s="3"/>
      <c r="RS1042" s="3"/>
      <c r="RT1042" s="3"/>
      <c r="RU1042" s="3"/>
      <c r="RV1042" s="3"/>
      <c r="RW1042" s="3"/>
      <c r="RX1042" s="3"/>
      <c r="RY1042" s="3"/>
      <c r="RZ1042" s="3"/>
      <c r="SA1042" s="3"/>
      <c r="SB1042" s="3"/>
      <c r="SC1042" s="3"/>
      <c r="SD1042" s="3"/>
      <c r="SE1042" s="3"/>
      <c r="SF1042" s="3"/>
      <c r="SG1042" s="3"/>
      <c r="SH1042" s="3"/>
      <c r="SI1042" s="3"/>
      <c r="SJ1042" s="3"/>
      <c r="SK1042" s="3"/>
      <c r="SL1042" s="3"/>
      <c r="SM1042" s="3"/>
      <c r="SN1042" s="3"/>
      <c r="SO1042" s="3"/>
      <c r="SP1042" s="3"/>
      <c r="SQ1042" s="3"/>
      <c r="SR1042" s="3"/>
      <c r="SS1042" s="3"/>
      <c r="ST1042" s="3"/>
      <c r="SU1042" s="3"/>
      <c r="SV1042" s="3"/>
      <c r="SW1042" s="3"/>
      <c r="SX1042" s="3"/>
      <c r="SY1042" s="3"/>
      <c r="SZ1042" s="3"/>
      <c r="TA1042" s="3"/>
      <c r="TB1042" s="3"/>
      <c r="TC1042" s="3"/>
      <c r="TD1042" s="3"/>
      <c r="TE1042" s="3"/>
      <c r="TF1042" s="3"/>
      <c r="TG1042" s="3"/>
      <c r="TH1042" s="3"/>
      <c r="TI1042" s="3"/>
      <c r="TJ1042" s="3"/>
      <c r="TK1042" s="3"/>
      <c r="TL1042" s="3"/>
      <c r="TM1042" s="3"/>
      <c r="TN1042" s="3"/>
      <c r="TO1042" s="3"/>
      <c r="TP1042" s="3"/>
      <c r="TQ1042" s="3"/>
      <c r="TR1042" s="3"/>
      <c r="TS1042" s="3"/>
      <c r="TT1042" s="3"/>
      <c r="TU1042" s="3"/>
      <c r="TV1042" s="3"/>
      <c r="TW1042" s="3"/>
      <c r="TX1042" s="3"/>
      <c r="TY1042" s="3"/>
      <c r="TZ1042" s="3"/>
      <c r="UA1042" s="3"/>
      <c r="UB1042" s="3"/>
      <c r="UC1042" s="3"/>
      <c r="UD1042" s="3"/>
      <c r="UE1042" s="3"/>
      <c r="UF1042" s="3"/>
      <c r="UG1042" s="3"/>
      <c r="UH1042" s="3"/>
      <c r="UI1042" s="3"/>
      <c r="UJ1042" s="3"/>
      <c r="UK1042" s="3"/>
      <c r="UL1042" s="3"/>
      <c r="UM1042" s="3"/>
      <c r="UN1042" s="3"/>
      <c r="UO1042" s="3"/>
      <c r="UP1042" s="3"/>
      <c r="UQ1042" s="3"/>
      <c r="UR1042" s="3"/>
      <c r="US1042" s="3"/>
      <c r="UT1042" s="3"/>
      <c r="UU1042" s="3"/>
      <c r="UV1042" s="3"/>
      <c r="UW1042" s="3"/>
      <c r="UX1042" s="3"/>
      <c r="UY1042" s="3"/>
      <c r="UZ1042" s="3"/>
      <c r="VA1042" s="3"/>
      <c r="VB1042" s="3"/>
      <c r="VC1042" s="3"/>
      <c r="VD1042" s="3"/>
      <c r="VE1042" s="3"/>
      <c r="VF1042" s="3"/>
      <c r="VG1042" s="3"/>
      <c r="VH1042" s="3"/>
      <c r="VI1042" s="3"/>
      <c r="VJ1042" s="3"/>
      <c r="VK1042" s="3"/>
      <c r="VL1042" s="3"/>
      <c r="VM1042" s="3"/>
      <c r="VN1042" s="3"/>
      <c r="VO1042" s="3"/>
      <c r="VP1042" s="3"/>
      <c r="VQ1042" s="3"/>
      <c r="VR1042" s="3"/>
      <c r="VS1042" s="3"/>
      <c r="VT1042" s="3"/>
      <c r="VU1042" s="3"/>
      <c r="VV1042" s="3"/>
      <c r="VW1042" s="3"/>
      <c r="VX1042" s="3"/>
      <c r="VY1042" s="3"/>
      <c r="VZ1042" s="3"/>
      <c r="WA1042" s="3"/>
      <c r="WB1042" s="3"/>
      <c r="WC1042" s="3"/>
    </row>
    <row r="1043" spans="1:601" x14ac:dyDescent="0.3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  <c r="KA1043" s="3"/>
      <c r="KB1043" s="3"/>
      <c r="KC1043" s="3"/>
      <c r="KD1043" s="3"/>
      <c r="KE1043" s="3"/>
      <c r="KF1043" s="3"/>
      <c r="KG1043" s="3"/>
      <c r="KH1043" s="3"/>
      <c r="KI1043" s="3"/>
      <c r="KJ1043" s="3"/>
      <c r="KK1043" s="3"/>
      <c r="KL1043" s="3"/>
      <c r="KM1043" s="3"/>
      <c r="KN1043" s="3"/>
      <c r="KO1043" s="3"/>
      <c r="KP1043" s="3"/>
      <c r="KQ1043" s="3"/>
      <c r="KR1043" s="3"/>
      <c r="KS1043" s="3"/>
      <c r="KT1043" s="3"/>
      <c r="KU1043" s="3"/>
      <c r="KV1043" s="3"/>
      <c r="KW1043" s="3"/>
      <c r="KX1043" s="3"/>
      <c r="KY1043" s="3"/>
      <c r="KZ1043" s="3"/>
      <c r="LA1043" s="3"/>
      <c r="LB1043" s="3"/>
      <c r="LC1043" s="3"/>
      <c r="LD1043" s="3"/>
      <c r="LE1043" s="3"/>
      <c r="LF1043" s="3"/>
      <c r="LG1043" s="3"/>
      <c r="LH1043" s="3"/>
      <c r="LI1043" s="3"/>
      <c r="LJ1043" s="3"/>
      <c r="LK1043" s="3"/>
      <c r="LL1043" s="3"/>
      <c r="LM1043" s="3"/>
      <c r="LN1043" s="3"/>
      <c r="LO1043" s="3"/>
      <c r="LP1043" s="3"/>
      <c r="LQ1043" s="3"/>
      <c r="LR1043" s="3"/>
      <c r="LS1043" s="3"/>
      <c r="LT1043" s="3"/>
      <c r="LU1043" s="3"/>
      <c r="LV1043" s="3"/>
      <c r="LW1043" s="3"/>
      <c r="LX1043" s="3"/>
      <c r="LY1043" s="3"/>
      <c r="LZ1043" s="3"/>
      <c r="MA1043" s="3"/>
      <c r="MB1043" s="3"/>
      <c r="MC1043" s="3"/>
      <c r="MD1043" s="3"/>
      <c r="ME1043" s="3"/>
      <c r="MF1043" s="3"/>
      <c r="MG1043" s="3"/>
      <c r="MH1043" s="3"/>
      <c r="MI1043" s="3"/>
      <c r="MJ1043" s="3"/>
      <c r="MK1043" s="3"/>
      <c r="ML1043" s="3"/>
      <c r="MM1043" s="3"/>
      <c r="MN1043" s="3"/>
      <c r="MO1043" s="3"/>
      <c r="MP1043" s="3"/>
      <c r="MQ1043" s="3"/>
      <c r="MR1043" s="3"/>
      <c r="MS1043" s="3"/>
      <c r="MT1043" s="3"/>
      <c r="MU1043" s="3"/>
      <c r="MV1043" s="3"/>
      <c r="MW1043" s="3"/>
      <c r="MX1043" s="3"/>
      <c r="MY1043" s="3"/>
      <c r="MZ1043" s="3"/>
      <c r="NA1043" s="3"/>
      <c r="NB1043" s="3"/>
      <c r="NC1043" s="3"/>
      <c r="ND1043" s="3"/>
      <c r="NE1043" s="3"/>
      <c r="NF1043" s="3"/>
      <c r="NG1043" s="3"/>
      <c r="NH1043" s="3"/>
      <c r="NI1043" s="3"/>
      <c r="NJ1043" s="3"/>
      <c r="NK1043" s="3"/>
      <c r="NL1043" s="3"/>
      <c r="NM1043" s="3"/>
      <c r="NN1043" s="3"/>
      <c r="NO1043" s="3"/>
      <c r="NP1043" s="3"/>
      <c r="NQ1043" s="3"/>
      <c r="NR1043" s="3"/>
      <c r="NS1043" s="3"/>
      <c r="NT1043" s="3"/>
      <c r="NU1043" s="3"/>
      <c r="NV1043" s="3"/>
      <c r="NW1043" s="3"/>
      <c r="NX1043" s="3"/>
      <c r="NY1043" s="3"/>
      <c r="NZ1043" s="3"/>
      <c r="OA1043" s="3"/>
      <c r="OB1043" s="3"/>
      <c r="OC1043" s="3"/>
      <c r="OD1043" s="3"/>
      <c r="OE1043" s="3"/>
      <c r="OF1043" s="3"/>
      <c r="OG1043" s="3"/>
      <c r="OH1043" s="3"/>
      <c r="OI1043" s="3"/>
      <c r="OJ1043" s="3"/>
      <c r="OK1043" s="3"/>
      <c r="OL1043" s="3"/>
      <c r="OM1043" s="3"/>
      <c r="ON1043" s="3"/>
      <c r="OO1043" s="3"/>
      <c r="OP1043" s="3"/>
      <c r="OQ1043" s="3"/>
      <c r="OR1043" s="3"/>
      <c r="OS1043" s="3"/>
      <c r="OT1043" s="3"/>
      <c r="OU1043" s="3"/>
      <c r="OV1043" s="3"/>
      <c r="OW1043" s="3"/>
      <c r="OX1043" s="3"/>
      <c r="OY1043" s="3"/>
      <c r="OZ1043" s="3"/>
      <c r="PA1043" s="3"/>
      <c r="PB1043" s="3"/>
      <c r="PC1043" s="3"/>
      <c r="PD1043" s="3"/>
      <c r="PE1043" s="3"/>
      <c r="PF1043" s="3"/>
      <c r="PG1043" s="3"/>
      <c r="PH1043" s="3"/>
      <c r="PI1043" s="3"/>
      <c r="PJ1043" s="3"/>
      <c r="PK1043" s="3"/>
      <c r="PL1043" s="3"/>
      <c r="PM1043" s="3"/>
      <c r="PN1043" s="3"/>
      <c r="PO1043" s="3"/>
      <c r="PP1043" s="3"/>
      <c r="PQ1043" s="3"/>
      <c r="PR1043" s="3"/>
      <c r="PS1043" s="3"/>
      <c r="PT1043" s="3"/>
      <c r="PU1043" s="3"/>
      <c r="PV1043" s="3"/>
      <c r="PW1043" s="3"/>
      <c r="PX1043" s="3"/>
      <c r="PY1043" s="3"/>
      <c r="PZ1043" s="3"/>
      <c r="QA1043" s="3"/>
      <c r="QB1043" s="3"/>
      <c r="QC1043" s="3"/>
      <c r="QD1043" s="3"/>
      <c r="QE1043" s="3"/>
      <c r="QF1043" s="3"/>
      <c r="QG1043" s="3"/>
      <c r="QH1043" s="3"/>
      <c r="QI1043" s="3"/>
      <c r="QJ1043" s="3"/>
      <c r="QK1043" s="3"/>
      <c r="QL1043" s="3"/>
      <c r="QM1043" s="3"/>
      <c r="QN1043" s="3"/>
      <c r="QO1043" s="3"/>
      <c r="QP1043" s="3"/>
      <c r="QQ1043" s="3"/>
      <c r="QR1043" s="3"/>
      <c r="QS1043" s="3"/>
      <c r="QT1043" s="3"/>
      <c r="QU1043" s="3"/>
      <c r="QV1043" s="3"/>
      <c r="QW1043" s="3"/>
      <c r="QX1043" s="3"/>
      <c r="QY1043" s="3"/>
      <c r="QZ1043" s="3"/>
      <c r="RA1043" s="3"/>
      <c r="RB1043" s="3"/>
      <c r="RC1043" s="3"/>
      <c r="RD1043" s="3"/>
      <c r="RE1043" s="3"/>
      <c r="RF1043" s="3"/>
      <c r="RG1043" s="3"/>
      <c r="RH1043" s="3"/>
      <c r="RI1043" s="3"/>
      <c r="RJ1043" s="3"/>
      <c r="RK1043" s="3"/>
      <c r="RL1043" s="3"/>
      <c r="RM1043" s="3"/>
      <c r="RN1043" s="3"/>
      <c r="RO1043" s="3"/>
      <c r="RP1043" s="3"/>
      <c r="RQ1043" s="3"/>
      <c r="RR1043" s="3"/>
      <c r="RS1043" s="3"/>
      <c r="RT1043" s="3"/>
      <c r="RU1043" s="3"/>
      <c r="RV1043" s="3"/>
      <c r="RW1043" s="3"/>
      <c r="RX1043" s="3"/>
      <c r="RY1043" s="3"/>
      <c r="RZ1043" s="3"/>
      <c r="SA1043" s="3"/>
      <c r="SB1043" s="3"/>
      <c r="SC1043" s="3"/>
      <c r="SD1043" s="3"/>
      <c r="SE1043" s="3"/>
      <c r="SF1043" s="3"/>
      <c r="SG1043" s="3"/>
      <c r="SH1043" s="3"/>
      <c r="SI1043" s="3"/>
      <c r="SJ1043" s="3"/>
      <c r="SK1043" s="3"/>
      <c r="SL1043" s="3"/>
      <c r="SM1043" s="3"/>
      <c r="SN1043" s="3"/>
      <c r="SO1043" s="3"/>
      <c r="SP1043" s="3"/>
      <c r="SQ1043" s="3"/>
      <c r="SR1043" s="3"/>
      <c r="SS1043" s="3"/>
      <c r="ST1043" s="3"/>
      <c r="SU1043" s="3"/>
      <c r="SV1043" s="3"/>
      <c r="SW1043" s="3"/>
      <c r="SX1043" s="3"/>
      <c r="SY1043" s="3"/>
      <c r="SZ1043" s="3"/>
      <c r="TA1043" s="3"/>
      <c r="TB1043" s="3"/>
      <c r="TC1043" s="3"/>
      <c r="TD1043" s="3"/>
      <c r="TE1043" s="3"/>
      <c r="TF1043" s="3"/>
      <c r="TG1043" s="3"/>
      <c r="TH1043" s="3"/>
      <c r="TI1043" s="3"/>
      <c r="TJ1043" s="3"/>
      <c r="TK1043" s="3"/>
      <c r="TL1043" s="3"/>
      <c r="TM1043" s="3"/>
      <c r="TN1043" s="3"/>
      <c r="TO1043" s="3"/>
      <c r="TP1043" s="3"/>
      <c r="TQ1043" s="3"/>
      <c r="TR1043" s="3"/>
      <c r="TS1043" s="3"/>
      <c r="TT1043" s="3"/>
      <c r="TU1043" s="3"/>
      <c r="TV1043" s="3"/>
      <c r="TW1043" s="3"/>
      <c r="TX1043" s="3"/>
      <c r="TY1043" s="3"/>
      <c r="TZ1043" s="3"/>
      <c r="UA1043" s="3"/>
      <c r="UB1043" s="3"/>
      <c r="UC1043" s="3"/>
      <c r="UD1043" s="3"/>
      <c r="UE1043" s="3"/>
      <c r="UF1043" s="3"/>
      <c r="UG1043" s="3"/>
      <c r="UH1043" s="3"/>
      <c r="UI1043" s="3"/>
      <c r="UJ1043" s="3"/>
      <c r="UK1043" s="3"/>
      <c r="UL1043" s="3"/>
      <c r="UM1043" s="3"/>
      <c r="UN1043" s="3"/>
      <c r="UO1043" s="3"/>
      <c r="UP1043" s="3"/>
      <c r="UQ1043" s="3"/>
      <c r="UR1043" s="3"/>
      <c r="US1043" s="3"/>
      <c r="UT1043" s="3"/>
      <c r="UU1043" s="3"/>
      <c r="UV1043" s="3"/>
      <c r="UW1043" s="3"/>
      <c r="UX1043" s="3"/>
      <c r="UY1043" s="3"/>
      <c r="UZ1043" s="3"/>
      <c r="VA1043" s="3"/>
      <c r="VB1043" s="3"/>
      <c r="VC1043" s="3"/>
      <c r="VD1043" s="3"/>
      <c r="VE1043" s="3"/>
      <c r="VF1043" s="3"/>
      <c r="VG1043" s="3"/>
      <c r="VH1043" s="3"/>
      <c r="VI1043" s="3"/>
      <c r="VJ1043" s="3"/>
      <c r="VK1043" s="3"/>
      <c r="VL1043" s="3"/>
      <c r="VM1043" s="3"/>
      <c r="VN1043" s="3"/>
      <c r="VO1043" s="3"/>
      <c r="VP1043" s="3"/>
      <c r="VQ1043" s="3"/>
      <c r="VR1043" s="3"/>
      <c r="VS1043" s="3"/>
      <c r="VT1043" s="3"/>
      <c r="VU1043" s="3"/>
      <c r="VV1043" s="3"/>
      <c r="VW1043" s="3"/>
      <c r="VX1043" s="3"/>
      <c r="VY1043" s="3"/>
      <c r="VZ1043" s="3"/>
      <c r="WA1043" s="3"/>
      <c r="WB1043" s="3"/>
      <c r="WC1043" s="3"/>
    </row>
    <row r="1044" spans="1:601" x14ac:dyDescent="0.3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  <c r="KA1044" s="3"/>
      <c r="KB1044" s="3"/>
      <c r="KC1044" s="3"/>
      <c r="KD1044" s="3"/>
      <c r="KE1044" s="3"/>
      <c r="KF1044" s="3"/>
      <c r="KG1044" s="3"/>
      <c r="KH1044" s="3"/>
      <c r="KI1044" s="3"/>
      <c r="KJ1044" s="3"/>
      <c r="KK1044" s="3"/>
      <c r="KL1044" s="3"/>
      <c r="KM1044" s="3"/>
      <c r="KN1044" s="3"/>
      <c r="KO1044" s="3"/>
      <c r="KP1044" s="3"/>
      <c r="KQ1044" s="3"/>
      <c r="KR1044" s="3"/>
      <c r="KS1044" s="3"/>
      <c r="KT1044" s="3"/>
      <c r="KU1044" s="3"/>
      <c r="KV1044" s="3"/>
      <c r="KW1044" s="3"/>
      <c r="KX1044" s="3"/>
      <c r="KY1044" s="3"/>
      <c r="KZ1044" s="3"/>
      <c r="LA1044" s="3"/>
      <c r="LB1044" s="3"/>
      <c r="LC1044" s="3"/>
      <c r="LD1044" s="3"/>
      <c r="LE1044" s="3"/>
      <c r="LF1044" s="3"/>
      <c r="LG1044" s="3"/>
      <c r="LH1044" s="3"/>
      <c r="LI1044" s="3"/>
      <c r="LJ1044" s="3"/>
      <c r="LK1044" s="3"/>
      <c r="LL1044" s="3"/>
      <c r="LM1044" s="3"/>
      <c r="LN1044" s="3"/>
      <c r="LO1044" s="3"/>
      <c r="LP1044" s="3"/>
      <c r="LQ1044" s="3"/>
      <c r="LR1044" s="3"/>
      <c r="LS1044" s="3"/>
      <c r="LT1044" s="3"/>
      <c r="LU1044" s="3"/>
      <c r="LV1044" s="3"/>
      <c r="LW1044" s="3"/>
      <c r="LX1044" s="3"/>
      <c r="LY1044" s="3"/>
      <c r="LZ1044" s="3"/>
      <c r="MA1044" s="3"/>
      <c r="MB1044" s="3"/>
      <c r="MC1044" s="3"/>
      <c r="MD1044" s="3"/>
      <c r="ME1044" s="3"/>
      <c r="MF1044" s="3"/>
      <c r="MG1044" s="3"/>
      <c r="MH1044" s="3"/>
      <c r="MI1044" s="3"/>
      <c r="MJ1044" s="3"/>
      <c r="MK1044" s="3"/>
      <c r="ML1044" s="3"/>
      <c r="MM1044" s="3"/>
      <c r="MN1044" s="3"/>
      <c r="MO1044" s="3"/>
      <c r="MP1044" s="3"/>
      <c r="MQ1044" s="3"/>
      <c r="MR1044" s="3"/>
      <c r="MS1044" s="3"/>
      <c r="MT1044" s="3"/>
      <c r="MU1044" s="3"/>
      <c r="MV1044" s="3"/>
      <c r="MW1044" s="3"/>
      <c r="MX1044" s="3"/>
      <c r="MY1044" s="3"/>
      <c r="MZ1044" s="3"/>
      <c r="NA1044" s="3"/>
      <c r="NB1044" s="3"/>
      <c r="NC1044" s="3"/>
      <c r="ND1044" s="3"/>
      <c r="NE1044" s="3"/>
      <c r="NF1044" s="3"/>
      <c r="NG1044" s="3"/>
      <c r="NH1044" s="3"/>
      <c r="NI1044" s="3"/>
      <c r="NJ1044" s="3"/>
      <c r="NK1044" s="3"/>
      <c r="NL1044" s="3"/>
      <c r="NM1044" s="3"/>
      <c r="NN1044" s="3"/>
      <c r="NO1044" s="3"/>
      <c r="NP1044" s="3"/>
      <c r="NQ1044" s="3"/>
      <c r="NR1044" s="3"/>
      <c r="NS1044" s="3"/>
      <c r="NT1044" s="3"/>
      <c r="NU1044" s="3"/>
      <c r="NV1044" s="3"/>
      <c r="NW1044" s="3"/>
      <c r="NX1044" s="3"/>
      <c r="NY1044" s="3"/>
      <c r="NZ1044" s="3"/>
      <c r="OA1044" s="3"/>
      <c r="OB1044" s="3"/>
      <c r="OC1044" s="3"/>
      <c r="OD1044" s="3"/>
      <c r="OE1044" s="3"/>
      <c r="OF1044" s="3"/>
      <c r="OG1044" s="3"/>
      <c r="OH1044" s="3"/>
      <c r="OI1044" s="3"/>
      <c r="OJ1044" s="3"/>
      <c r="OK1044" s="3"/>
      <c r="OL1044" s="3"/>
      <c r="OM1044" s="3"/>
      <c r="ON1044" s="3"/>
      <c r="OO1044" s="3"/>
      <c r="OP1044" s="3"/>
      <c r="OQ1044" s="3"/>
      <c r="OR1044" s="3"/>
      <c r="OS1044" s="3"/>
      <c r="OT1044" s="3"/>
      <c r="OU1044" s="3"/>
      <c r="OV1044" s="3"/>
      <c r="OW1044" s="3"/>
      <c r="OX1044" s="3"/>
      <c r="OY1044" s="3"/>
      <c r="OZ1044" s="3"/>
      <c r="PA1044" s="3"/>
      <c r="PB1044" s="3"/>
      <c r="PC1044" s="3"/>
      <c r="PD1044" s="3"/>
      <c r="PE1044" s="3"/>
      <c r="PF1044" s="3"/>
      <c r="PG1044" s="3"/>
      <c r="PH1044" s="3"/>
      <c r="PI1044" s="3"/>
      <c r="PJ1044" s="3"/>
      <c r="PK1044" s="3"/>
      <c r="PL1044" s="3"/>
      <c r="PM1044" s="3"/>
      <c r="PN1044" s="3"/>
      <c r="PO1044" s="3"/>
      <c r="PP1044" s="3"/>
      <c r="PQ1044" s="3"/>
      <c r="PR1044" s="3"/>
      <c r="PS1044" s="3"/>
      <c r="PT1044" s="3"/>
      <c r="PU1044" s="3"/>
      <c r="PV1044" s="3"/>
      <c r="PW1044" s="3"/>
      <c r="PX1044" s="3"/>
      <c r="PY1044" s="3"/>
      <c r="PZ1044" s="3"/>
      <c r="QA1044" s="3"/>
      <c r="QB1044" s="3"/>
      <c r="QC1044" s="3"/>
      <c r="QD1044" s="3"/>
      <c r="QE1044" s="3"/>
      <c r="QF1044" s="3"/>
      <c r="QG1044" s="3"/>
      <c r="QH1044" s="3"/>
      <c r="QI1044" s="3"/>
      <c r="QJ1044" s="3"/>
      <c r="QK1044" s="3"/>
      <c r="QL1044" s="3"/>
      <c r="QM1044" s="3"/>
      <c r="QN1044" s="3"/>
      <c r="QO1044" s="3"/>
      <c r="QP1044" s="3"/>
      <c r="QQ1044" s="3"/>
      <c r="QR1044" s="3"/>
      <c r="QS1044" s="3"/>
      <c r="QT1044" s="3"/>
      <c r="QU1044" s="3"/>
      <c r="QV1044" s="3"/>
      <c r="QW1044" s="3"/>
      <c r="QX1044" s="3"/>
      <c r="QY1044" s="3"/>
      <c r="QZ1044" s="3"/>
      <c r="RA1044" s="3"/>
      <c r="RB1044" s="3"/>
      <c r="RC1044" s="3"/>
      <c r="RD1044" s="3"/>
      <c r="RE1044" s="3"/>
      <c r="RF1044" s="3"/>
      <c r="RG1044" s="3"/>
      <c r="RH1044" s="3"/>
      <c r="RI1044" s="3"/>
      <c r="RJ1044" s="3"/>
      <c r="RK1044" s="3"/>
      <c r="RL1044" s="3"/>
      <c r="RM1044" s="3"/>
      <c r="RN1044" s="3"/>
      <c r="RO1044" s="3"/>
      <c r="RP1044" s="3"/>
      <c r="RQ1044" s="3"/>
      <c r="RR1044" s="3"/>
      <c r="RS1044" s="3"/>
      <c r="RT1044" s="3"/>
      <c r="RU1044" s="3"/>
      <c r="RV1044" s="3"/>
      <c r="RW1044" s="3"/>
      <c r="RX1044" s="3"/>
      <c r="RY1044" s="3"/>
      <c r="RZ1044" s="3"/>
      <c r="SA1044" s="3"/>
      <c r="SB1044" s="3"/>
      <c r="SC1044" s="3"/>
      <c r="SD1044" s="3"/>
      <c r="SE1044" s="3"/>
      <c r="SF1044" s="3"/>
      <c r="SG1044" s="3"/>
      <c r="SH1044" s="3"/>
      <c r="SI1044" s="3"/>
      <c r="SJ1044" s="3"/>
      <c r="SK1044" s="3"/>
      <c r="SL1044" s="3"/>
      <c r="SM1044" s="3"/>
      <c r="SN1044" s="3"/>
      <c r="SO1044" s="3"/>
      <c r="SP1044" s="3"/>
      <c r="SQ1044" s="3"/>
      <c r="SR1044" s="3"/>
      <c r="SS1044" s="3"/>
      <c r="ST1044" s="3"/>
      <c r="SU1044" s="3"/>
      <c r="SV1044" s="3"/>
      <c r="SW1044" s="3"/>
      <c r="SX1044" s="3"/>
      <c r="SY1044" s="3"/>
      <c r="SZ1044" s="3"/>
      <c r="TA1044" s="3"/>
      <c r="TB1044" s="3"/>
      <c r="TC1044" s="3"/>
      <c r="TD1044" s="3"/>
      <c r="TE1044" s="3"/>
      <c r="TF1044" s="3"/>
      <c r="TG1044" s="3"/>
      <c r="TH1044" s="3"/>
      <c r="TI1044" s="3"/>
      <c r="TJ1044" s="3"/>
      <c r="TK1044" s="3"/>
      <c r="TL1044" s="3"/>
      <c r="TM1044" s="3"/>
      <c r="TN1044" s="3"/>
      <c r="TO1044" s="3"/>
      <c r="TP1044" s="3"/>
      <c r="TQ1044" s="3"/>
      <c r="TR1044" s="3"/>
      <c r="TS1044" s="3"/>
      <c r="TT1044" s="3"/>
      <c r="TU1044" s="3"/>
      <c r="TV1044" s="3"/>
      <c r="TW1044" s="3"/>
      <c r="TX1044" s="3"/>
      <c r="TY1044" s="3"/>
      <c r="TZ1044" s="3"/>
      <c r="UA1044" s="3"/>
      <c r="UB1044" s="3"/>
      <c r="UC1044" s="3"/>
      <c r="UD1044" s="3"/>
      <c r="UE1044" s="3"/>
      <c r="UF1044" s="3"/>
      <c r="UG1044" s="3"/>
      <c r="UH1044" s="3"/>
      <c r="UI1044" s="3"/>
      <c r="UJ1044" s="3"/>
      <c r="UK1044" s="3"/>
      <c r="UL1044" s="3"/>
      <c r="UM1044" s="3"/>
      <c r="UN1044" s="3"/>
      <c r="UO1044" s="3"/>
      <c r="UP1044" s="3"/>
      <c r="UQ1044" s="3"/>
      <c r="UR1044" s="3"/>
      <c r="US1044" s="3"/>
      <c r="UT1044" s="3"/>
      <c r="UU1044" s="3"/>
      <c r="UV1044" s="3"/>
      <c r="UW1044" s="3"/>
      <c r="UX1044" s="3"/>
      <c r="UY1044" s="3"/>
      <c r="UZ1044" s="3"/>
      <c r="VA1044" s="3"/>
      <c r="VB1044" s="3"/>
      <c r="VC1044" s="3"/>
      <c r="VD1044" s="3"/>
      <c r="VE1044" s="3"/>
      <c r="VF1044" s="3"/>
      <c r="VG1044" s="3"/>
      <c r="VH1044" s="3"/>
      <c r="VI1044" s="3"/>
      <c r="VJ1044" s="3"/>
      <c r="VK1044" s="3"/>
      <c r="VL1044" s="3"/>
      <c r="VM1044" s="3"/>
      <c r="VN1044" s="3"/>
      <c r="VO1044" s="3"/>
      <c r="VP1044" s="3"/>
      <c r="VQ1044" s="3"/>
      <c r="VR1044" s="3"/>
      <c r="VS1044" s="3"/>
      <c r="VT1044" s="3"/>
      <c r="VU1044" s="3"/>
      <c r="VV1044" s="3"/>
      <c r="VW1044" s="3"/>
      <c r="VX1044" s="3"/>
      <c r="VY1044" s="3"/>
      <c r="VZ1044" s="3"/>
      <c r="WA1044" s="3"/>
      <c r="WB1044" s="3"/>
      <c r="WC1044" s="3"/>
    </row>
    <row r="1045" spans="1:601" x14ac:dyDescent="0.3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  <c r="KA1045" s="3"/>
      <c r="KB1045" s="3"/>
      <c r="KC1045" s="3"/>
      <c r="KD1045" s="3"/>
      <c r="KE1045" s="3"/>
      <c r="KF1045" s="3"/>
      <c r="KG1045" s="3"/>
      <c r="KH1045" s="3"/>
      <c r="KI1045" s="3"/>
      <c r="KJ1045" s="3"/>
      <c r="KK1045" s="3"/>
      <c r="KL1045" s="3"/>
      <c r="KM1045" s="3"/>
      <c r="KN1045" s="3"/>
      <c r="KO1045" s="3"/>
      <c r="KP1045" s="3"/>
      <c r="KQ1045" s="3"/>
      <c r="KR1045" s="3"/>
      <c r="KS1045" s="3"/>
      <c r="KT1045" s="3"/>
      <c r="KU1045" s="3"/>
      <c r="KV1045" s="3"/>
      <c r="KW1045" s="3"/>
      <c r="KX1045" s="3"/>
      <c r="KY1045" s="3"/>
      <c r="KZ1045" s="3"/>
      <c r="LA1045" s="3"/>
      <c r="LB1045" s="3"/>
      <c r="LC1045" s="3"/>
      <c r="LD1045" s="3"/>
      <c r="LE1045" s="3"/>
      <c r="LF1045" s="3"/>
      <c r="LG1045" s="3"/>
      <c r="LH1045" s="3"/>
      <c r="LI1045" s="3"/>
      <c r="LJ1045" s="3"/>
      <c r="LK1045" s="3"/>
      <c r="LL1045" s="3"/>
      <c r="LM1045" s="3"/>
      <c r="LN1045" s="3"/>
      <c r="LO1045" s="3"/>
      <c r="LP1045" s="3"/>
      <c r="LQ1045" s="3"/>
      <c r="LR1045" s="3"/>
      <c r="LS1045" s="3"/>
      <c r="LT1045" s="3"/>
      <c r="LU1045" s="3"/>
      <c r="LV1045" s="3"/>
      <c r="LW1045" s="3"/>
      <c r="LX1045" s="3"/>
      <c r="LY1045" s="3"/>
      <c r="LZ1045" s="3"/>
      <c r="MA1045" s="3"/>
      <c r="MB1045" s="3"/>
      <c r="MC1045" s="3"/>
      <c r="MD1045" s="3"/>
      <c r="ME1045" s="3"/>
      <c r="MF1045" s="3"/>
      <c r="MG1045" s="3"/>
      <c r="MH1045" s="3"/>
      <c r="MI1045" s="3"/>
      <c r="MJ1045" s="3"/>
      <c r="MK1045" s="3"/>
      <c r="ML1045" s="3"/>
      <c r="MM1045" s="3"/>
      <c r="MN1045" s="3"/>
      <c r="MO1045" s="3"/>
      <c r="MP1045" s="3"/>
      <c r="MQ1045" s="3"/>
      <c r="MR1045" s="3"/>
      <c r="MS1045" s="3"/>
      <c r="MT1045" s="3"/>
      <c r="MU1045" s="3"/>
      <c r="MV1045" s="3"/>
      <c r="MW1045" s="3"/>
      <c r="MX1045" s="3"/>
      <c r="MY1045" s="3"/>
      <c r="MZ1045" s="3"/>
      <c r="NA1045" s="3"/>
      <c r="NB1045" s="3"/>
      <c r="NC1045" s="3"/>
      <c r="ND1045" s="3"/>
      <c r="NE1045" s="3"/>
      <c r="NF1045" s="3"/>
      <c r="NG1045" s="3"/>
      <c r="NH1045" s="3"/>
      <c r="NI1045" s="3"/>
      <c r="NJ1045" s="3"/>
      <c r="NK1045" s="3"/>
      <c r="NL1045" s="3"/>
      <c r="NM1045" s="3"/>
      <c r="NN1045" s="3"/>
      <c r="NO1045" s="3"/>
      <c r="NP1045" s="3"/>
      <c r="NQ1045" s="3"/>
      <c r="NR1045" s="3"/>
      <c r="NS1045" s="3"/>
      <c r="NT1045" s="3"/>
      <c r="NU1045" s="3"/>
      <c r="NV1045" s="3"/>
      <c r="NW1045" s="3"/>
      <c r="NX1045" s="3"/>
      <c r="NY1045" s="3"/>
      <c r="NZ1045" s="3"/>
      <c r="OA1045" s="3"/>
      <c r="OB1045" s="3"/>
      <c r="OC1045" s="3"/>
      <c r="OD1045" s="3"/>
      <c r="OE1045" s="3"/>
      <c r="OF1045" s="3"/>
      <c r="OG1045" s="3"/>
      <c r="OH1045" s="3"/>
      <c r="OI1045" s="3"/>
      <c r="OJ1045" s="3"/>
      <c r="OK1045" s="3"/>
      <c r="OL1045" s="3"/>
      <c r="OM1045" s="3"/>
      <c r="ON1045" s="3"/>
      <c r="OO1045" s="3"/>
      <c r="OP1045" s="3"/>
      <c r="OQ1045" s="3"/>
      <c r="OR1045" s="3"/>
      <c r="OS1045" s="3"/>
      <c r="OT1045" s="3"/>
      <c r="OU1045" s="3"/>
      <c r="OV1045" s="3"/>
      <c r="OW1045" s="3"/>
      <c r="OX1045" s="3"/>
      <c r="OY1045" s="3"/>
      <c r="OZ1045" s="3"/>
      <c r="PA1045" s="3"/>
      <c r="PB1045" s="3"/>
      <c r="PC1045" s="3"/>
      <c r="PD1045" s="3"/>
      <c r="PE1045" s="3"/>
      <c r="PF1045" s="3"/>
      <c r="PG1045" s="3"/>
      <c r="PH1045" s="3"/>
      <c r="PI1045" s="3"/>
      <c r="PJ1045" s="3"/>
      <c r="PK1045" s="3"/>
      <c r="PL1045" s="3"/>
      <c r="PM1045" s="3"/>
      <c r="PN1045" s="3"/>
      <c r="PO1045" s="3"/>
      <c r="PP1045" s="3"/>
      <c r="PQ1045" s="3"/>
      <c r="PR1045" s="3"/>
      <c r="PS1045" s="3"/>
      <c r="PT1045" s="3"/>
      <c r="PU1045" s="3"/>
      <c r="PV1045" s="3"/>
      <c r="PW1045" s="3"/>
      <c r="PX1045" s="3"/>
      <c r="PY1045" s="3"/>
      <c r="PZ1045" s="3"/>
      <c r="QA1045" s="3"/>
      <c r="QB1045" s="3"/>
      <c r="QC1045" s="3"/>
      <c r="QD1045" s="3"/>
      <c r="QE1045" s="3"/>
      <c r="QF1045" s="3"/>
      <c r="QG1045" s="3"/>
      <c r="QH1045" s="3"/>
      <c r="QI1045" s="3"/>
      <c r="QJ1045" s="3"/>
      <c r="QK1045" s="3"/>
      <c r="QL1045" s="3"/>
      <c r="QM1045" s="3"/>
      <c r="QN1045" s="3"/>
      <c r="QO1045" s="3"/>
      <c r="QP1045" s="3"/>
      <c r="QQ1045" s="3"/>
      <c r="QR1045" s="3"/>
      <c r="QS1045" s="3"/>
      <c r="QT1045" s="3"/>
      <c r="QU1045" s="3"/>
      <c r="QV1045" s="3"/>
      <c r="QW1045" s="3"/>
      <c r="QX1045" s="3"/>
      <c r="QY1045" s="3"/>
      <c r="QZ1045" s="3"/>
      <c r="RA1045" s="3"/>
      <c r="RB1045" s="3"/>
      <c r="RC1045" s="3"/>
      <c r="RD1045" s="3"/>
      <c r="RE1045" s="3"/>
      <c r="RF1045" s="3"/>
      <c r="RG1045" s="3"/>
      <c r="RH1045" s="3"/>
      <c r="RI1045" s="3"/>
      <c r="RJ1045" s="3"/>
      <c r="RK1045" s="3"/>
      <c r="RL1045" s="3"/>
      <c r="RM1045" s="3"/>
      <c r="RN1045" s="3"/>
      <c r="RO1045" s="3"/>
      <c r="RP1045" s="3"/>
      <c r="RQ1045" s="3"/>
      <c r="RR1045" s="3"/>
      <c r="RS1045" s="3"/>
      <c r="RT1045" s="3"/>
      <c r="RU1045" s="3"/>
      <c r="RV1045" s="3"/>
      <c r="RW1045" s="3"/>
      <c r="RX1045" s="3"/>
      <c r="RY1045" s="3"/>
      <c r="RZ1045" s="3"/>
      <c r="SA1045" s="3"/>
      <c r="SB1045" s="3"/>
      <c r="SC1045" s="3"/>
      <c r="SD1045" s="3"/>
      <c r="SE1045" s="3"/>
      <c r="SF1045" s="3"/>
      <c r="SG1045" s="3"/>
      <c r="SH1045" s="3"/>
      <c r="SI1045" s="3"/>
      <c r="SJ1045" s="3"/>
      <c r="SK1045" s="3"/>
      <c r="SL1045" s="3"/>
      <c r="SM1045" s="3"/>
      <c r="SN1045" s="3"/>
      <c r="SO1045" s="3"/>
      <c r="SP1045" s="3"/>
      <c r="SQ1045" s="3"/>
      <c r="SR1045" s="3"/>
      <c r="SS1045" s="3"/>
      <c r="ST1045" s="3"/>
      <c r="SU1045" s="3"/>
      <c r="SV1045" s="3"/>
      <c r="SW1045" s="3"/>
      <c r="SX1045" s="3"/>
      <c r="SY1045" s="3"/>
      <c r="SZ1045" s="3"/>
      <c r="TA1045" s="3"/>
      <c r="TB1045" s="3"/>
      <c r="TC1045" s="3"/>
      <c r="TD1045" s="3"/>
      <c r="TE1045" s="3"/>
      <c r="TF1045" s="3"/>
      <c r="TG1045" s="3"/>
      <c r="TH1045" s="3"/>
      <c r="TI1045" s="3"/>
      <c r="TJ1045" s="3"/>
      <c r="TK1045" s="3"/>
      <c r="TL1045" s="3"/>
      <c r="TM1045" s="3"/>
      <c r="TN1045" s="3"/>
      <c r="TO1045" s="3"/>
      <c r="TP1045" s="3"/>
      <c r="TQ1045" s="3"/>
      <c r="TR1045" s="3"/>
      <c r="TS1045" s="3"/>
      <c r="TT1045" s="3"/>
      <c r="TU1045" s="3"/>
      <c r="TV1045" s="3"/>
      <c r="TW1045" s="3"/>
      <c r="TX1045" s="3"/>
      <c r="TY1045" s="3"/>
      <c r="TZ1045" s="3"/>
      <c r="UA1045" s="3"/>
      <c r="UB1045" s="3"/>
      <c r="UC1045" s="3"/>
      <c r="UD1045" s="3"/>
      <c r="UE1045" s="3"/>
      <c r="UF1045" s="3"/>
      <c r="UG1045" s="3"/>
      <c r="UH1045" s="3"/>
      <c r="UI1045" s="3"/>
      <c r="UJ1045" s="3"/>
      <c r="UK1045" s="3"/>
      <c r="UL1045" s="3"/>
      <c r="UM1045" s="3"/>
      <c r="UN1045" s="3"/>
      <c r="UO1045" s="3"/>
      <c r="UP1045" s="3"/>
      <c r="UQ1045" s="3"/>
      <c r="UR1045" s="3"/>
      <c r="US1045" s="3"/>
      <c r="UT1045" s="3"/>
      <c r="UU1045" s="3"/>
      <c r="UV1045" s="3"/>
      <c r="UW1045" s="3"/>
      <c r="UX1045" s="3"/>
      <c r="UY1045" s="3"/>
      <c r="UZ1045" s="3"/>
      <c r="VA1045" s="3"/>
      <c r="VB1045" s="3"/>
      <c r="VC1045" s="3"/>
      <c r="VD1045" s="3"/>
      <c r="VE1045" s="3"/>
      <c r="VF1045" s="3"/>
      <c r="VG1045" s="3"/>
      <c r="VH1045" s="3"/>
      <c r="VI1045" s="3"/>
      <c r="VJ1045" s="3"/>
      <c r="VK1045" s="3"/>
      <c r="VL1045" s="3"/>
      <c r="VM1045" s="3"/>
      <c r="VN1045" s="3"/>
      <c r="VO1045" s="3"/>
      <c r="VP1045" s="3"/>
      <c r="VQ1045" s="3"/>
      <c r="VR1045" s="3"/>
      <c r="VS1045" s="3"/>
      <c r="VT1045" s="3"/>
      <c r="VU1045" s="3"/>
      <c r="VV1045" s="3"/>
      <c r="VW1045" s="3"/>
      <c r="VX1045" s="3"/>
      <c r="VY1045" s="3"/>
      <c r="VZ1045" s="3"/>
      <c r="WA1045" s="3"/>
      <c r="WB1045" s="3"/>
      <c r="WC1045" s="3"/>
    </row>
    <row r="1046" spans="1:601" x14ac:dyDescent="0.3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  <c r="KA1046" s="3"/>
      <c r="KB1046" s="3"/>
      <c r="KC1046" s="3"/>
      <c r="KD1046" s="3"/>
      <c r="KE1046" s="3"/>
      <c r="KF1046" s="3"/>
      <c r="KG1046" s="3"/>
      <c r="KH1046" s="3"/>
      <c r="KI1046" s="3"/>
      <c r="KJ1046" s="3"/>
      <c r="KK1046" s="3"/>
      <c r="KL1046" s="3"/>
      <c r="KM1046" s="3"/>
      <c r="KN1046" s="3"/>
      <c r="KO1046" s="3"/>
      <c r="KP1046" s="3"/>
      <c r="KQ1046" s="3"/>
      <c r="KR1046" s="3"/>
      <c r="KS1046" s="3"/>
      <c r="KT1046" s="3"/>
      <c r="KU1046" s="3"/>
      <c r="KV1046" s="3"/>
      <c r="KW1046" s="3"/>
      <c r="KX1046" s="3"/>
      <c r="KY1046" s="3"/>
      <c r="KZ1046" s="3"/>
      <c r="LA1046" s="3"/>
      <c r="LB1046" s="3"/>
      <c r="LC1046" s="3"/>
      <c r="LD1046" s="3"/>
      <c r="LE1046" s="3"/>
      <c r="LF1046" s="3"/>
      <c r="LG1046" s="3"/>
      <c r="LH1046" s="3"/>
      <c r="LI1046" s="3"/>
      <c r="LJ1046" s="3"/>
      <c r="LK1046" s="3"/>
      <c r="LL1046" s="3"/>
      <c r="LM1046" s="3"/>
      <c r="LN1046" s="3"/>
      <c r="LO1046" s="3"/>
      <c r="LP1046" s="3"/>
      <c r="LQ1046" s="3"/>
      <c r="LR1046" s="3"/>
      <c r="LS1046" s="3"/>
      <c r="LT1046" s="3"/>
      <c r="LU1046" s="3"/>
      <c r="LV1046" s="3"/>
      <c r="LW1046" s="3"/>
      <c r="LX1046" s="3"/>
      <c r="LY1046" s="3"/>
      <c r="LZ1046" s="3"/>
      <c r="MA1046" s="3"/>
      <c r="MB1046" s="3"/>
      <c r="MC1046" s="3"/>
      <c r="MD1046" s="3"/>
      <c r="ME1046" s="3"/>
      <c r="MF1046" s="3"/>
      <c r="MG1046" s="3"/>
      <c r="MH1046" s="3"/>
      <c r="MI1046" s="3"/>
      <c r="MJ1046" s="3"/>
      <c r="MK1046" s="3"/>
      <c r="ML1046" s="3"/>
      <c r="MM1046" s="3"/>
      <c r="MN1046" s="3"/>
      <c r="MO1046" s="3"/>
      <c r="MP1046" s="3"/>
      <c r="MQ1046" s="3"/>
      <c r="MR1046" s="3"/>
      <c r="MS1046" s="3"/>
      <c r="MT1046" s="3"/>
      <c r="MU1046" s="3"/>
      <c r="MV1046" s="3"/>
      <c r="MW1046" s="3"/>
      <c r="MX1046" s="3"/>
      <c r="MY1046" s="3"/>
      <c r="MZ1046" s="3"/>
      <c r="NA1046" s="3"/>
      <c r="NB1046" s="3"/>
      <c r="NC1046" s="3"/>
      <c r="ND1046" s="3"/>
      <c r="NE1046" s="3"/>
      <c r="NF1046" s="3"/>
      <c r="NG1046" s="3"/>
      <c r="NH1046" s="3"/>
      <c r="NI1046" s="3"/>
      <c r="NJ1046" s="3"/>
      <c r="NK1046" s="3"/>
      <c r="NL1046" s="3"/>
      <c r="NM1046" s="3"/>
      <c r="NN1046" s="3"/>
      <c r="NO1046" s="3"/>
      <c r="NP1046" s="3"/>
      <c r="NQ1046" s="3"/>
      <c r="NR1046" s="3"/>
      <c r="NS1046" s="3"/>
      <c r="NT1046" s="3"/>
      <c r="NU1046" s="3"/>
      <c r="NV1046" s="3"/>
      <c r="NW1046" s="3"/>
      <c r="NX1046" s="3"/>
      <c r="NY1046" s="3"/>
      <c r="NZ1046" s="3"/>
      <c r="OA1046" s="3"/>
      <c r="OB1046" s="3"/>
      <c r="OC1046" s="3"/>
      <c r="OD1046" s="3"/>
      <c r="OE1046" s="3"/>
      <c r="OF1046" s="3"/>
      <c r="OG1046" s="3"/>
      <c r="OH1046" s="3"/>
      <c r="OI1046" s="3"/>
      <c r="OJ1046" s="3"/>
      <c r="OK1046" s="3"/>
      <c r="OL1046" s="3"/>
      <c r="OM1046" s="3"/>
      <c r="ON1046" s="3"/>
      <c r="OO1046" s="3"/>
      <c r="OP1046" s="3"/>
      <c r="OQ1046" s="3"/>
      <c r="OR1046" s="3"/>
      <c r="OS1046" s="3"/>
      <c r="OT1046" s="3"/>
      <c r="OU1046" s="3"/>
      <c r="OV1046" s="3"/>
      <c r="OW1046" s="3"/>
      <c r="OX1046" s="3"/>
      <c r="OY1046" s="3"/>
      <c r="OZ1046" s="3"/>
      <c r="PA1046" s="3"/>
      <c r="PB1046" s="3"/>
      <c r="PC1046" s="3"/>
      <c r="PD1046" s="3"/>
      <c r="PE1046" s="3"/>
      <c r="PF1046" s="3"/>
      <c r="PG1046" s="3"/>
      <c r="PH1046" s="3"/>
      <c r="PI1046" s="3"/>
      <c r="PJ1046" s="3"/>
      <c r="PK1046" s="3"/>
      <c r="PL1046" s="3"/>
      <c r="PM1046" s="3"/>
      <c r="PN1046" s="3"/>
      <c r="PO1046" s="3"/>
      <c r="PP1046" s="3"/>
      <c r="PQ1046" s="3"/>
      <c r="PR1046" s="3"/>
      <c r="PS1046" s="3"/>
      <c r="PT1046" s="3"/>
      <c r="PU1046" s="3"/>
      <c r="PV1046" s="3"/>
      <c r="PW1046" s="3"/>
      <c r="PX1046" s="3"/>
      <c r="PY1046" s="3"/>
      <c r="PZ1046" s="3"/>
      <c r="QA1046" s="3"/>
      <c r="QB1046" s="3"/>
      <c r="QC1046" s="3"/>
      <c r="QD1046" s="3"/>
      <c r="QE1046" s="3"/>
      <c r="QF1046" s="3"/>
      <c r="QG1046" s="3"/>
      <c r="QH1046" s="3"/>
      <c r="QI1046" s="3"/>
      <c r="QJ1046" s="3"/>
      <c r="QK1046" s="3"/>
      <c r="QL1046" s="3"/>
      <c r="QM1046" s="3"/>
      <c r="QN1046" s="3"/>
      <c r="QO1046" s="3"/>
      <c r="QP1046" s="3"/>
      <c r="QQ1046" s="3"/>
      <c r="QR1046" s="3"/>
      <c r="QS1046" s="3"/>
      <c r="QT1046" s="3"/>
      <c r="QU1046" s="3"/>
      <c r="QV1046" s="3"/>
      <c r="QW1046" s="3"/>
      <c r="QX1046" s="3"/>
      <c r="QY1046" s="3"/>
      <c r="QZ1046" s="3"/>
      <c r="RA1046" s="3"/>
      <c r="RB1046" s="3"/>
      <c r="RC1046" s="3"/>
      <c r="RD1046" s="3"/>
      <c r="RE1046" s="3"/>
      <c r="RF1046" s="3"/>
      <c r="RG1046" s="3"/>
      <c r="RH1046" s="3"/>
      <c r="RI1046" s="3"/>
      <c r="RJ1046" s="3"/>
      <c r="RK1046" s="3"/>
      <c r="RL1046" s="3"/>
      <c r="RM1046" s="3"/>
      <c r="RN1046" s="3"/>
      <c r="RO1046" s="3"/>
      <c r="RP1046" s="3"/>
      <c r="RQ1046" s="3"/>
      <c r="RR1046" s="3"/>
      <c r="RS1046" s="3"/>
      <c r="RT1046" s="3"/>
      <c r="RU1046" s="3"/>
      <c r="RV1046" s="3"/>
      <c r="RW1046" s="3"/>
      <c r="RX1046" s="3"/>
      <c r="RY1046" s="3"/>
      <c r="RZ1046" s="3"/>
      <c r="SA1046" s="3"/>
      <c r="SB1046" s="3"/>
      <c r="SC1046" s="3"/>
      <c r="SD1046" s="3"/>
      <c r="SE1046" s="3"/>
      <c r="SF1046" s="3"/>
      <c r="SG1046" s="3"/>
      <c r="SH1046" s="3"/>
      <c r="SI1046" s="3"/>
      <c r="SJ1046" s="3"/>
      <c r="SK1046" s="3"/>
      <c r="SL1046" s="3"/>
      <c r="SM1046" s="3"/>
      <c r="SN1046" s="3"/>
      <c r="SO1046" s="3"/>
      <c r="SP1046" s="3"/>
      <c r="SQ1046" s="3"/>
      <c r="SR1046" s="3"/>
      <c r="SS1046" s="3"/>
      <c r="ST1046" s="3"/>
      <c r="SU1046" s="3"/>
      <c r="SV1046" s="3"/>
      <c r="SW1046" s="3"/>
      <c r="SX1046" s="3"/>
      <c r="SY1046" s="3"/>
      <c r="SZ1046" s="3"/>
      <c r="TA1046" s="3"/>
      <c r="TB1046" s="3"/>
      <c r="TC1046" s="3"/>
      <c r="TD1046" s="3"/>
      <c r="TE1046" s="3"/>
      <c r="TF1046" s="3"/>
      <c r="TG1046" s="3"/>
      <c r="TH1046" s="3"/>
      <c r="TI1046" s="3"/>
      <c r="TJ1046" s="3"/>
      <c r="TK1046" s="3"/>
      <c r="TL1046" s="3"/>
      <c r="TM1046" s="3"/>
      <c r="TN1046" s="3"/>
      <c r="TO1046" s="3"/>
      <c r="TP1046" s="3"/>
      <c r="TQ1046" s="3"/>
      <c r="TR1046" s="3"/>
      <c r="TS1046" s="3"/>
      <c r="TT1046" s="3"/>
      <c r="TU1046" s="3"/>
      <c r="TV1046" s="3"/>
      <c r="TW1046" s="3"/>
      <c r="TX1046" s="3"/>
      <c r="TY1046" s="3"/>
      <c r="TZ1046" s="3"/>
      <c r="UA1046" s="3"/>
      <c r="UB1046" s="3"/>
      <c r="UC1046" s="3"/>
      <c r="UD1046" s="3"/>
      <c r="UE1046" s="3"/>
      <c r="UF1046" s="3"/>
      <c r="UG1046" s="3"/>
      <c r="UH1046" s="3"/>
      <c r="UI1046" s="3"/>
      <c r="UJ1046" s="3"/>
      <c r="UK1046" s="3"/>
      <c r="UL1046" s="3"/>
      <c r="UM1046" s="3"/>
      <c r="UN1046" s="3"/>
      <c r="UO1046" s="3"/>
      <c r="UP1046" s="3"/>
      <c r="UQ1046" s="3"/>
      <c r="UR1046" s="3"/>
      <c r="US1046" s="3"/>
      <c r="UT1046" s="3"/>
      <c r="UU1046" s="3"/>
      <c r="UV1046" s="3"/>
      <c r="UW1046" s="3"/>
      <c r="UX1046" s="3"/>
      <c r="UY1046" s="3"/>
      <c r="UZ1046" s="3"/>
      <c r="VA1046" s="3"/>
      <c r="VB1046" s="3"/>
      <c r="VC1046" s="3"/>
      <c r="VD1046" s="3"/>
      <c r="VE1046" s="3"/>
      <c r="VF1046" s="3"/>
      <c r="VG1046" s="3"/>
      <c r="VH1046" s="3"/>
      <c r="VI1046" s="3"/>
      <c r="VJ1046" s="3"/>
      <c r="VK1046" s="3"/>
      <c r="VL1046" s="3"/>
      <c r="VM1046" s="3"/>
      <c r="VN1046" s="3"/>
      <c r="VO1046" s="3"/>
      <c r="VP1046" s="3"/>
      <c r="VQ1046" s="3"/>
      <c r="VR1046" s="3"/>
      <c r="VS1046" s="3"/>
      <c r="VT1046" s="3"/>
      <c r="VU1046" s="3"/>
      <c r="VV1046" s="3"/>
      <c r="VW1046" s="3"/>
      <c r="VX1046" s="3"/>
      <c r="VY1046" s="3"/>
      <c r="VZ1046" s="3"/>
      <c r="WA1046" s="3"/>
      <c r="WB1046" s="3"/>
      <c r="WC1046" s="3"/>
    </row>
    <row r="1047" spans="1:601" x14ac:dyDescent="0.3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  <c r="KA1047" s="3"/>
      <c r="KB1047" s="3"/>
      <c r="KC1047" s="3"/>
      <c r="KD1047" s="3"/>
      <c r="KE1047" s="3"/>
      <c r="KF1047" s="3"/>
      <c r="KG1047" s="3"/>
      <c r="KH1047" s="3"/>
      <c r="KI1047" s="3"/>
      <c r="KJ1047" s="3"/>
      <c r="KK1047" s="3"/>
      <c r="KL1047" s="3"/>
      <c r="KM1047" s="3"/>
      <c r="KN1047" s="3"/>
      <c r="KO1047" s="3"/>
      <c r="KP1047" s="3"/>
      <c r="KQ1047" s="3"/>
      <c r="KR1047" s="3"/>
      <c r="KS1047" s="3"/>
      <c r="KT1047" s="3"/>
      <c r="KU1047" s="3"/>
      <c r="KV1047" s="3"/>
      <c r="KW1047" s="3"/>
      <c r="KX1047" s="3"/>
      <c r="KY1047" s="3"/>
      <c r="KZ1047" s="3"/>
      <c r="LA1047" s="3"/>
      <c r="LB1047" s="3"/>
      <c r="LC1047" s="3"/>
      <c r="LD1047" s="3"/>
      <c r="LE1047" s="3"/>
      <c r="LF1047" s="3"/>
      <c r="LG1047" s="3"/>
      <c r="LH1047" s="3"/>
      <c r="LI1047" s="3"/>
      <c r="LJ1047" s="3"/>
      <c r="LK1047" s="3"/>
      <c r="LL1047" s="3"/>
      <c r="LM1047" s="3"/>
      <c r="LN1047" s="3"/>
      <c r="LO1047" s="3"/>
      <c r="LP1047" s="3"/>
      <c r="LQ1047" s="3"/>
      <c r="LR1047" s="3"/>
      <c r="LS1047" s="3"/>
      <c r="LT1047" s="3"/>
      <c r="LU1047" s="3"/>
      <c r="LV1047" s="3"/>
      <c r="LW1047" s="3"/>
      <c r="LX1047" s="3"/>
      <c r="LY1047" s="3"/>
      <c r="LZ1047" s="3"/>
      <c r="MA1047" s="3"/>
      <c r="MB1047" s="3"/>
      <c r="MC1047" s="3"/>
      <c r="MD1047" s="3"/>
      <c r="ME1047" s="3"/>
      <c r="MF1047" s="3"/>
      <c r="MG1047" s="3"/>
      <c r="MH1047" s="3"/>
      <c r="MI1047" s="3"/>
      <c r="MJ1047" s="3"/>
      <c r="MK1047" s="3"/>
      <c r="ML1047" s="3"/>
      <c r="MM1047" s="3"/>
      <c r="MN1047" s="3"/>
      <c r="MO1047" s="3"/>
      <c r="MP1047" s="3"/>
      <c r="MQ1047" s="3"/>
      <c r="MR1047" s="3"/>
      <c r="MS1047" s="3"/>
      <c r="MT1047" s="3"/>
      <c r="MU1047" s="3"/>
      <c r="MV1047" s="3"/>
      <c r="MW1047" s="3"/>
      <c r="MX1047" s="3"/>
      <c r="MY1047" s="3"/>
      <c r="MZ1047" s="3"/>
      <c r="NA1047" s="3"/>
      <c r="NB1047" s="3"/>
      <c r="NC1047" s="3"/>
      <c r="ND1047" s="3"/>
      <c r="NE1047" s="3"/>
      <c r="NF1047" s="3"/>
      <c r="NG1047" s="3"/>
      <c r="NH1047" s="3"/>
      <c r="NI1047" s="3"/>
      <c r="NJ1047" s="3"/>
      <c r="NK1047" s="3"/>
      <c r="NL1047" s="3"/>
      <c r="NM1047" s="3"/>
      <c r="NN1047" s="3"/>
      <c r="NO1047" s="3"/>
      <c r="NP1047" s="3"/>
      <c r="NQ1047" s="3"/>
      <c r="NR1047" s="3"/>
      <c r="NS1047" s="3"/>
      <c r="NT1047" s="3"/>
      <c r="NU1047" s="3"/>
      <c r="NV1047" s="3"/>
      <c r="NW1047" s="3"/>
      <c r="NX1047" s="3"/>
      <c r="NY1047" s="3"/>
      <c r="NZ1047" s="3"/>
      <c r="OA1047" s="3"/>
      <c r="OB1047" s="3"/>
      <c r="OC1047" s="3"/>
      <c r="OD1047" s="3"/>
      <c r="OE1047" s="3"/>
      <c r="OF1047" s="3"/>
      <c r="OG1047" s="3"/>
      <c r="OH1047" s="3"/>
      <c r="OI1047" s="3"/>
      <c r="OJ1047" s="3"/>
      <c r="OK1047" s="3"/>
      <c r="OL1047" s="3"/>
      <c r="OM1047" s="3"/>
      <c r="ON1047" s="3"/>
      <c r="OO1047" s="3"/>
      <c r="OP1047" s="3"/>
      <c r="OQ1047" s="3"/>
      <c r="OR1047" s="3"/>
      <c r="OS1047" s="3"/>
      <c r="OT1047" s="3"/>
      <c r="OU1047" s="3"/>
      <c r="OV1047" s="3"/>
      <c r="OW1047" s="3"/>
      <c r="OX1047" s="3"/>
      <c r="OY1047" s="3"/>
      <c r="OZ1047" s="3"/>
      <c r="PA1047" s="3"/>
      <c r="PB1047" s="3"/>
      <c r="PC1047" s="3"/>
      <c r="PD1047" s="3"/>
      <c r="PE1047" s="3"/>
      <c r="PF1047" s="3"/>
      <c r="PG1047" s="3"/>
      <c r="PH1047" s="3"/>
      <c r="PI1047" s="3"/>
      <c r="PJ1047" s="3"/>
      <c r="PK1047" s="3"/>
      <c r="PL1047" s="3"/>
      <c r="PM1047" s="3"/>
      <c r="PN1047" s="3"/>
      <c r="PO1047" s="3"/>
      <c r="PP1047" s="3"/>
      <c r="PQ1047" s="3"/>
      <c r="PR1047" s="3"/>
      <c r="PS1047" s="3"/>
      <c r="PT1047" s="3"/>
      <c r="PU1047" s="3"/>
      <c r="PV1047" s="3"/>
      <c r="PW1047" s="3"/>
      <c r="PX1047" s="3"/>
      <c r="PY1047" s="3"/>
      <c r="PZ1047" s="3"/>
      <c r="QA1047" s="3"/>
      <c r="QB1047" s="3"/>
      <c r="QC1047" s="3"/>
      <c r="QD1047" s="3"/>
      <c r="QE1047" s="3"/>
      <c r="QF1047" s="3"/>
      <c r="QG1047" s="3"/>
      <c r="QH1047" s="3"/>
      <c r="QI1047" s="3"/>
      <c r="QJ1047" s="3"/>
      <c r="QK1047" s="3"/>
      <c r="QL1047" s="3"/>
      <c r="QM1047" s="3"/>
      <c r="QN1047" s="3"/>
      <c r="QO1047" s="3"/>
      <c r="QP1047" s="3"/>
      <c r="QQ1047" s="3"/>
      <c r="QR1047" s="3"/>
      <c r="QS1047" s="3"/>
      <c r="QT1047" s="3"/>
      <c r="QU1047" s="3"/>
      <c r="QV1047" s="3"/>
      <c r="QW1047" s="3"/>
      <c r="QX1047" s="3"/>
      <c r="QY1047" s="3"/>
      <c r="QZ1047" s="3"/>
      <c r="RA1047" s="3"/>
      <c r="RB1047" s="3"/>
      <c r="RC1047" s="3"/>
      <c r="RD1047" s="3"/>
      <c r="RE1047" s="3"/>
      <c r="RF1047" s="3"/>
      <c r="RG1047" s="3"/>
      <c r="RH1047" s="3"/>
      <c r="RI1047" s="3"/>
      <c r="RJ1047" s="3"/>
      <c r="RK1047" s="3"/>
      <c r="RL1047" s="3"/>
      <c r="RM1047" s="3"/>
      <c r="RN1047" s="3"/>
      <c r="RO1047" s="3"/>
      <c r="RP1047" s="3"/>
      <c r="RQ1047" s="3"/>
      <c r="RR1047" s="3"/>
      <c r="RS1047" s="3"/>
      <c r="RT1047" s="3"/>
      <c r="RU1047" s="3"/>
      <c r="RV1047" s="3"/>
      <c r="RW1047" s="3"/>
      <c r="RX1047" s="3"/>
      <c r="RY1047" s="3"/>
      <c r="RZ1047" s="3"/>
      <c r="SA1047" s="3"/>
      <c r="SB1047" s="3"/>
      <c r="SC1047" s="3"/>
      <c r="SD1047" s="3"/>
      <c r="SE1047" s="3"/>
      <c r="SF1047" s="3"/>
      <c r="SG1047" s="3"/>
      <c r="SH1047" s="3"/>
      <c r="SI1047" s="3"/>
      <c r="SJ1047" s="3"/>
      <c r="SK1047" s="3"/>
      <c r="SL1047" s="3"/>
      <c r="SM1047" s="3"/>
      <c r="SN1047" s="3"/>
      <c r="SO1047" s="3"/>
      <c r="SP1047" s="3"/>
      <c r="SQ1047" s="3"/>
      <c r="SR1047" s="3"/>
      <c r="SS1047" s="3"/>
      <c r="ST1047" s="3"/>
      <c r="SU1047" s="3"/>
      <c r="SV1047" s="3"/>
      <c r="SW1047" s="3"/>
      <c r="SX1047" s="3"/>
      <c r="SY1047" s="3"/>
      <c r="SZ1047" s="3"/>
      <c r="TA1047" s="3"/>
      <c r="TB1047" s="3"/>
      <c r="TC1047" s="3"/>
      <c r="TD1047" s="3"/>
      <c r="TE1047" s="3"/>
      <c r="TF1047" s="3"/>
      <c r="TG1047" s="3"/>
      <c r="TH1047" s="3"/>
      <c r="TI1047" s="3"/>
      <c r="TJ1047" s="3"/>
      <c r="TK1047" s="3"/>
      <c r="TL1047" s="3"/>
      <c r="TM1047" s="3"/>
      <c r="TN1047" s="3"/>
      <c r="TO1047" s="3"/>
      <c r="TP1047" s="3"/>
      <c r="TQ1047" s="3"/>
      <c r="TR1047" s="3"/>
      <c r="TS1047" s="3"/>
      <c r="TT1047" s="3"/>
      <c r="TU1047" s="3"/>
      <c r="TV1047" s="3"/>
      <c r="TW1047" s="3"/>
      <c r="TX1047" s="3"/>
      <c r="TY1047" s="3"/>
      <c r="TZ1047" s="3"/>
      <c r="UA1047" s="3"/>
      <c r="UB1047" s="3"/>
      <c r="UC1047" s="3"/>
      <c r="UD1047" s="3"/>
      <c r="UE1047" s="3"/>
      <c r="UF1047" s="3"/>
      <c r="UG1047" s="3"/>
      <c r="UH1047" s="3"/>
      <c r="UI1047" s="3"/>
      <c r="UJ1047" s="3"/>
      <c r="UK1047" s="3"/>
      <c r="UL1047" s="3"/>
      <c r="UM1047" s="3"/>
      <c r="UN1047" s="3"/>
      <c r="UO1047" s="3"/>
      <c r="UP1047" s="3"/>
      <c r="UQ1047" s="3"/>
      <c r="UR1047" s="3"/>
      <c r="US1047" s="3"/>
      <c r="UT1047" s="3"/>
      <c r="UU1047" s="3"/>
      <c r="UV1047" s="3"/>
      <c r="UW1047" s="3"/>
      <c r="UX1047" s="3"/>
      <c r="UY1047" s="3"/>
      <c r="UZ1047" s="3"/>
      <c r="VA1047" s="3"/>
      <c r="VB1047" s="3"/>
      <c r="VC1047" s="3"/>
      <c r="VD1047" s="3"/>
      <c r="VE1047" s="3"/>
      <c r="VF1047" s="3"/>
      <c r="VG1047" s="3"/>
      <c r="VH1047" s="3"/>
      <c r="VI1047" s="3"/>
      <c r="VJ1047" s="3"/>
      <c r="VK1047" s="3"/>
      <c r="VL1047" s="3"/>
      <c r="VM1047" s="3"/>
      <c r="VN1047" s="3"/>
      <c r="VO1047" s="3"/>
      <c r="VP1047" s="3"/>
      <c r="VQ1047" s="3"/>
      <c r="VR1047" s="3"/>
      <c r="VS1047" s="3"/>
      <c r="VT1047" s="3"/>
      <c r="VU1047" s="3"/>
      <c r="VV1047" s="3"/>
      <c r="VW1047" s="3"/>
      <c r="VX1047" s="3"/>
      <c r="VY1047" s="3"/>
      <c r="VZ1047" s="3"/>
      <c r="WA1047" s="3"/>
      <c r="WB1047" s="3"/>
      <c r="WC1047" s="3"/>
    </row>
    <row r="1048" spans="1:601" x14ac:dyDescent="0.3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  <c r="KA1048" s="3"/>
      <c r="KB1048" s="3"/>
      <c r="KC1048" s="3"/>
      <c r="KD1048" s="3"/>
      <c r="KE1048" s="3"/>
      <c r="KF1048" s="3"/>
      <c r="KG1048" s="3"/>
      <c r="KH1048" s="3"/>
      <c r="KI1048" s="3"/>
      <c r="KJ1048" s="3"/>
      <c r="KK1048" s="3"/>
      <c r="KL1048" s="3"/>
      <c r="KM1048" s="3"/>
      <c r="KN1048" s="3"/>
      <c r="KO1048" s="3"/>
      <c r="KP1048" s="3"/>
      <c r="KQ1048" s="3"/>
      <c r="KR1048" s="3"/>
      <c r="KS1048" s="3"/>
      <c r="KT1048" s="3"/>
      <c r="KU1048" s="3"/>
      <c r="KV1048" s="3"/>
      <c r="KW1048" s="3"/>
      <c r="KX1048" s="3"/>
      <c r="KY1048" s="3"/>
      <c r="KZ1048" s="3"/>
      <c r="LA1048" s="3"/>
      <c r="LB1048" s="3"/>
      <c r="LC1048" s="3"/>
      <c r="LD1048" s="3"/>
      <c r="LE1048" s="3"/>
      <c r="LF1048" s="3"/>
      <c r="LG1048" s="3"/>
      <c r="LH1048" s="3"/>
      <c r="LI1048" s="3"/>
      <c r="LJ1048" s="3"/>
      <c r="LK1048" s="3"/>
      <c r="LL1048" s="3"/>
      <c r="LM1048" s="3"/>
      <c r="LN1048" s="3"/>
      <c r="LO1048" s="3"/>
      <c r="LP1048" s="3"/>
      <c r="LQ1048" s="3"/>
      <c r="LR1048" s="3"/>
      <c r="LS1048" s="3"/>
      <c r="LT1048" s="3"/>
      <c r="LU1048" s="3"/>
      <c r="LV1048" s="3"/>
      <c r="LW1048" s="3"/>
      <c r="LX1048" s="3"/>
      <c r="LY1048" s="3"/>
      <c r="LZ1048" s="3"/>
      <c r="MA1048" s="3"/>
      <c r="MB1048" s="3"/>
      <c r="MC1048" s="3"/>
      <c r="MD1048" s="3"/>
      <c r="ME1048" s="3"/>
      <c r="MF1048" s="3"/>
      <c r="MG1048" s="3"/>
      <c r="MH1048" s="3"/>
      <c r="MI1048" s="3"/>
      <c r="MJ1048" s="3"/>
      <c r="MK1048" s="3"/>
      <c r="ML1048" s="3"/>
      <c r="MM1048" s="3"/>
      <c r="MN1048" s="3"/>
      <c r="MO1048" s="3"/>
      <c r="MP1048" s="3"/>
      <c r="MQ1048" s="3"/>
      <c r="MR1048" s="3"/>
      <c r="MS1048" s="3"/>
      <c r="MT1048" s="3"/>
      <c r="MU1048" s="3"/>
      <c r="MV1048" s="3"/>
      <c r="MW1048" s="3"/>
      <c r="MX1048" s="3"/>
      <c r="MY1048" s="3"/>
      <c r="MZ1048" s="3"/>
      <c r="NA1048" s="3"/>
      <c r="NB1048" s="3"/>
      <c r="NC1048" s="3"/>
      <c r="ND1048" s="3"/>
      <c r="NE1048" s="3"/>
      <c r="NF1048" s="3"/>
      <c r="NG1048" s="3"/>
      <c r="NH1048" s="3"/>
      <c r="NI1048" s="3"/>
      <c r="NJ1048" s="3"/>
      <c r="NK1048" s="3"/>
      <c r="NL1048" s="3"/>
      <c r="NM1048" s="3"/>
      <c r="NN1048" s="3"/>
      <c r="NO1048" s="3"/>
      <c r="NP1048" s="3"/>
      <c r="NQ1048" s="3"/>
      <c r="NR1048" s="3"/>
      <c r="NS1048" s="3"/>
      <c r="NT1048" s="3"/>
      <c r="NU1048" s="3"/>
      <c r="NV1048" s="3"/>
      <c r="NW1048" s="3"/>
      <c r="NX1048" s="3"/>
      <c r="NY1048" s="3"/>
      <c r="NZ1048" s="3"/>
      <c r="OA1048" s="3"/>
      <c r="OB1048" s="3"/>
      <c r="OC1048" s="3"/>
      <c r="OD1048" s="3"/>
      <c r="OE1048" s="3"/>
      <c r="OF1048" s="3"/>
      <c r="OG1048" s="3"/>
      <c r="OH1048" s="3"/>
      <c r="OI1048" s="3"/>
      <c r="OJ1048" s="3"/>
      <c r="OK1048" s="3"/>
      <c r="OL1048" s="3"/>
      <c r="OM1048" s="3"/>
      <c r="ON1048" s="3"/>
      <c r="OO1048" s="3"/>
      <c r="OP1048" s="3"/>
      <c r="OQ1048" s="3"/>
      <c r="OR1048" s="3"/>
      <c r="OS1048" s="3"/>
      <c r="OT1048" s="3"/>
      <c r="OU1048" s="3"/>
      <c r="OV1048" s="3"/>
      <c r="OW1048" s="3"/>
      <c r="OX1048" s="3"/>
      <c r="OY1048" s="3"/>
      <c r="OZ1048" s="3"/>
      <c r="PA1048" s="3"/>
      <c r="PB1048" s="3"/>
      <c r="PC1048" s="3"/>
      <c r="PD1048" s="3"/>
      <c r="PE1048" s="3"/>
      <c r="PF1048" s="3"/>
      <c r="PG1048" s="3"/>
      <c r="PH1048" s="3"/>
      <c r="PI1048" s="3"/>
      <c r="PJ1048" s="3"/>
      <c r="PK1048" s="3"/>
      <c r="PL1048" s="3"/>
      <c r="PM1048" s="3"/>
      <c r="PN1048" s="3"/>
      <c r="PO1048" s="3"/>
      <c r="PP1048" s="3"/>
      <c r="PQ1048" s="3"/>
      <c r="PR1048" s="3"/>
      <c r="PS1048" s="3"/>
      <c r="PT1048" s="3"/>
      <c r="PU1048" s="3"/>
      <c r="PV1048" s="3"/>
      <c r="PW1048" s="3"/>
      <c r="PX1048" s="3"/>
      <c r="PY1048" s="3"/>
      <c r="PZ1048" s="3"/>
      <c r="QA1048" s="3"/>
      <c r="QB1048" s="3"/>
      <c r="QC1048" s="3"/>
      <c r="QD1048" s="3"/>
      <c r="QE1048" s="3"/>
      <c r="QF1048" s="3"/>
      <c r="QG1048" s="3"/>
      <c r="QH1048" s="3"/>
      <c r="QI1048" s="3"/>
      <c r="QJ1048" s="3"/>
      <c r="QK1048" s="3"/>
      <c r="QL1048" s="3"/>
      <c r="QM1048" s="3"/>
      <c r="QN1048" s="3"/>
      <c r="QO1048" s="3"/>
      <c r="QP1048" s="3"/>
      <c r="QQ1048" s="3"/>
      <c r="QR1048" s="3"/>
      <c r="QS1048" s="3"/>
      <c r="QT1048" s="3"/>
      <c r="QU1048" s="3"/>
      <c r="QV1048" s="3"/>
      <c r="QW1048" s="3"/>
      <c r="QX1048" s="3"/>
      <c r="QY1048" s="3"/>
      <c r="QZ1048" s="3"/>
      <c r="RA1048" s="3"/>
      <c r="RB1048" s="3"/>
      <c r="RC1048" s="3"/>
      <c r="RD1048" s="3"/>
      <c r="RE1048" s="3"/>
      <c r="RF1048" s="3"/>
      <c r="RG1048" s="3"/>
      <c r="RH1048" s="3"/>
      <c r="RI1048" s="3"/>
      <c r="RJ1048" s="3"/>
      <c r="RK1048" s="3"/>
      <c r="RL1048" s="3"/>
      <c r="RM1048" s="3"/>
      <c r="RN1048" s="3"/>
      <c r="RO1048" s="3"/>
      <c r="RP1048" s="3"/>
      <c r="RQ1048" s="3"/>
      <c r="RR1048" s="3"/>
      <c r="RS1048" s="3"/>
      <c r="RT1048" s="3"/>
      <c r="RU1048" s="3"/>
      <c r="RV1048" s="3"/>
      <c r="RW1048" s="3"/>
      <c r="RX1048" s="3"/>
      <c r="RY1048" s="3"/>
      <c r="RZ1048" s="3"/>
      <c r="SA1048" s="3"/>
      <c r="SB1048" s="3"/>
      <c r="SC1048" s="3"/>
      <c r="SD1048" s="3"/>
      <c r="SE1048" s="3"/>
      <c r="SF1048" s="3"/>
      <c r="SG1048" s="3"/>
      <c r="SH1048" s="3"/>
      <c r="SI1048" s="3"/>
      <c r="SJ1048" s="3"/>
      <c r="SK1048" s="3"/>
      <c r="SL1048" s="3"/>
      <c r="SM1048" s="3"/>
      <c r="SN1048" s="3"/>
      <c r="SO1048" s="3"/>
      <c r="SP1048" s="3"/>
      <c r="SQ1048" s="3"/>
      <c r="SR1048" s="3"/>
      <c r="SS1048" s="3"/>
      <c r="ST1048" s="3"/>
      <c r="SU1048" s="3"/>
      <c r="SV1048" s="3"/>
      <c r="SW1048" s="3"/>
      <c r="SX1048" s="3"/>
      <c r="SY1048" s="3"/>
      <c r="SZ1048" s="3"/>
      <c r="TA1048" s="3"/>
      <c r="TB1048" s="3"/>
      <c r="TC1048" s="3"/>
      <c r="TD1048" s="3"/>
      <c r="TE1048" s="3"/>
      <c r="TF1048" s="3"/>
      <c r="TG1048" s="3"/>
      <c r="TH1048" s="3"/>
      <c r="TI1048" s="3"/>
      <c r="TJ1048" s="3"/>
      <c r="TK1048" s="3"/>
      <c r="TL1048" s="3"/>
      <c r="TM1048" s="3"/>
      <c r="TN1048" s="3"/>
      <c r="TO1048" s="3"/>
      <c r="TP1048" s="3"/>
      <c r="TQ1048" s="3"/>
      <c r="TR1048" s="3"/>
      <c r="TS1048" s="3"/>
      <c r="TT1048" s="3"/>
      <c r="TU1048" s="3"/>
      <c r="TV1048" s="3"/>
      <c r="TW1048" s="3"/>
      <c r="TX1048" s="3"/>
      <c r="TY1048" s="3"/>
      <c r="TZ1048" s="3"/>
      <c r="UA1048" s="3"/>
      <c r="UB1048" s="3"/>
      <c r="UC1048" s="3"/>
      <c r="UD1048" s="3"/>
      <c r="UE1048" s="3"/>
      <c r="UF1048" s="3"/>
      <c r="UG1048" s="3"/>
      <c r="UH1048" s="3"/>
      <c r="UI1048" s="3"/>
      <c r="UJ1048" s="3"/>
      <c r="UK1048" s="3"/>
      <c r="UL1048" s="3"/>
      <c r="UM1048" s="3"/>
      <c r="UN1048" s="3"/>
      <c r="UO1048" s="3"/>
      <c r="UP1048" s="3"/>
      <c r="UQ1048" s="3"/>
      <c r="UR1048" s="3"/>
      <c r="US1048" s="3"/>
      <c r="UT1048" s="3"/>
      <c r="UU1048" s="3"/>
      <c r="UV1048" s="3"/>
      <c r="UW1048" s="3"/>
      <c r="UX1048" s="3"/>
      <c r="UY1048" s="3"/>
      <c r="UZ1048" s="3"/>
      <c r="VA1048" s="3"/>
      <c r="VB1048" s="3"/>
      <c r="VC1048" s="3"/>
      <c r="VD1048" s="3"/>
      <c r="VE1048" s="3"/>
      <c r="VF1048" s="3"/>
      <c r="VG1048" s="3"/>
      <c r="VH1048" s="3"/>
      <c r="VI1048" s="3"/>
      <c r="VJ1048" s="3"/>
      <c r="VK1048" s="3"/>
      <c r="VL1048" s="3"/>
      <c r="VM1048" s="3"/>
      <c r="VN1048" s="3"/>
      <c r="VO1048" s="3"/>
      <c r="VP1048" s="3"/>
      <c r="VQ1048" s="3"/>
      <c r="VR1048" s="3"/>
      <c r="VS1048" s="3"/>
      <c r="VT1048" s="3"/>
      <c r="VU1048" s="3"/>
      <c r="VV1048" s="3"/>
      <c r="VW1048" s="3"/>
      <c r="VX1048" s="3"/>
      <c r="VY1048" s="3"/>
      <c r="VZ1048" s="3"/>
      <c r="WA1048" s="3"/>
      <c r="WB1048" s="3"/>
      <c r="WC1048" s="3"/>
    </row>
    <row r="1049" spans="1:601" x14ac:dyDescent="0.3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  <c r="KA1049" s="3"/>
      <c r="KB1049" s="3"/>
      <c r="KC1049" s="3"/>
      <c r="KD1049" s="3"/>
      <c r="KE1049" s="3"/>
      <c r="KF1049" s="3"/>
      <c r="KG1049" s="3"/>
      <c r="KH1049" s="3"/>
      <c r="KI1049" s="3"/>
      <c r="KJ1049" s="3"/>
      <c r="KK1049" s="3"/>
      <c r="KL1049" s="3"/>
      <c r="KM1049" s="3"/>
      <c r="KN1049" s="3"/>
      <c r="KO1049" s="3"/>
      <c r="KP1049" s="3"/>
      <c r="KQ1049" s="3"/>
      <c r="KR1049" s="3"/>
      <c r="KS1049" s="3"/>
      <c r="KT1049" s="3"/>
      <c r="KU1049" s="3"/>
      <c r="KV1049" s="3"/>
      <c r="KW1049" s="3"/>
      <c r="KX1049" s="3"/>
      <c r="KY1049" s="3"/>
      <c r="KZ1049" s="3"/>
      <c r="LA1049" s="3"/>
      <c r="LB1049" s="3"/>
      <c r="LC1049" s="3"/>
      <c r="LD1049" s="3"/>
      <c r="LE1049" s="3"/>
      <c r="LF1049" s="3"/>
      <c r="LG1049" s="3"/>
      <c r="LH1049" s="3"/>
      <c r="LI1049" s="3"/>
      <c r="LJ1049" s="3"/>
      <c r="LK1049" s="3"/>
      <c r="LL1049" s="3"/>
      <c r="LM1049" s="3"/>
      <c r="LN1049" s="3"/>
      <c r="LO1049" s="3"/>
      <c r="LP1049" s="3"/>
      <c r="LQ1049" s="3"/>
      <c r="LR1049" s="3"/>
      <c r="LS1049" s="3"/>
      <c r="LT1049" s="3"/>
      <c r="LU1049" s="3"/>
      <c r="LV1049" s="3"/>
      <c r="LW1049" s="3"/>
      <c r="LX1049" s="3"/>
      <c r="LY1049" s="3"/>
      <c r="LZ1049" s="3"/>
      <c r="MA1049" s="3"/>
      <c r="MB1049" s="3"/>
      <c r="MC1049" s="3"/>
      <c r="MD1049" s="3"/>
      <c r="ME1049" s="3"/>
      <c r="MF1049" s="3"/>
      <c r="MG1049" s="3"/>
      <c r="MH1049" s="3"/>
      <c r="MI1049" s="3"/>
      <c r="MJ1049" s="3"/>
      <c r="MK1049" s="3"/>
      <c r="ML1049" s="3"/>
      <c r="MM1049" s="3"/>
      <c r="MN1049" s="3"/>
      <c r="MO1049" s="3"/>
      <c r="MP1049" s="3"/>
      <c r="MQ1049" s="3"/>
      <c r="MR1049" s="3"/>
      <c r="MS1049" s="3"/>
      <c r="MT1049" s="3"/>
      <c r="MU1049" s="3"/>
      <c r="MV1049" s="3"/>
      <c r="MW1049" s="3"/>
      <c r="MX1049" s="3"/>
      <c r="MY1049" s="3"/>
      <c r="MZ1049" s="3"/>
      <c r="NA1049" s="3"/>
      <c r="NB1049" s="3"/>
      <c r="NC1049" s="3"/>
      <c r="ND1049" s="3"/>
      <c r="NE1049" s="3"/>
      <c r="NF1049" s="3"/>
      <c r="NG1049" s="3"/>
      <c r="NH1049" s="3"/>
      <c r="NI1049" s="3"/>
      <c r="NJ1049" s="3"/>
      <c r="NK1049" s="3"/>
      <c r="NL1049" s="3"/>
      <c r="NM1049" s="3"/>
      <c r="NN1049" s="3"/>
      <c r="NO1049" s="3"/>
      <c r="NP1049" s="3"/>
      <c r="NQ1049" s="3"/>
      <c r="NR1049" s="3"/>
      <c r="NS1049" s="3"/>
      <c r="NT1049" s="3"/>
      <c r="NU1049" s="3"/>
      <c r="NV1049" s="3"/>
      <c r="NW1049" s="3"/>
      <c r="NX1049" s="3"/>
      <c r="NY1049" s="3"/>
      <c r="NZ1049" s="3"/>
      <c r="OA1049" s="3"/>
      <c r="OB1049" s="3"/>
      <c r="OC1049" s="3"/>
      <c r="OD1049" s="3"/>
      <c r="OE1049" s="3"/>
      <c r="OF1049" s="3"/>
      <c r="OG1049" s="3"/>
      <c r="OH1049" s="3"/>
      <c r="OI1049" s="3"/>
      <c r="OJ1049" s="3"/>
      <c r="OK1049" s="3"/>
      <c r="OL1049" s="3"/>
      <c r="OM1049" s="3"/>
      <c r="ON1049" s="3"/>
      <c r="OO1049" s="3"/>
      <c r="OP1049" s="3"/>
      <c r="OQ1049" s="3"/>
      <c r="OR1049" s="3"/>
      <c r="OS1049" s="3"/>
      <c r="OT1049" s="3"/>
      <c r="OU1049" s="3"/>
      <c r="OV1049" s="3"/>
      <c r="OW1049" s="3"/>
      <c r="OX1049" s="3"/>
      <c r="OY1049" s="3"/>
      <c r="OZ1049" s="3"/>
      <c r="PA1049" s="3"/>
      <c r="PB1049" s="3"/>
      <c r="PC1049" s="3"/>
      <c r="PD1049" s="3"/>
      <c r="PE1049" s="3"/>
      <c r="PF1049" s="3"/>
      <c r="PG1049" s="3"/>
      <c r="PH1049" s="3"/>
      <c r="PI1049" s="3"/>
      <c r="PJ1049" s="3"/>
      <c r="PK1049" s="3"/>
      <c r="PL1049" s="3"/>
      <c r="PM1049" s="3"/>
      <c r="PN1049" s="3"/>
      <c r="PO1049" s="3"/>
      <c r="PP1049" s="3"/>
      <c r="PQ1049" s="3"/>
      <c r="PR1049" s="3"/>
      <c r="PS1049" s="3"/>
      <c r="PT1049" s="3"/>
      <c r="PU1049" s="3"/>
      <c r="PV1049" s="3"/>
      <c r="PW1049" s="3"/>
      <c r="PX1049" s="3"/>
      <c r="PY1049" s="3"/>
      <c r="PZ1049" s="3"/>
      <c r="QA1049" s="3"/>
      <c r="QB1049" s="3"/>
      <c r="QC1049" s="3"/>
      <c r="QD1049" s="3"/>
      <c r="QE1049" s="3"/>
      <c r="QF1049" s="3"/>
      <c r="QG1049" s="3"/>
      <c r="QH1049" s="3"/>
      <c r="QI1049" s="3"/>
      <c r="QJ1049" s="3"/>
      <c r="QK1049" s="3"/>
      <c r="QL1049" s="3"/>
      <c r="QM1049" s="3"/>
      <c r="QN1049" s="3"/>
      <c r="QO1049" s="3"/>
      <c r="QP1049" s="3"/>
      <c r="QQ1049" s="3"/>
      <c r="QR1049" s="3"/>
      <c r="QS1049" s="3"/>
      <c r="QT1049" s="3"/>
      <c r="QU1049" s="3"/>
      <c r="QV1049" s="3"/>
      <c r="QW1049" s="3"/>
      <c r="QX1049" s="3"/>
      <c r="QY1049" s="3"/>
      <c r="QZ1049" s="3"/>
      <c r="RA1049" s="3"/>
      <c r="RB1049" s="3"/>
      <c r="RC1049" s="3"/>
      <c r="RD1049" s="3"/>
      <c r="RE1049" s="3"/>
      <c r="RF1049" s="3"/>
      <c r="RG1049" s="3"/>
      <c r="RH1049" s="3"/>
      <c r="RI1049" s="3"/>
      <c r="RJ1049" s="3"/>
      <c r="RK1049" s="3"/>
      <c r="RL1049" s="3"/>
      <c r="RM1049" s="3"/>
      <c r="RN1049" s="3"/>
      <c r="RO1049" s="3"/>
      <c r="RP1049" s="3"/>
      <c r="RQ1049" s="3"/>
      <c r="RR1049" s="3"/>
      <c r="RS1049" s="3"/>
      <c r="RT1049" s="3"/>
      <c r="RU1049" s="3"/>
      <c r="RV1049" s="3"/>
      <c r="RW1049" s="3"/>
      <c r="RX1049" s="3"/>
      <c r="RY1049" s="3"/>
      <c r="RZ1049" s="3"/>
      <c r="SA1049" s="3"/>
      <c r="SB1049" s="3"/>
      <c r="SC1049" s="3"/>
      <c r="SD1049" s="3"/>
      <c r="SE1049" s="3"/>
      <c r="SF1049" s="3"/>
      <c r="SG1049" s="3"/>
      <c r="SH1049" s="3"/>
      <c r="SI1049" s="3"/>
      <c r="SJ1049" s="3"/>
      <c r="SK1049" s="3"/>
      <c r="SL1049" s="3"/>
      <c r="SM1049" s="3"/>
      <c r="SN1049" s="3"/>
      <c r="SO1049" s="3"/>
      <c r="SP1049" s="3"/>
      <c r="SQ1049" s="3"/>
      <c r="SR1049" s="3"/>
      <c r="SS1049" s="3"/>
      <c r="ST1049" s="3"/>
      <c r="SU1049" s="3"/>
      <c r="SV1049" s="3"/>
      <c r="SW1049" s="3"/>
      <c r="SX1049" s="3"/>
      <c r="SY1049" s="3"/>
      <c r="SZ1049" s="3"/>
      <c r="TA1049" s="3"/>
      <c r="TB1049" s="3"/>
      <c r="TC1049" s="3"/>
      <c r="TD1049" s="3"/>
      <c r="TE1049" s="3"/>
      <c r="TF1049" s="3"/>
      <c r="TG1049" s="3"/>
      <c r="TH1049" s="3"/>
      <c r="TI1049" s="3"/>
      <c r="TJ1049" s="3"/>
      <c r="TK1049" s="3"/>
      <c r="TL1049" s="3"/>
      <c r="TM1049" s="3"/>
      <c r="TN1049" s="3"/>
      <c r="TO1049" s="3"/>
      <c r="TP1049" s="3"/>
      <c r="TQ1049" s="3"/>
      <c r="TR1049" s="3"/>
      <c r="TS1049" s="3"/>
      <c r="TT1049" s="3"/>
      <c r="TU1049" s="3"/>
      <c r="TV1049" s="3"/>
      <c r="TW1049" s="3"/>
      <c r="TX1049" s="3"/>
      <c r="TY1049" s="3"/>
      <c r="TZ1049" s="3"/>
      <c r="UA1049" s="3"/>
      <c r="UB1049" s="3"/>
      <c r="UC1049" s="3"/>
      <c r="UD1049" s="3"/>
      <c r="UE1049" s="3"/>
      <c r="UF1049" s="3"/>
      <c r="UG1049" s="3"/>
      <c r="UH1049" s="3"/>
      <c r="UI1049" s="3"/>
      <c r="UJ1049" s="3"/>
      <c r="UK1049" s="3"/>
      <c r="UL1049" s="3"/>
      <c r="UM1049" s="3"/>
      <c r="UN1049" s="3"/>
      <c r="UO1049" s="3"/>
      <c r="UP1049" s="3"/>
      <c r="UQ1049" s="3"/>
      <c r="UR1049" s="3"/>
      <c r="US1049" s="3"/>
      <c r="UT1049" s="3"/>
      <c r="UU1049" s="3"/>
      <c r="UV1049" s="3"/>
      <c r="UW1049" s="3"/>
      <c r="UX1049" s="3"/>
      <c r="UY1049" s="3"/>
      <c r="UZ1049" s="3"/>
      <c r="VA1049" s="3"/>
      <c r="VB1049" s="3"/>
      <c r="VC1049" s="3"/>
      <c r="VD1049" s="3"/>
      <c r="VE1049" s="3"/>
      <c r="VF1049" s="3"/>
      <c r="VG1049" s="3"/>
      <c r="VH1049" s="3"/>
      <c r="VI1049" s="3"/>
      <c r="VJ1049" s="3"/>
      <c r="VK1049" s="3"/>
      <c r="VL1049" s="3"/>
      <c r="VM1049" s="3"/>
      <c r="VN1049" s="3"/>
      <c r="VO1049" s="3"/>
      <c r="VP1049" s="3"/>
      <c r="VQ1049" s="3"/>
      <c r="VR1049" s="3"/>
      <c r="VS1049" s="3"/>
      <c r="VT1049" s="3"/>
      <c r="VU1049" s="3"/>
      <c r="VV1049" s="3"/>
      <c r="VW1049" s="3"/>
      <c r="VX1049" s="3"/>
      <c r="VY1049" s="3"/>
      <c r="VZ1049" s="3"/>
      <c r="WA1049" s="3"/>
      <c r="WB1049" s="3"/>
      <c r="WC1049" s="3"/>
    </row>
    <row r="1050" spans="1:601" x14ac:dyDescent="0.3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  <c r="KA1050" s="3"/>
      <c r="KB1050" s="3"/>
      <c r="KC1050" s="3"/>
      <c r="KD1050" s="3"/>
      <c r="KE1050" s="3"/>
      <c r="KF1050" s="3"/>
      <c r="KG1050" s="3"/>
      <c r="KH1050" s="3"/>
      <c r="KI1050" s="3"/>
      <c r="KJ1050" s="3"/>
      <c r="KK1050" s="3"/>
      <c r="KL1050" s="3"/>
      <c r="KM1050" s="3"/>
      <c r="KN1050" s="3"/>
      <c r="KO1050" s="3"/>
      <c r="KP1050" s="3"/>
      <c r="KQ1050" s="3"/>
      <c r="KR1050" s="3"/>
      <c r="KS1050" s="3"/>
      <c r="KT1050" s="3"/>
      <c r="KU1050" s="3"/>
      <c r="KV1050" s="3"/>
      <c r="KW1050" s="3"/>
      <c r="KX1050" s="3"/>
      <c r="KY1050" s="3"/>
      <c r="KZ1050" s="3"/>
      <c r="LA1050" s="3"/>
      <c r="LB1050" s="3"/>
      <c r="LC1050" s="3"/>
      <c r="LD1050" s="3"/>
      <c r="LE1050" s="3"/>
      <c r="LF1050" s="3"/>
      <c r="LG1050" s="3"/>
      <c r="LH1050" s="3"/>
      <c r="LI1050" s="3"/>
      <c r="LJ1050" s="3"/>
      <c r="LK1050" s="3"/>
      <c r="LL1050" s="3"/>
      <c r="LM1050" s="3"/>
      <c r="LN1050" s="3"/>
      <c r="LO1050" s="3"/>
      <c r="LP1050" s="3"/>
      <c r="LQ1050" s="3"/>
      <c r="LR1050" s="3"/>
      <c r="LS1050" s="3"/>
      <c r="LT1050" s="3"/>
      <c r="LU1050" s="3"/>
      <c r="LV1050" s="3"/>
      <c r="LW1050" s="3"/>
      <c r="LX1050" s="3"/>
      <c r="LY1050" s="3"/>
      <c r="LZ1050" s="3"/>
      <c r="MA1050" s="3"/>
      <c r="MB1050" s="3"/>
      <c r="MC1050" s="3"/>
      <c r="MD1050" s="3"/>
      <c r="ME1050" s="3"/>
      <c r="MF1050" s="3"/>
      <c r="MG1050" s="3"/>
      <c r="MH1050" s="3"/>
      <c r="MI1050" s="3"/>
      <c r="MJ1050" s="3"/>
      <c r="MK1050" s="3"/>
      <c r="ML1050" s="3"/>
      <c r="MM1050" s="3"/>
      <c r="MN1050" s="3"/>
      <c r="MO1050" s="3"/>
      <c r="MP1050" s="3"/>
      <c r="MQ1050" s="3"/>
      <c r="MR1050" s="3"/>
      <c r="MS1050" s="3"/>
      <c r="MT1050" s="3"/>
      <c r="MU1050" s="3"/>
      <c r="MV1050" s="3"/>
      <c r="MW1050" s="3"/>
      <c r="MX1050" s="3"/>
      <c r="MY1050" s="3"/>
      <c r="MZ1050" s="3"/>
      <c r="NA1050" s="3"/>
      <c r="NB1050" s="3"/>
      <c r="NC1050" s="3"/>
      <c r="ND1050" s="3"/>
      <c r="NE1050" s="3"/>
      <c r="NF1050" s="3"/>
      <c r="NG1050" s="3"/>
      <c r="NH1050" s="3"/>
      <c r="NI1050" s="3"/>
      <c r="NJ1050" s="3"/>
      <c r="NK1050" s="3"/>
      <c r="NL1050" s="3"/>
      <c r="NM1050" s="3"/>
      <c r="NN1050" s="3"/>
      <c r="NO1050" s="3"/>
      <c r="NP1050" s="3"/>
      <c r="NQ1050" s="3"/>
      <c r="NR1050" s="3"/>
      <c r="NS1050" s="3"/>
      <c r="NT1050" s="3"/>
      <c r="NU1050" s="3"/>
      <c r="NV1050" s="3"/>
      <c r="NW1050" s="3"/>
      <c r="NX1050" s="3"/>
      <c r="NY1050" s="3"/>
      <c r="NZ1050" s="3"/>
      <c r="OA1050" s="3"/>
      <c r="OB1050" s="3"/>
      <c r="OC1050" s="3"/>
      <c r="OD1050" s="3"/>
      <c r="OE1050" s="3"/>
      <c r="OF1050" s="3"/>
      <c r="OG1050" s="3"/>
      <c r="OH1050" s="3"/>
      <c r="OI1050" s="3"/>
      <c r="OJ1050" s="3"/>
      <c r="OK1050" s="3"/>
      <c r="OL1050" s="3"/>
      <c r="OM1050" s="3"/>
      <c r="ON1050" s="3"/>
      <c r="OO1050" s="3"/>
      <c r="OP1050" s="3"/>
      <c r="OQ1050" s="3"/>
      <c r="OR1050" s="3"/>
      <c r="OS1050" s="3"/>
      <c r="OT1050" s="3"/>
      <c r="OU1050" s="3"/>
      <c r="OV1050" s="3"/>
      <c r="OW1050" s="3"/>
      <c r="OX1050" s="3"/>
      <c r="OY1050" s="3"/>
      <c r="OZ1050" s="3"/>
      <c r="PA1050" s="3"/>
      <c r="PB1050" s="3"/>
      <c r="PC1050" s="3"/>
      <c r="PD1050" s="3"/>
      <c r="PE1050" s="3"/>
      <c r="PF1050" s="3"/>
      <c r="PG1050" s="3"/>
      <c r="PH1050" s="3"/>
      <c r="PI1050" s="3"/>
      <c r="PJ1050" s="3"/>
      <c r="PK1050" s="3"/>
      <c r="PL1050" s="3"/>
      <c r="PM1050" s="3"/>
      <c r="PN1050" s="3"/>
      <c r="PO1050" s="3"/>
      <c r="PP1050" s="3"/>
      <c r="PQ1050" s="3"/>
      <c r="PR1050" s="3"/>
      <c r="PS1050" s="3"/>
      <c r="PT1050" s="3"/>
      <c r="PU1050" s="3"/>
      <c r="PV1050" s="3"/>
      <c r="PW1050" s="3"/>
      <c r="PX1050" s="3"/>
      <c r="PY1050" s="3"/>
      <c r="PZ1050" s="3"/>
      <c r="QA1050" s="3"/>
      <c r="QB1050" s="3"/>
      <c r="QC1050" s="3"/>
      <c r="QD1050" s="3"/>
      <c r="QE1050" s="3"/>
      <c r="QF1050" s="3"/>
      <c r="QG1050" s="3"/>
      <c r="QH1050" s="3"/>
      <c r="QI1050" s="3"/>
      <c r="QJ1050" s="3"/>
      <c r="QK1050" s="3"/>
      <c r="QL1050" s="3"/>
      <c r="QM1050" s="3"/>
      <c r="QN1050" s="3"/>
      <c r="QO1050" s="3"/>
      <c r="QP1050" s="3"/>
      <c r="QQ1050" s="3"/>
      <c r="QR1050" s="3"/>
      <c r="QS1050" s="3"/>
      <c r="QT1050" s="3"/>
      <c r="QU1050" s="3"/>
      <c r="QV1050" s="3"/>
      <c r="QW1050" s="3"/>
      <c r="QX1050" s="3"/>
      <c r="QY1050" s="3"/>
      <c r="QZ1050" s="3"/>
      <c r="RA1050" s="3"/>
      <c r="RB1050" s="3"/>
      <c r="RC1050" s="3"/>
      <c r="RD1050" s="3"/>
      <c r="RE1050" s="3"/>
      <c r="RF1050" s="3"/>
      <c r="RG1050" s="3"/>
      <c r="RH1050" s="3"/>
      <c r="RI1050" s="3"/>
      <c r="RJ1050" s="3"/>
      <c r="RK1050" s="3"/>
      <c r="RL1050" s="3"/>
      <c r="RM1050" s="3"/>
      <c r="RN1050" s="3"/>
      <c r="RO1050" s="3"/>
      <c r="RP1050" s="3"/>
      <c r="RQ1050" s="3"/>
      <c r="RR1050" s="3"/>
      <c r="RS1050" s="3"/>
      <c r="RT1050" s="3"/>
      <c r="RU1050" s="3"/>
      <c r="RV1050" s="3"/>
      <c r="RW1050" s="3"/>
      <c r="RX1050" s="3"/>
      <c r="RY1050" s="3"/>
      <c r="RZ1050" s="3"/>
      <c r="SA1050" s="3"/>
      <c r="SB1050" s="3"/>
      <c r="SC1050" s="3"/>
      <c r="SD1050" s="3"/>
      <c r="SE1050" s="3"/>
      <c r="SF1050" s="3"/>
      <c r="SG1050" s="3"/>
      <c r="SH1050" s="3"/>
      <c r="SI1050" s="3"/>
      <c r="SJ1050" s="3"/>
      <c r="SK1050" s="3"/>
      <c r="SL1050" s="3"/>
      <c r="SM1050" s="3"/>
      <c r="SN1050" s="3"/>
      <c r="SO1050" s="3"/>
      <c r="SP1050" s="3"/>
      <c r="SQ1050" s="3"/>
      <c r="SR1050" s="3"/>
      <c r="SS1050" s="3"/>
      <c r="ST1050" s="3"/>
      <c r="SU1050" s="3"/>
      <c r="SV1050" s="3"/>
      <c r="SW1050" s="3"/>
      <c r="SX1050" s="3"/>
      <c r="SY1050" s="3"/>
      <c r="SZ1050" s="3"/>
      <c r="TA1050" s="3"/>
      <c r="TB1050" s="3"/>
      <c r="TC1050" s="3"/>
      <c r="TD1050" s="3"/>
      <c r="TE1050" s="3"/>
      <c r="TF1050" s="3"/>
      <c r="TG1050" s="3"/>
      <c r="TH1050" s="3"/>
      <c r="TI1050" s="3"/>
      <c r="TJ1050" s="3"/>
      <c r="TK1050" s="3"/>
      <c r="TL1050" s="3"/>
      <c r="TM1050" s="3"/>
      <c r="TN1050" s="3"/>
      <c r="TO1050" s="3"/>
      <c r="TP1050" s="3"/>
      <c r="TQ1050" s="3"/>
      <c r="TR1050" s="3"/>
      <c r="TS1050" s="3"/>
      <c r="TT1050" s="3"/>
      <c r="TU1050" s="3"/>
      <c r="TV1050" s="3"/>
      <c r="TW1050" s="3"/>
      <c r="TX1050" s="3"/>
      <c r="TY1050" s="3"/>
      <c r="TZ1050" s="3"/>
      <c r="UA1050" s="3"/>
      <c r="UB1050" s="3"/>
      <c r="UC1050" s="3"/>
      <c r="UD1050" s="3"/>
      <c r="UE1050" s="3"/>
      <c r="UF1050" s="3"/>
      <c r="UG1050" s="3"/>
      <c r="UH1050" s="3"/>
      <c r="UI1050" s="3"/>
      <c r="UJ1050" s="3"/>
      <c r="UK1050" s="3"/>
      <c r="UL1050" s="3"/>
      <c r="UM1050" s="3"/>
      <c r="UN1050" s="3"/>
      <c r="UO1050" s="3"/>
      <c r="UP1050" s="3"/>
      <c r="UQ1050" s="3"/>
      <c r="UR1050" s="3"/>
      <c r="US1050" s="3"/>
      <c r="UT1050" s="3"/>
      <c r="UU1050" s="3"/>
      <c r="UV1050" s="3"/>
      <c r="UW1050" s="3"/>
      <c r="UX1050" s="3"/>
      <c r="UY1050" s="3"/>
      <c r="UZ1050" s="3"/>
      <c r="VA1050" s="3"/>
      <c r="VB1050" s="3"/>
      <c r="VC1050" s="3"/>
      <c r="VD1050" s="3"/>
      <c r="VE1050" s="3"/>
      <c r="VF1050" s="3"/>
      <c r="VG1050" s="3"/>
      <c r="VH1050" s="3"/>
      <c r="VI1050" s="3"/>
      <c r="VJ1050" s="3"/>
      <c r="VK1050" s="3"/>
      <c r="VL1050" s="3"/>
      <c r="VM1050" s="3"/>
      <c r="VN1050" s="3"/>
      <c r="VO1050" s="3"/>
      <c r="VP1050" s="3"/>
      <c r="VQ1050" s="3"/>
      <c r="VR1050" s="3"/>
      <c r="VS1050" s="3"/>
      <c r="VT1050" s="3"/>
      <c r="VU1050" s="3"/>
      <c r="VV1050" s="3"/>
      <c r="VW1050" s="3"/>
      <c r="VX1050" s="3"/>
      <c r="VY1050" s="3"/>
      <c r="VZ1050" s="3"/>
      <c r="WA1050" s="3"/>
      <c r="WB1050" s="3"/>
      <c r="WC1050" s="3"/>
    </row>
    <row r="1051" spans="1:601" x14ac:dyDescent="0.3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  <c r="KA1051" s="3"/>
      <c r="KB1051" s="3"/>
      <c r="KC1051" s="3"/>
      <c r="KD1051" s="3"/>
      <c r="KE1051" s="3"/>
      <c r="KF1051" s="3"/>
      <c r="KG1051" s="3"/>
      <c r="KH1051" s="3"/>
      <c r="KI1051" s="3"/>
      <c r="KJ1051" s="3"/>
      <c r="KK1051" s="3"/>
      <c r="KL1051" s="3"/>
      <c r="KM1051" s="3"/>
      <c r="KN1051" s="3"/>
      <c r="KO1051" s="3"/>
      <c r="KP1051" s="3"/>
      <c r="KQ1051" s="3"/>
      <c r="KR1051" s="3"/>
      <c r="KS1051" s="3"/>
      <c r="KT1051" s="3"/>
      <c r="KU1051" s="3"/>
      <c r="KV1051" s="3"/>
      <c r="KW1051" s="3"/>
      <c r="KX1051" s="3"/>
      <c r="KY1051" s="3"/>
      <c r="KZ1051" s="3"/>
      <c r="LA1051" s="3"/>
      <c r="LB1051" s="3"/>
      <c r="LC1051" s="3"/>
      <c r="LD1051" s="3"/>
      <c r="LE1051" s="3"/>
      <c r="LF1051" s="3"/>
      <c r="LG1051" s="3"/>
      <c r="LH1051" s="3"/>
      <c r="LI1051" s="3"/>
      <c r="LJ1051" s="3"/>
      <c r="LK1051" s="3"/>
      <c r="LL1051" s="3"/>
      <c r="LM1051" s="3"/>
      <c r="LN1051" s="3"/>
      <c r="LO1051" s="3"/>
      <c r="LP1051" s="3"/>
      <c r="LQ1051" s="3"/>
      <c r="LR1051" s="3"/>
      <c r="LS1051" s="3"/>
      <c r="LT1051" s="3"/>
      <c r="LU1051" s="3"/>
      <c r="LV1051" s="3"/>
      <c r="LW1051" s="3"/>
      <c r="LX1051" s="3"/>
      <c r="LY1051" s="3"/>
      <c r="LZ1051" s="3"/>
      <c r="MA1051" s="3"/>
      <c r="MB1051" s="3"/>
      <c r="MC1051" s="3"/>
      <c r="MD1051" s="3"/>
      <c r="ME1051" s="3"/>
      <c r="MF1051" s="3"/>
      <c r="MG1051" s="3"/>
      <c r="MH1051" s="3"/>
      <c r="MI1051" s="3"/>
      <c r="MJ1051" s="3"/>
      <c r="MK1051" s="3"/>
      <c r="ML1051" s="3"/>
      <c r="MM1051" s="3"/>
      <c r="MN1051" s="3"/>
      <c r="MO1051" s="3"/>
      <c r="MP1051" s="3"/>
      <c r="MQ1051" s="3"/>
      <c r="MR1051" s="3"/>
      <c r="MS1051" s="3"/>
      <c r="MT1051" s="3"/>
      <c r="MU1051" s="3"/>
      <c r="MV1051" s="3"/>
      <c r="MW1051" s="3"/>
      <c r="MX1051" s="3"/>
      <c r="MY1051" s="3"/>
      <c r="MZ1051" s="3"/>
      <c r="NA1051" s="3"/>
      <c r="NB1051" s="3"/>
      <c r="NC1051" s="3"/>
      <c r="ND1051" s="3"/>
      <c r="NE1051" s="3"/>
      <c r="NF1051" s="3"/>
      <c r="NG1051" s="3"/>
      <c r="NH1051" s="3"/>
      <c r="NI1051" s="3"/>
      <c r="NJ1051" s="3"/>
      <c r="NK1051" s="3"/>
      <c r="NL1051" s="3"/>
      <c r="NM1051" s="3"/>
      <c r="NN1051" s="3"/>
      <c r="NO1051" s="3"/>
      <c r="NP1051" s="3"/>
      <c r="NQ1051" s="3"/>
      <c r="NR1051" s="3"/>
      <c r="NS1051" s="3"/>
      <c r="NT1051" s="3"/>
      <c r="NU1051" s="3"/>
      <c r="NV1051" s="3"/>
      <c r="NW1051" s="3"/>
      <c r="NX1051" s="3"/>
      <c r="NY1051" s="3"/>
      <c r="NZ1051" s="3"/>
      <c r="OA1051" s="3"/>
      <c r="OB1051" s="3"/>
      <c r="OC1051" s="3"/>
      <c r="OD1051" s="3"/>
      <c r="OE1051" s="3"/>
      <c r="OF1051" s="3"/>
      <c r="OG1051" s="3"/>
      <c r="OH1051" s="3"/>
      <c r="OI1051" s="3"/>
      <c r="OJ1051" s="3"/>
      <c r="OK1051" s="3"/>
      <c r="OL1051" s="3"/>
      <c r="OM1051" s="3"/>
      <c r="ON1051" s="3"/>
      <c r="OO1051" s="3"/>
      <c r="OP1051" s="3"/>
      <c r="OQ1051" s="3"/>
      <c r="OR1051" s="3"/>
      <c r="OS1051" s="3"/>
      <c r="OT1051" s="3"/>
      <c r="OU1051" s="3"/>
      <c r="OV1051" s="3"/>
      <c r="OW1051" s="3"/>
      <c r="OX1051" s="3"/>
      <c r="OY1051" s="3"/>
      <c r="OZ1051" s="3"/>
      <c r="PA1051" s="3"/>
      <c r="PB1051" s="3"/>
      <c r="PC1051" s="3"/>
      <c r="PD1051" s="3"/>
      <c r="PE1051" s="3"/>
      <c r="PF1051" s="3"/>
      <c r="PG1051" s="3"/>
      <c r="PH1051" s="3"/>
      <c r="PI1051" s="3"/>
      <c r="PJ1051" s="3"/>
      <c r="PK1051" s="3"/>
      <c r="PL1051" s="3"/>
      <c r="PM1051" s="3"/>
      <c r="PN1051" s="3"/>
      <c r="PO1051" s="3"/>
      <c r="PP1051" s="3"/>
      <c r="PQ1051" s="3"/>
      <c r="PR1051" s="3"/>
      <c r="PS1051" s="3"/>
      <c r="PT1051" s="3"/>
      <c r="PU1051" s="3"/>
      <c r="PV1051" s="3"/>
      <c r="PW1051" s="3"/>
      <c r="PX1051" s="3"/>
      <c r="PY1051" s="3"/>
      <c r="PZ1051" s="3"/>
      <c r="QA1051" s="3"/>
      <c r="QB1051" s="3"/>
      <c r="QC1051" s="3"/>
      <c r="QD1051" s="3"/>
      <c r="QE1051" s="3"/>
      <c r="QF1051" s="3"/>
      <c r="QG1051" s="3"/>
      <c r="QH1051" s="3"/>
      <c r="QI1051" s="3"/>
      <c r="QJ1051" s="3"/>
      <c r="QK1051" s="3"/>
      <c r="QL1051" s="3"/>
      <c r="QM1051" s="3"/>
      <c r="QN1051" s="3"/>
      <c r="QO1051" s="3"/>
      <c r="QP1051" s="3"/>
      <c r="QQ1051" s="3"/>
      <c r="QR1051" s="3"/>
      <c r="QS1051" s="3"/>
      <c r="QT1051" s="3"/>
      <c r="QU1051" s="3"/>
      <c r="QV1051" s="3"/>
      <c r="QW1051" s="3"/>
      <c r="QX1051" s="3"/>
      <c r="QY1051" s="3"/>
      <c r="QZ1051" s="3"/>
      <c r="RA1051" s="3"/>
      <c r="RB1051" s="3"/>
      <c r="RC1051" s="3"/>
      <c r="RD1051" s="3"/>
      <c r="RE1051" s="3"/>
      <c r="RF1051" s="3"/>
      <c r="RG1051" s="3"/>
      <c r="RH1051" s="3"/>
      <c r="RI1051" s="3"/>
      <c r="RJ1051" s="3"/>
      <c r="RK1051" s="3"/>
      <c r="RL1051" s="3"/>
      <c r="RM1051" s="3"/>
      <c r="RN1051" s="3"/>
      <c r="RO1051" s="3"/>
      <c r="RP1051" s="3"/>
      <c r="RQ1051" s="3"/>
      <c r="RR1051" s="3"/>
      <c r="RS1051" s="3"/>
      <c r="RT1051" s="3"/>
      <c r="RU1051" s="3"/>
      <c r="RV1051" s="3"/>
      <c r="RW1051" s="3"/>
      <c r="RX1051" s="3"/>
      <c r="RY1051" s="3"/>
      <c r="RZ1051" s="3"/>
      <c r="SA1051" s="3"/>
      <c r="SB1051" s="3"/>
      <c r="SC1051" s="3"/>
      <c r="SD1051" s="3"/>
      <c r="SE1051" s="3"/>
      <c r="SF1051" s="3"/>
      <c r="SG1051" s="3"/>
      <c r="SH1051" s="3"/>
      <c r="SI1051" s="3"/>
      <c r="SJ1051" s="3"/>
      <c r="SK1051" s="3"/>
      <c r="SL1051" s="3"/>
      <c r="SM1051" s="3"/>
      <c r="SN1051" s="3"/>
      <c r="SO1051" s="3"/>
      <c r="SP1051" s="3"/>
      <c r="SQ1051" s="3"/>
      <c r="SR1051" s="3"/>
      <c r="SS1051" s="3"/>
      <c r="ST1051" s="3"/>
      <c r="SU1051" s="3"/>
      <c r="SV1051" s="3"/>
      <c r="SW1051" s="3"/>
      <c r="SX1051" s="3"/>
      <c r="SY1051" s="3"/>
      <c r="SZ1051" s="3"/>
      <c r="TA1051" s="3"/>
      <c r="TB1051" s="3"/>
      <c r="TC1051" s="3"/>
      <c r="TD1051" s="3"/>
      <c r="TE1051" s="3"/>
      <c r="TF1051" s="3"/>
      <c r="TG1051" s="3"/>
      <c r="TH1051" s="3"/>
      <c r="TI1051" s="3"/>
      <c r="TJ1051" s="3"/>
      <c r="TK1051" s="3"/>
      <c r="TL1051" s="3"/>
      <c r="TM1051" s="3"/>
      <c r="TN1051" s="3"/>
      <c r="TO1051" s="3"/>
      <c r="TP1051" s="3"/>
      <c r="TQ1051" s="3"/>
      <c r="TR1051" s="3"/>
      <c r="TS1051" s="3"/>
      <c r="TT1051" s="3"/>
      <c r="TU1051" s="3"/>
      <c r="TV1051" s="3"/>
      <c r="TW1051" s="3"/>
      <c r="TX1051" s="3"/>
      <c r="TY1051" s="3"/>
      <c r="TZ1051" s="3"/>
      <c r="UA1051" s="3"/>
      <c r="UB1051" s="3"/>
      <c r="UC1051" s="3"/>
      <c r="UD1051" s="3"/>
      <c r="UE1051" s="3"/>
      <c r="UF1051" s="3"/>
      <c r="UG1051" s="3"/>
      <c r="UH1051" s="3"/>
      <c r="UI1051" s="3"/>
      <c r="UJ1051" s="3"/>
      <c r="UK1051" s="3"/>
      <c r="UL1051" s="3"/>
      <c r="UM1051" s="3"/>
      <c r="UN1051" s="3"/>
      <c r="UO1051" s="3"/>
      <c r="UP1051" s="3"/>
      <c r="UQ1051" s="3"/>
      <c r="UR1051" s="3"/>
      <c r="US1051" s="3"/>
      <c r="UT1051" s="3"/>
      <c r="UU1051" s="3"/>
      <c r="UV1051" s="3"/>
      <c r="UW1051" s="3"/>
      <c r="UX1051" s="3"/>
      <c r="UY1051" s="3"/>
      <c r="UZ1051" s="3"/>
      <c r="VA1051" s="3"/>
      <c r="VB1051" s="3"/>
      <c r="VC1051" s="3"/>
      <c r="VD1051" s="3"/>
      <c r="VE1051" s="3"/>
      <c r="VF1051" s="3"/>
      <c r="VG1051" s="3"/>
      <c r="VH1051" s="3"/>
      <c r="VI1051" s="3"/>
      <c r="VJ1051" s="3"/>
      <c r="VK1051" s="3"/>
      <c r="VL1051" s="3"/>
      <c r="VM1051" s="3"/>
      <c r="VN1051" s="3"/>
      <c r="VO1051" s="3"/>
      <c r="VP1051" s="3"/>
      <c r="VQ1051" s="3"/>
      <c r="VR1051" s="3"/>
      <c r="VS1051" s="3"/>
      <c r="VT1051" s="3"/>
      <c r="VU1051" s="3"/>
      <c r="VV1051" s="3"/>
      <c r="VW1051" s="3"/>
      <c r="VX1051" s="3"/>
      <c r="VY1051" s="3"/>
      <c r="VZ1051" s="3"/>
      <c r="WA1051" s="3"/>
      <c r="WB1051" s="3"/>
      <c r="WC1051" s="3"/>
    </row>
    <row r="1052" spans="1:601" x14ac:dyDescent="0.3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  <c r="KX1052" s="3"/>
      <c r="KY1052" s="3"/>
      <c r="KZ1052" s="3"/>
      <c r="LA1052" s="3"/>
      <c r="LB1052" s="3"/>
      <c r="LC1052" s="3"/>
      <c r="LD1052" s="3"/>
      <c r="LE1052" s="3"/>
      <c r="LF1052" s="3"/>
      <c r="LG1052" s="3"/>
      <c r="LH1052" s="3"/>
      <c r="LI1052" s="3"/>
      <c r="LJ1052" s="3"/>
      <c r="LK1052" s="3"/>
      <c r="LL1052" s="3"/>
      <c r="LM1052" s="3"/>
      <c r="LN1052" s="3"/>
      <c r="LO1052" s="3"/>
      <c r="LP1052" s="3"/>
      <c r="LQ1052" s="3"/>
      <c r="LR1052" s="3"/>
      <c r="LS1052" s="3"/>
      <c r="LT1052" s="3"/>
      <c r="LU1052" s="3"/>
      <c r="LV1052" s="3"/>
      <c r="LW1052" s="3"/>
      <c r="LX1052" s="3"/>
      <c r="LY1052" s="3"/>
      <c r="LZ1052" s="3"/>
      <c r="MA1052" s="3"/>
      <c r="MB1052" s="3"/>
      <c r="MC1052" s="3"/>
      <c r="MD1052" s="3"/>
      <c r="ME1052" s="3"/>
      <c r="MF1052" s="3"/>
      <c r="MG1052" s="3"/>
      <c r="MH1052" s="3"/>
      <c r="MI1052" s="3"/>
      <c r="MJ1052" s="3"/>
      <c r="MK1052" s="3"/>
      <c r="ML1052" s="3"/>
      <c r="MM1052" s="3"/>
      <c r="MN1052" s="3"/>
      <c r="MO1052" s="3"/>
      <c r="MP1052" s="3"/>
      <c r="MQ1052" s="3"/>
      <c r="MR1052" s="3"/>
      <c r="MS1052" s="3"/>
      <c r="MT1052" s="3"/>
      <c r="MU1052" s="3"/>
      <c r="MV1052" s="3"/>
      <c r="MW1052" s="3"/>
      <c r="MX1052" s="3"/>
      <c r="MY1052" s="3"/>
      <c r="MZ1052" s="3"/>
      <c r="NA1052" s="3"/>
      <c r="NB1052" s="3"/>
      <c r="NC1052" s="3"/>
      <c r="ND1052" s="3"/>
      <c r="NE1052" s="3"/>
      <c r="NF1052" s="3"/>
      <c r="NG1052" s="3"/>
      <c r="NH1052" s="3"/>
      <c r="NI1052" s="3"/>
      <c r="NJ1052" s="3"/>
      <c r="NK1052" s="3"/>
      <c r="NL1052" s="3"/>
      <c r="NM1052" s="3"/>
      <c r="NN1052" s="3"/>
      <c r="NO1052" s="3"/>
      <c r="NP1052" s="3"/>
      <c r="NQ1052" s="3"/>
      <c r="NR1052" s="3"/>
      <c r="NS1052" s="3"/>
      <c r="NT1052" s="3"/>
      <c r="NU1052" s="3"/>
      <c r="NV1052" s="3"/>
      <c r="NW1052" s="3"/>
      <c r="NX1052" s="3"/>
      <c r="NY1052" s="3"/>
      <c r="NZ1052" s="3"/>
      <c r="OA1052" s="3"/>
      <c r="OB1052" s="3"/>
      <c r="OC1052" s="3"/>
      <c r="OD1052" s="3"/>
      <c r="OE1052" s="3"/>
      <c r="OF1052" s="3"/>
      <c r="OG1052" s="3"/>
      <c r="OH1052" s="3"/>
      <c r="OI1052" s="3"/>
      <c r="OJ1052" s="3"/>
      <c r="OK1052" s="3"/>
      <c r="OL1052" s="3"/>
      <c r="OM1052" s="3"/>
      <c r="ON1052" s="3"/>
      <c r="OO1052" s="3"/>
      <c r="OP1052" s="3"/>
      <c r="OQ1052" s="3"/>
      <c r="OR1052" s="3"/>
      <c r="OS1052" s="3"/>
      <c r="OT1052" s="3"/>
      <c r="OU1052" s="3"/>
      <c r="OV1052" s="3"/>
      <c r="OW1052" s="3"/>
      <c r="OX1052" s="3"/>
      <c r="OY1052" s="3"/>
      <c r="OZ1052" s="3"/>
      <c r="PA1052" s="3"/>
      <c r="PB1052" s="3"/>
      <c r="PC1052" s="3"/>
      <c r="PD1052" s="3"/>
      <c r="PE1052" s="3"/>
      <c r="PF1052" s="3"/>
      <c r="PG1052" s="3"/>
      <c r="PH1052" s="3"/>
      <c r="PI1052" s="3"/>
      <c r="PJ1052" s="3"/>
      <c r="PK1052" s="3"/>
      <c r="PL1052" s="3"/>
      <c r="PM1052" s="3"/>
      <c r="PN1052" s="3"/>
      <c r="PO1052" s="3"/>
      <c r="PP1052" s="3"/>
      <c r="PQ1052" s="3"/>
      <c r="PR1052" s="3"/>
      <c r="PS1052" s="3"/>
      <c r="PT1052" s="3"/>
      <c r="PU1052" s="3"/>
      <c r="PV1052" s="3"/>
      <c r="PW1052" s="3"/>
      <c r="PX1052" s="3"/>
      <c r="PY1052" s="3"/>
      <c r="PZ1052" s="3"/>
      <c r="QA1052" s="3"/>
      <c r="QB1052" s="3"/>
      <c r="QC1052" s="3"/>
      <c r="QD1052" s="3"/>
      <c r="QE1052" s="3"/>
      <c r="QF1052" s="3"/>
      <c r="QG1052" s="3"/>
      <c r="QH1052" s="3"/>
      <c r="QI1052" s="3"/>
      <c r="QJ1052" s="3"/>
      <c r="QK1052" s="3"/>
      <c r="QL1052" s="3"/>
      <c r="QM1052" s="3"/>
      <c r="QN1052" s="3"/>
      <c r="QO1052" s="3"/>
      <c r="QP1052" s="3"/>
      <c r="QQ1052" s="3"/>
      <c r="QR1052" s="3"/>
      <c r="QS1052" s="3"/>
      <c r="QT1052" s="3"/>
      <c r="QU1052" s="3"/>
      <c r="QV1052" s="3"/>
      <c r="QW1052" s="3"/>
      <c r="QX1052" s="3"/>
      <c r="QY1052" s="3"/>
      <c r="QZ1052" s="3"/>
      <c r="RA1052" s="3"/>
      <c r="RB1052" s="3"/>
      <c r="RC1052" s="3"/>
      <c r="RD1052" s="3"/>
      <c r="RE1052" s="3"/>
      <c r="RF1052" s="3"/>
      <c r="RG1052" s="3"/>
      <c r="RH1052" s="3"/>
      <c r="RI1052" s="3"/>
      <c r="RJ1052" s="3"/>
      <c r="RK1052" s="3"/>
      <c r="RL1052" s="3"/>
      <c r="RM1052" s="3"/>
      <c r="RN1052" s="3"/>
      <c r="RO1052" s="3"/>
      <c r="RP1052" s="3"/>
      <c r="RQ1052" s="3"/>
      <c r="RR1052" s="3"/>
      <c r="RS1052" s="3"/>
      <c r="RT1052" s="3"/>
      <c r="RU1052" s="3"/>
      <c r="RV1052" s="3"/>
      <c r="RW1052" s="3"/>
      <c r="RX1052" s="3"/>
      <c r="RY1052" s="3"/>
      <c r="RZ1052" s="3"/>
      <c r="SA1052" s="3"/>
      <c r="SB1052" s="3"/>
      <c r="SC1052" s="3"/>
      <c r="SD1052" s="3"/>
      <c r="SE1052" s="3"/>
      <c r="SF1052" s="3"/>
      <c r="SG1052" s="3"/>
      <c r="SH1052" s="3"/>
      <c r="SI1052" s="3"/>
      <c r="SJ1052" s="3"/>
      <c r="SK1052" s="3"/>
      <c r="SL1052" s="3"/>
      <c r="SM1052" s="3"/>
      <c r="SN1052" s="3"/>
      <c r="SO1052" s="3"/>
      <c r="SP1052" s="3"/>
      <c r="SQ1052" s="3"/>
      <c r="SR1052" s="3"/>
      <c r="SS1052" s="3"/>
      <c r="ST1052" s="3"/>
      <c r="SU1052" s="3"/>
      <c r="SV1052" s="3"/>
      <c r="SW1052" s="3"/>
      <c r="SX1052" s="3"/>
      <c r="SY1052" s="3"/>
      <c r="SZ1052" s="3"/>
      <c r="TA1052" s="3"/>
      <c r="TB1052" s="3"/>
      <c r="TC1052" s="3"/>
      <c r="TD1052" s="3"/>
      <c r="TE1052" s="3"/>
      <c r="TF1052" s="3"/>
      <c r="TG1052" s="3"/>
      <c r="TH1052" s="3"/>
      <c r="TI1052" s="3"/>
      <c r="TJ1052" s="3"/>
      <c r="TK1052" s="3"/>
      <c r="TL1052" s="3"/>
      <c r="TM1052" s="3"/>
      <c r="TN1052" s="3"/>
      <c r="TO1052" s="3"/>
      <c r="TP1052" s="3"/>
      <c r="TQ1052" s="3"/>
      <c r="TR1052" s="3"/>
      <c r="TS1052" s="3"/>
      <c r="TT1052" s="3"/>
      <c r="TU1052" s="3"/>
      <c r="TV1052" s="3"/>
      <c r="TW1052" s="3"/>
      <c r="TX1052" s="3"/>
      <c r="TY1052" s="3"/>
      <c r="TZ1052" s="3"/>
      <c r="UA1052" s="3"/>
      <c r="UB1052" s="3"/>
      <c r="UC1052" s="3"/>
      <c r="UD1052" s="3"/>
      <c r="UE1052" s="3"/>
      <c r="UF1052" s="3"/>
      <c r="UG1052" s="3"/>
      <c r="UH1052" s="3"/>
      <c r="UI1052" s="3"/>
      <c r="UJ1052" s="3"/>
      <c r="UK1052" s="3"/>
      <c r="UL1052" s="3"/>
      <c r="UM1052" s="3"/>
      <c r="UN1052" s="3"/>
      <c r="UO1052" s="3"/>
      <c r="UP1052" s="3"/>
      <c r="UQ1052" s="3"/>
      <c r="UR1052" s="3"/>
      <c r="US1052" s="3"/>
      <c r="UT1052" s="3"/>
      <c r="UU1052" s="3"/>
      <c r="UV1052" s="3"/>
      <c r="UW1052" s="3"/>
      <c r="UX1052" s="3"/>
      <c r="UY1052" s="3"/>
      <c r="UZ1052" s="3"/>
      <c r="VA1052" s="3"/>
      <c r="VB1052" s="3"/>
      <c r="VC1052" s="3"/>
      <c r="VD1052" s="3"/>
      <c r="VE1052" s="3"/>
      <c r="VF1052" s="3"/>
      <c r="VG1052" s="3"/>
      <c r="VH1052" s="3"/>
      <c r="VI1052" s="3"/>
      <c r="VJ1052" s="3"/>
      <c r="VK1052" s="3"/>
      <c r="VL1052" s="3"/>
      <c r="VM1052" s="3"/>
      <c r="VN1052" s="3"/>
      <c r="VO1052" s="3"/>
      <c r="VP1052" s="3"/>
      <c r="VQ1052" s="3"/>
      <c r="VR1052" s="3"/>
      <c r="VS1052" s="3"/>
      <c r="VT1052" s="3"/>
      <c r="VU1052" s="3"/>
      <c r="VV1052" s="3"/>
      <c r="VW1052" s="3"/>
      <c r="VX1052" s="3"/>
      <c r="VY1052" s="3"/>
      <c r="VZ1052" s="3"/>
      <c r="WA1052" s="3"/>
      <c r="WB1052" s="3"/>
      <c r="WC1052" s="3"/>
    </row>
    <row r="1053" spans="1:601" x14ac:dyDescent="0.3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  <c r="KA1053" s="3"/>
      <c r="KB1053" s="3"/>
      <c r="KC1053" s="3"/>
      <c r="KD1053" s="3"/>
      <c r="KE1053" s="3"/>
      <c r="KF1053" s="3"/>
      <c r="KG1053" s="3"/>
      <c r="KH1053" s="3"/>
      <c r="KI1053" s="3"/>
      <c r="KJ1053" s="3"/>
      <c r="KK1053" s="3"/>
      <c r="KL1053" s="3"/>
      <c r="KM1053" s="3"/>
      <c r="KN1053" s="3"/>
      <c r="KO1053" s="3"/>
      <c r="KP1053" s="3"/>
      <c r="KQ1053" s="3"/>
      <c r="KR1053" s="3"/>
      <c r="KS1053" s="3"/>
      <c r="KT1053" s="3"/>
      <c r="KU1053" s="3"/>
      <c r="KV1053" s="3"/>
      <c r="KW1053" s="3"/>
      <c r="KX1053" s="3"/>
      <c r="KY1053" s="3"/>
      <c r="KZ1053" s="3"/>
      <c r="LA1053" s="3"/>
      <c r="LB1053" s="3"/>
      <c r="LC1053" s="3"/>
      <c r="LD1053" s="3"/>
      <c r="LE1053" s="3"/>
      <c r="LF1053" s="3"/>
      <c r="LG1053" s="3"/>
      <c r="LH1053" s="3"/>
      <c r="LI1053" s="3"/>
      <c r="LJ1053" s="3"/>
      <c r="LK1053" s="3"/>
      <c r="LL1053" s="3"/>
      <c r="LM1053" s="3"/>
      <c r="LN1053" s="3"/>
      <c r="LO1053" s="3"/>
      <c r="LP1053" s="3"/>
      <c r="LQ1053" s="3"/>
      <c r="LR1053" s="3"/>
      <c r="LS1053" s="3"/>
      <c r="LT1053" s="3"/>
      <c r="LU1053" s="3"/>
      <c r="LV1053" s="3"/>
      <c r="LW1053" s="3"/>
      <c r="LX1053" s="3"/>
      <c r="LY1053" s="3"/>
      <c r="LZ1053" s="3"/>
      <c r="MA1053" s="3"/>
      <c r="MB1053" s="3"/>
      <c r="MC1053" s="3"/>
      <c r="MD1053" s="3"/>
      <c r="ME1053" s="3"/>
      <c r="MF1053" s="3"/>
      <c r="MG1053" s="3"/>
      <c r="MH1053" s="3"/>
      <c r="MI1053" s="3"/>
      <c r="MJ1053" s="3"/>
      <c r="MK1053" s="3"/>
      <c r="ML1053" s="3"/>
      <c r="MM1053" s="3"/>
      <c r="MN1053" s="3"/>
      <c r="MO1053" s="3"/>
      <c r="MP1053" s="3"/>
      <c r="MQ1053" s="3"/>
      <c r="MR1053" s="3"/>
      <c r="MS1053" s="3"/>
      <c r="MT1053" s="3"/>
      <c r="MU1053" s="3"/>
      <c r="MV1053" s="3"/>
      <c r="MW1053" s="3"/>
      <c r="MX1053" s="3"/>
      <c r="MY1053" s="3"/>
      <c r="MZ1053" s="3"/>
      <c r="NA1053" s="3"/>
      <c r="NB1053" s="3"/>
      <c r="NC1053" s="3"/>
      <c r="ND1053" s="3"/>
      <c r="NE1053" s="3"/>
      <c r="NF1053" s="3"/>
      <c r="NG1053" s="3"/>
      <c r="NH1053" s="3"/>
      <c r="NI1053" s="3"/>
      <c r="NJ1053" s="3"/>
      <c r="NK1053" s="3"/>
      <c r="NL1053" s="3"/>
      <c r="NM1053" s="3"/>
      <c r="NN1053" s="3"/>
      <c r="NO1053" s="3"/>
      <c r="NP1053" s="3"/>
      <c r="NQ1053" s="3"/>
      <c r="NR1053" s="3"/>
      <c r="NS1053" s="3"/>
      <c r="NT1053" s="3"/>
      <c r="NU1053" s="3"/>
      <c r="NV1053" s="3"/>
      <c r="NW1053" s="3"/>
      <c r="NX1053" s="3"/>
      <c r="NY1053" s="3"/>
      <c r="NZ1053" s="3"/>
      <c r="OA1053" s="3"/>
      <c r="OB1053" s="3"/>
      <c r="OC1053" s="3"/>
      <c r="OD1053" s="3"/>
      <c r="OE1053" s="3"/>
      <c r="OF1053" s="3"/>
      <c r="OG1053" s="3"/>
      <c r="OH1053" s="3"/>
      <c r="OI1053" s="3"/>
      <c r="OJ1053" s="3"/>
      <c r="OK1053" s="3"/>
      <c r="OL1053" s="3"/>
      <c r="OM1053" s="3"/>
      <c r="ON1053" s="3"/>
      <c r="OO1053" s="3"/>
      <c r="OP1053" s="3"/>
      <c r="OQ1053" s="3"/>
      <c r="OR1053" s="3"/>
      <c r="OS1053" s="3"/>
      <c r="OT1053" s="3"/>
      <c r="OU1053" s="3"/>
      <c r="OV1053" s="3"/>
      <c r="OW1053" s="3"/>
      <c r="OX1053" s="3"/>
      <c r="OY1053" s="3"/>
      <c r="OZ1053" s="3"/>
      <c r="PA1053" s="3"/>
      <c r="PB1053" s="3"/>
      <c r="PC1053" s="3"/>
      <c r="PD1053" s="3"/>
      <c r="PE1053" s="3"/>
      <c r="PF1053" s="3"/>
      <c r="PG1053" s="3"/>
      <c r="PH1053" s="3"/>
      <c r="PI1053" s="3"/>
      <c r="PJ1053" s="3"/>
      <c r="PK1053" s="3"/>
      <c r="PL1053" s="3"/>
      <c r="PM1053" s="3"/>
      <c r="PN1053" s="3"/>
      <c r="PO1053" s="3"/>
      <c r="PP1053" s="3"/>
      <c r="PQ1053" s="3"/>
      <c r="PR1053" s="3"/>
      <c r="PS1053" s="3"/>
      <c r="PT1053" s="3"/>
      <c r="PU1053" s="3"/>
      <c r="PV1053" s="3"/>
      <c r="PW1053" s="3"/>
      <c r="PX1053" s="3"/>
      <c r="PY1053" s="3"/>
      <c r="PZ1053" s="3"/>
      <c r="QA1053" s="3"/>
      <c r="QB1053" s="3"/>
      <c r="QC1053" s="3"/>
      <c r="QD1053" s="3"/>
      <c r="QE1053" s="3"/>
      <c r="QF1053" s="3"/>
      <c r="QG1053" s="3"/>
      <c r="QH1053" s="3"/>
      <c r="QI1053" s="3"/>
      <c r="QJ1053" s="3"/>
      <c r="QK1053" s="3"/>
      <c r="QL1053" s="3"/>
      <c r="QM1053" s="3"/>
      <c r="QN1053" s="3"/>
      <c r="QO1053" s="3"/>
      <c r="QP1053" s="3"/>
      <c r="QQ1053" s="3"/>
      <c r="QR1053" s="3"/>
      <c r="QS1053" s="3"/>
      <c r="QT1053" s="3"/>
      <c r="QU1053" s="3"/>
      <c r="QV1053" s="3"/>
      <c r="QW1053" s="3"/>
      <c r="QX1053" s="3"/>
      <c r="QY1053" s="3"/>
      <c r="QZ1053" s="3"/>
      <c r="RA1053" s="3"/>
      <c r="RB1053" s="3"/>
      <c r="RC1053" s="3"/>
      <c r="RD1053" s="3"/>
      <c r="RE1053" s="3"/>
      <c r="RF1053" s="3"/>
      <c r="RG1053" s="3"/>
      <c r="RH1053" s="3"/>
      <c r="RI1053" s="3"/>
      <c r="RJ1053" s="3"/>
      <c r="RK1053" s="3"/>
      <c r="RL1053" s="3"/>
      <c r="RM1053" s="3"/>
      <c r="RN1053" s="3"/>
      <c r="RO1053" s="3"/>
      <c r="RP1053" s="3"/>
      <c r="RQ1053" s="3"/>
      <c r="RR1053" s="3"/>
      <c r="RS1053" s="3"/>
      <c r="RT1053" s="3"/>
      <c r="RU1053" s="3"/>
      <c r="RV1053" s="3"/>
      <c r="RW1053" s="3"/>
      <c r="RX1053" s="3"/>
      <c r="RY1053" s="3"/>
      <c r="RZ1053" s="3"/>
      <c r="SA1053" s="3"/>
      <c r="SB1053" s="3"/>
      <c r="SC1053" s="3"/>
      <c r="SD1053" s="3"/>
      <c r="SE1053" s="3"/>
      <c r="SF1053" s="3"/>
      <c r="SG1053" s="3"/>
      <c r="SH1053" s="3"/>
      <c r="SI1053" s="3"/>
      <c r="SJ1053" s="3"/>
      <c r="SK1053" s="3"/>
      <c r="SL1053" s="3"/>
      <c r="SM1053" s="3"/>
      <c r="SN1053" s="3"/>
      <c r="SO1053" s="3"/>
      <c r="SP1053" s="3"/>
      <c r="SQ1053" s="3"/>
      <c r="SR1053" s="3"/>
      <c r="SS1053" s="3"/>
      <c r="ST1053" s="3"/>
      <c r="SU1053" s="3"/>
      <c r="SV1053" s="3"/>
      <c r="SW1053" s="3"/>
      <c r="SX1053" s="3"/>
      <c r="SY1053" s="3"/>
      <c r="SZ1053" s="3"/>
      <c r="TA1053" s="3"/>
      <c r="TB1053" s="3"/>
      <c r="TC1053" s="3"/>
      <c r="TD1053" s="3"/>
      <c r="TE1053" s="3"/>
      <c r="TF1053" s="3"/>
      <c r="TG1053" s="3"/>
      <c r="TH1053" s="3"/>
      <c r="TI1053" s="3"/>
      <c r="TJ1053" s="3"/>
      <c r="TK1053" s="3"/>
      <c r="TL1053" s="3"/>
      <c r="TM1053" s="3"/>
      <c r="TN1053" s="3"/>
      <c r="TO1053" s="3"/>
      <c r="TP1053" s="3"/>
      <c r="TQ1053" s="3"/>
      <c r="TR1053" s="3"/>
      <c r="TS1053" s="3"/>
      <c r="TT1053" s="3"/>
      <c r="TU1053" s="3"/>
      <c r="TV1053" s="3"/>
      <c r="TW1053" s="3"/>
      <c r="TX1053" s="3"/>
      <c r="TY1053" s="3"/>
      <c r="TZ1053" s="3"/>
      <c r="UA1053" s="3"/>
      <c r="UB1053" s="3"/>
      <c r="UC1053" s="3"/>
      <c r="UD1053" s="3"/>
      <c r="UE1053" s="3"/>
      <c r="UF1053" s="3"/>
      <c r="UG1053" s="3"/>
      <c r="UH1053" s="3"/>
      <c r="UI1053" s="3"/>
      <c r="UJ1053" s="3"/>
      <c r="UK1053" s="3"/>
      <c r="UL1053" s="3"/>
      <c r="UM1053" s="3"/>
      <c r="UN1053" s="3"/>
      <c r="UO1053" s="3"/>
      <c r="UP1053" s="3"/>
      <c r="UQ1053" s="3"/>
      <c r="UR1053" s="3"/>
      <c r="US1053" s="3"/>
      <c r="UT1053" s="3"/>
      <c r="UU1053" s="3"/>
      <c r="UV1053" s="3"/>
      <c r="UW1053" s="3"/>
      <c r="UX1053" s="3"/>
      <c r="UY1053" s="3"/>
      <c r="UZ1053" s="3"/>
      <c r="VA1053" s="3"/>
      <c r="VB1053" s="3"/>
      <c r="VC1053" s="3"/>
      <c r="VD1053" s="3"/>
      <c r="VE1053" s="3"/>
      <c r="VF1053" s="3"/>
      <c r="VG1053" s="3"/>
      <c r="VH1053" s="3"/>
      <c r="VI1053" s="3"/>
      <c r="VJ1053" s="3"/>
      <c r="VK1053" s="3"/>
      <c r="VL1053" s="3"/>
      <c r="VM1053" s="3"/>
      <c r="VN1053" s="3"/>
      <c r="VO1053" s="3"/>
      <c r="VP1053" s="3"/>
      <c r="VQ1053" s="3"/>
      <c r="VR1053" s="3"/>
      <c r="VS1053" s="3"/>
      <c r="VT1053" s="3"/>
      <c r="VU1053" s="3"/>
      <c r="VV1053" s="3"/>
      <c r="VW1053" s="3"/>
      <c r="VX1053" s="3"/>
      <c r="VY1053" s="3"/>
      <c r="VZ1053" s="3"/>
      <c r="WA1053" s="3"/>
      <c r="WB1053" s="3"/>
      <c r="WC1053" s="3"/>
    </row>
    <row r="1054" spans="1:601" x14ac:dyDescent="0.3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/>
      <c r="JZ1054" s="3"/>
      <c r="KA1054" s="3"/>
      <c r="KB1054" s="3"/>
      <c r="KC1054" s="3"/>
      <c r="KD1054" s="3"/>
      <c r="KE1054" s="3"/>
      <c r="KF1054" s="3"/>
      <c r="KG1054" s="3"/>
      <c r="KH1054" s="3"/>
      <c r="KI1054" s="3"/>
      <c r="KJ1054" s="3"/>
      <c r="KK1054" s="3"/>
      <c r="KL1054" s="3"/>
      <c r="KM1054" s="3"/>
      <c r="KN1054" s="3"/>
      <c r="KO1054" s="3"/>
      <c r="KP1054" s="3"/>
      <c r="KQ1054" s="3"/>
      <c r="KR1054" s="3"/>
      <c r="KS1054" s="3"/>
      <c r="KT1054" s="3"/>
      <c r="KU1054" s="3"/>
      <c r="KV1054" s="3"/>
      <c r="KW1054" s="3"/>
      <c r="KX1054" s="3"/>
      <c r="KY1054" s="3"/>
      <c r="KZ1054" s="3"/>
      <c r="LA1054" s="3"/>
      <c r="LB1054" s="3"/>
      <c r="LC1054" s="3"/>
      <c r="LD1054" s="3"/>
      <c r="LE1054" s="3"/>
      <c r="LF1054" s="3"/>
      <c r="LG1054" s="3"/>
      <c r="LH1054" s="3"/>
      <c r="LI1054" s="3"/>
      <c r="LJ1054" s="3"/>
      <c r="LK1054" s="3"/>
      <c r="LL1054" s="3"/>
      <c r="LM1054" s="3"/>
      <c r="LN1054" s="3"/>
      <c r="LO1054" s="3"/>
      <c r="LP1054" s="3"/>
      <c r="LQ1054" s="3"/>
      <c r="LR1054" s="3"/>
      <c r="LS1054" s="3"/>
      <c r="LT1054" s="3"/>
      <c r="LU1054" s="3"/>
      <c r="LV1054" s="3"/>
      <c r="LW1054" s="3"/>
      <c r="LX1054" s="3"/>
      <c r="LY1054" s="3"/>
      <c r="LZ1054" s="3"/>
      <c r="MA1054" s="3"/>
      <c r="MB1054" s="3"/>
      <c r="MC1054" s="3"/>
      <c r="MD1054" s="3"/>
      <c r="ME1054" s="3"/>
      <c r="MF1054" s="3"/>
      <c r="MG1054" s="3"/>
      <c r="MH1054" s="3"/>
      <c r="MI1054" s="3"/>
      <c r="MJ1054" s="3"/>
      <c r="MK1054" s="3"/>
      <c r="ML1054" s="3"/>
      <c r="MM1054" s="3"/>
      <c r="MN1054" s="3"/>
      <c r="MO1054" s="3"/>
      <c r="MP1054" s="3"/>
      <c r="MQ1054" s="3"/>
      <c r="MR1054" s="3"/>
      <c r="MS1054" s="3"/>
      <c r="MT1054" s="3"/>
      <c r="MU1054" s="3"/>
      <c r="MV1054" s="3"/>
      <c r="MW1054" s="3"/>
      <c r="MX1054" s="3"/>
      <c r="MY1054" s="3"/>
      <c r="MZ1054" s="3"/>
      <c r="NA1054" s="3"/>
      <c r="NB1054" s="3"/>
      <c r="NC1054" s="3"/>
      <c r="ND1054" s="3"/>
      <c r="NE1054" s="3"/>
      <c r="NF1054" s="3"/>
      <c r="NG1054" s="3"/>
      <c r="NH1054" s="3"/>
      <c r="NI1054" s="3"/>
      <c r="NJ1054" s="3"/>
      <c r="NK1054" s="3"/>
      <c r="NL1054" s="3"/>
      <c r="NM1054" s="3"/>
      <c r="NN1054" s="3"/>
      <c r="NO1054" s="3"/>
      <c r="NP1054" s="3"/>
      <c r="NQ1054" s="3"/>
      <c r="NR1054" s="3"/>
      <c r="NS1054" s="3"/>
      <c r="NT1054" s="3"/>
      <c r="NU1054" s="3"/>
      <c r="NV1054" s="3"/>
      <c r="NW1054" s="3"/>
      <c r="NX1054" s="3"/>
      <c r="NY1054" s="3"/>
      <c r="NZ1054" s="3"/>
      <c r="OA1054" s="3"/>
      <c r="OB1054" s="3"/>
      <c r="OC1054" s="3"/>
      <c r="OD1054" s="3"/>
      <c r="OE1054" s="3"/>
      <c r="OF1054" s="3"/>
      <c r="OG1054" s="3"/>
      <c r="OH1054" s="3"/>
      <c r="OI1054" s="3"/>
      <c r="OJ1054" s="3"/>
      <c r="OK1054" s="3"/>
      <c r="OL1054" s="3"/>
      <c r="OM1054" s="3"/>
      <c r="ON1054" s="3"/>
      <c r="OO1054" s="3"/>
      <c r="OP1054" s="3"/>
      <c r="OQ1054" s="3"/>
      <c r="OR1054" s="3"/>
      <c r="OS1054" s="3"/>
      <c r="OT1054" s="3"/>
      <c r="OU1054" s="3"/>
      <c r="OV1054" s="3"/>
      <c r="OW1054" s="3"/>
      <c r="OX1054" s="3"/>
      <c r="OY1054" s="3"/>
      <c r="OZ1054" s="3"/>
      <c r="PA1054" s="3"/>
      <c r="PB1054" s="3"/>
      <c r="PC1054" s="3"/>
      <c r="PD1054" s="3"/>
      <c r="PE1054" s="3"/>
      <c r="PF1054" s="3"/>
      <c r="PG1054" s="3"/>
      <c r="PH1054" s="3"/>
      <c r="PI1054" s="3"/>
      <c r="PJ1054" s="3"/>
      <c r="PK1054" s="3"/>
      <c r="PL1054" s="3"/>
      <c r="PM1054" s="3"/>
      <c r="PN1054" s="3"/>
      <c r="PO1054" s="3"/>
      <c r="PP1054" s="3"/>
      <c r="PQ1054" s="3"/>
      <c r="PR1054" s="3"/>
      <c r="PS1054" s="3"/>
      <c r="PT1054" s="3"/>
      <c r="PU1054" s="3"/>
      <c r="PV1054" s="3"/>
      <c r="PW1054" s="3"/>
      <c r="PX1054" s="3"/>
      <c r="PY1054" s="3"/>
      <c r="PZ1054" s="3"/>
      <c r="QA1054" s="3"/>
      <c r="QB1054" s="3"/>
      <c r="QC1054" s="3"/>
      <c r="QD1054" s="3"/>
      <c r="QE1054" s="3"/>
      <c r="QF1054" s="3"/>
      <c r="QG1054" s="3"/>
      <c r="QH1054" s="3"/>
      <c r="QI1054" s="3"/>
      <c r="QJ1054" s="3"/>
      <c r="QK1054" s="3"/>
      <c r="QL1054" s="3"/>
      <c r="QM1054" s="3"/>
      <c r="QN1054" s="3"/>
      <c r="QO1054" s="3"/>
      <c r="QP1054" s="3"/>
      <c r="QQ1054" s="3"/>
      <c r="QR1054" s="3"/>
      <c r="QS1054" s="3"/>
      <c r="QT1054" s="3"/>
      <c r="QU1054" s="3"/>
      <c r="QV1054" s="3"/>
      <c r="QW1054" s="3"/>
      <c r="QX1054" s="3"/>
      <c r="QY1054" s="3"/>
      <c r="QZ1054" s="3"/>
      <c r="RA1054" s="3"/>
      <c r="RB1054" s="3"/>
      <c r="RC1054" s="3"/>
      <c r="RD1054" s="3"/>
      <c r="RE1054" s="3"/>
      <c r="RF1054" s="3"/>
      <c r="RG1054" s="3"/>
      <c r="RH1054" s="3"/>
      <c r="RI1054" s="3"/>
      <c r="RJ1054" s="3"/>
      <c r="RK1054" s="3"/>
      <c r="RL1054" s="3"/>
      <c r="RM1054" s="3"/>
      <c r="RN1054" s="3"/>
      <c r="RO1054" s="3"/>
      <c r="RP1054" s="3"/>
      <c r="RQ1054" s="3"/>
      <c r="RR1054" s="3"/>
      <c r="RS1054" s="3"/>
      <c r="RT1054" s="3"/>
      <c r="RU1054" s="3"/>
      <c r="RV1054" s="3"/>
      <c r="RW1054" s="3"/>
      <c r="RX1054" s="3"/>
      <c r="RY1054" s="3"/>
      <c r="RZ1054" s="3"/>
      <c r="SA1054" s="3"/>
      <c r="SB1054" s="3"/>
      <c r="SC1054" s="3"/>
      <c r="SD1054" s="3"/>
      <c r="SE1054" s="3"/>
      <c r="SF1054" s="3"/>
      <c r="SG1054" s="3"/>
      <c r="SH1054" s="3"/>
      <c r="SI1054" s="3"/>
      <c r="SJ1054" s="3"/>
      <c r="SK1054" s="3"/>
      <c r="SL1054" s="3"/>
      <c r="SM1054" s="3"/>
      <c r="SN1054" s="3"/>
      <c r="SO1054" s="3"/>
      <c r="SP1054" s="3"/>
      <c r="SQ1054" s="3"/>
      <c r="SR1054" s="3"/>
      <c r="SS1054" s="3"/>
      <c r="ST1054" s="3"/>
      <c r="SU1054" s="3"/>
      <c r="SV1054" s="3"/>
      <c r="SW1054" s="3"/>
      <c r="SX1054" s="3"/>
      <c r="SY1054" s="3"/>
      <c r="SZ1054" s="3"/>
      <c r="TA1054" s="3"/>
      <c r="TB1054" s="3"/>
      <c r="TC1054" s="3"/>
      <c r="TD1054" s="3"/>
      <c r="TE1054" s="3"/>
      <c r="TF1054" s="3"/>
      <c r="TG1054" s="3"/>
      <c r="TH1054" s="3"/>
      <c r="TI1054" s="3"/>
      <c r="TJ1054" s="3"/>
      <c r="TK1054" s="3"/>
      <c r="TL1054" s="3"/>
      <c r="TM1054" s="3"/>
      <c r="TN1054" s="3"/>
      <c r="TO1054" s="3"/>
      <c r="TP1054" s="3"/>
      <c r="TQ1054" s="3"/>
      <c r="TR1054" s="3"/>
      <c r="TS1054" s="3"/>
      <c r="TT1054" s="3"/>
      <c r="TU1054" s="3"/>
      <c r="TV1054" s="3"/>
      <c r="TW1054" s="3"/>
      <c r="TX1054" s="3"/>
      <c r="TY1054" s="3"/>
      <c r="TZ1054" s="3"/>
      <c r="UA1054" s="3"/>
      <c r="UB1054" s="3"/>
      <c r="UC1054" s="3"/>
      <c r="UD1054" s="3"/>
      <c r="UE1054" s="3"/>
      <c r="UF1054" s="3"/>
      <c r="UG1054" s="3"/>
      <c r="UH1054" s="3"/>
      <c r="UI1054" s="3"/>
      <c r="UJ1054" s="3"/>
      <c r="UK1054" s="3"/>
      <c r="UL1054" s="3"/>
      <c r="UM1054" s="3"/>
      <c r="UN1054" s="3"/>
      <c r="UO1054" s="3"/>
      <c r="UP1054" s="3"/>
      <c r="UQ1054" s="3"/>
      <c r="UR1054" s="3"/>
      <c r="US1054" s="3"/>
      <c r="UT1054" s="3"/>
      <c r="UU1054" s="3"/>
      <c r="UV1054" s="3"/>
      <c r="UW1054" s="3"/>
      <c r="UX1054" s="3"/>
      <c r="UY1054" s="3"/>
      <c r="UZ1054" s="3"/>
      <c r="VA1054" s="3"/>
      <c r="VB1054" s="3"/>
      <c r="VC1054" s="3"/>
      <c r="VD1054" s="3"/>
      <c r="VE1054" s="3"/>
      <c r="VF1054" s="3"/>
      <c r="VG1054" s="3"/>
      <c r="VH1054" s="3"/>
      <c r="VI1054" s="3"/>
      <c r="VJ1054" s="3"/>
      <c r="VK1054" s="3"/>
      <c r="VL1054" s="3"/>
      <c r="VM1054" s="3"/>
      <c r="VN1054" s="3"/>
      <c r="VO1054" s="3"/>
      <c r="VP1054" s="3"/>
      <c r="VQ1054" s="3"/>
      <c r="VR1054" s="3"/>
      <c r="VS1054" s="3"/>
      <c r="VT1054" s="3"/>
      <c r="VU1054" s="3"/>
      <c r="VV1054" s="3"/>
      <c r="VW1054" s="3"/>
      <c r="VX1054" s="3"/>
      <c r="VY1054" s="3"/>
      <c r="VZ1054" s="3"/>
      <c r="WA1054" s="3"/>
      <c r="WB1054" s="3"/>
      <c r="WC1054" s="3"/>
    </row>
    <row r="1055" spans="1:601" x14ac:dyDescent="0.3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  <c r="KA1055" s="3"/>
      <c r="KB1055" s="3"/>
      <c r="KC1055" s="3"/>
      <c r="KD1055" s="3"/>
      <c r="KE1055" s="3"/>
      <c r="KF1055" s="3"/>
      <c r="KG1055" s="3"/>
      <c r="KH1055" s="3"/>
      <c r="KI1055" s="3"/>
      <c r="KJ1055" s="3"/>
      <c r="KK1055" s="3"/>
      <c r="KL1055" s="3"/>
      <c r="KM1055" s="3"/>
      <c r="KN1055" s="3"/>
      <c r="KO1055" s="3"/>
      <c r="KP1055" s="3"/>
      <c r="KQ1055" s="3"/>
      <c r="KR1055" s="3"/>
      <c r="KS1055" s="3"/>
      <c r="KT1055" s="3"/>
      <c r="KU1055" s="3"/>
      <c r="KV1055" s="3"/>
      <c r="KW1055" s="3"/>
      <c r="KX1055" s="3"/>
      <c r="KY1055" s="3"/>
      <c r="KZ1055" s="3"/>
      <c r="LA1055" s="3"/>
      <c r="LB1055" s="3"/>
      <c r="LC1055" s="3"/>
      <c r="LD1055" s="3"/>
      <c r="LE1055" s="3"/>
      <c r="LF1055" s="3"/>
      <c r="LG1055" s="3"/>
      <c r="LH1055" s="3"/>
      <c r="LI1055" s="3"/>
      <c r="LJ1055" s="3"/>
      <c r="LK1055" s="3"/>
      <c r="LL1055" s="3"/>
      <c r="LM1055" s="3"/>
      <c r="LN1055" s="3"/>
      <c r="LO1055" s="3"/>
      <c r="LP1055" s="3"/>
      <c r="LQ1055" s="3"/>
      <c r="LR1055" s="3"/>
      <c r="LS1055" s="3"/>
      <c r="LT1055" s="3"/>
      <c r="LU1055" s="3"/>
      <c r="LV1055" s="3"/>
      <c r="LW1055" s="3"/>
      <c r="LX1055" s="3"/>
      <c r="LY1055" s="3"/>
      <c r="LZ1055" s="3"/>
      <c r="MA1055" s="3"/>
      <c r="MB1055" s="3"/>
      <c r="MC1055" s="3"/>
      <c r="MD1055" s="3"/>
      <c r="ME1055" s="3"/>
      <c r="MF1055" s="3"/>
      <c r="MG1055" s="3"/>
      <c r="MH1055" s="3"/>
      <c r="MI1055" s="3"/>
      <c r="MJ1055" s="3"/>
      <c r="MK1055" s="3"/>
      <c r="ML1055" s="3"/>
      <c r="MM1055" s="3"/>
      <c r="MN1055" s="3"/>
      <c r="MO1055" s="3"/>
      <c r="MP1055" s="3"/>
      <c r="MQ1055" s="3"/>
      <c r="MR1055" s="3"/>
      <c r="MS1055" s="3"/>
      <c r="MT1055" s="3"/>
      <c r="MU1055" s="3"/>
      <c r="MV1055" s="3"/>
      <c r="MW1055" s="3"/>
      <c r="MX1055" s="3"/>
      <c r="MY1055" s="3"/>
      <c r="MZ1055" s="3"/>
      <c r="NA1055" s="3"/>
      <c r="NB1055" s="3"/>
      <c r="NC1055" s="3"/>
      <c r="ND1055" s="3"/>
      <c r="NE1055" s="3"/>
      <c r="NF1055" s="3"/>
      <c r="NG1055" s="3"/>
      <c r="NH1055" s="3"/>
      <c r="NI1055" s="3"/>
      <c r="NJ1055" s="3"/>
      <c r="NK1055" s="3"/>
      <c r="NL1055" s="3"/>
      <c r="NM1055" s="3"/>
      <c r="NN1055" s="3"/>
      <c r="NO1055" s="3"/>
      <c r="NP1055" s="3"/>
      <c r="NQ1055" s="3"/>
      <c r="NR1055" s="3"/>
      <c r="NS1055" s="3"/>
      <c r="NT1055" s="3"/>
      <c r="NU1055" s="3"/>
      <c r="NV1055" s="3"/>
      <c r="NW1055" s="3"/>
      <c r="NX1055" s="3"/>
      <c r="NY1055" s="3"/>
      <c r="NZ1055" s="3"/>
      <c r="OA1055" s="3"/>
      <c r="OB1055" s="3"/>
      <c r="OC1055" s="3"/>
      <c r="OD1055" s="3"/>
      <c r="OE1055" s="3"/>
      <c r="OF1055" s="3"/>
      <c r="OG1055" s="3"/>
      <c r="OH1055" s="3"/>
      <c r="OI1055" s="3"/>
      <c r="OJ1055" s="3"/>
      <c r="OK1055" s="3"/>
      <c r="OL1055" s="3"/>
      <c r="OM1055" s="3"/>
      <c r="ON1055" s="3"/>
      <c r="OO1055" s="3"/>
      <c r="OP1055" s="3"/>
      <c r="OQ1055" s="3"/>
      <c r="OR1055" s="3"/>
      <c r="OS1055" s="3"/>
      <c r="OT1055" s="3"/>
      <c r="OU1055" s="3"/>
      <c r="OV1055" s="3"/>
      <c r="OW1055" s="3"/>
      <c r="OX1055" s="3"/>
      <c r="OY1055" s="3"/>
      <c r="OZ1055" s="3"/>
      <c r="PA1055" s="3"/>
      <c r="PB1055" s="3"/>
      <c r="PC1055" s="3"/>
      <c r="PD1055" s="3"/>
      <c r="PE1055" s="3"/>
      <c r="PF1055" s="3"/>
      <c r="PG1055" s="3"/>
      <c r="PH1055" s="3"/>
      <c r="PI1055" s="3"/>
      <c r="PJ1055" s="3"/>
      <c r="PK1055" s="3"/>
      <c r="PL1055" s="3"/>
      <c r="PM1055" s="3"/>
      <c r="PN1055" s="3"/>
      <c r="PO1055" s="3"/>
      <c r="PP1055" s="3"/>
      <c r="PQ1055" s="3"/>
      <c r="PR1055" s="3"/>
      <c r="PS1055" s="3"/>
      <c r="PT1055" s="3"/>
      <c r="PU1055" s="3"/>
      <c r="PV1055" s="3"/>
      <c r="PW1055" s="3"/>
      <c r="PX1055" s="3"/>
      <c r="PY1055" s="3"/>
      <c r="PZ1055" s="3"/>
      <c r="QA1055" s="3"/>
      <c r="QB1055" s="3"/>
      <c r="QC1055" s="3"/>
      <c r="QD1055" s="3"/>
      <c r="QE1055" s="3"/>
      <c r="QF1055" s="3"/>
      <c r="QG1055" s="3"/>
      <c r="QH1055" s="3"/>
      <c r="QI1055" s="3"/>
      <c r="QJ1055" s="3"/>
      <c r="QK1055" s="3"/>
      <c r="QL1055" s="3"/>
      <c r="QM1055" s="3"/>
      <c r="QN1055" s="3"/>
      <c r="QO1055" s="3"/>
      <c r="QP1055" s="3"/>
      <c r="QQ1055" s="3"/>
      <c r="QR1055" s="3"/>
      <c r="QS1055" s="3"/>
      <c r="QT1055" s="3"/>
      <c r="QU1055" s="3"/>
      <c r="QV1055" s="3"/>
      <c r="QW1055" s="3"/>
      <c r="QX1055" s="3"/>
      <c r="QY1055" s="3"/>
      <c r="QZ1055" s="3"/>
      <c r="RA1055" s="3"/>
      <c r="RB1055" s="3"/>
      <c r="RC1055" s="3"/>
      <c r="RD1055" s="3"/>
      <c r="RE1055" s="3"/>
      <c r="RF1055" s="3"/>
      <c r="RG1055" s="3"/>
      <c r="RH1055" s="3"/>
      <c r="RI1055" s="3"/>
      <c r="RJ1055" s="3"/>
      <c r="RK1055" s="3"/>
      <c r="RL1055" s="3"/>
      <c r="RM1055" s="3"/>
      <c r="RN1055" s="3"/>
      <c r="RO1055" s="3"/>
      <c r="RP1055" s="3"/>
      <c r="RQ1055" s="3"/>
      <c r="RR1055" s="3"/>
      <c r="RS1055" s="3"/>
      <c r="RT1055" s="3"/>
      <c r="RU1055" s="3"/>
      <c r="RV1055" s="3"/>
      <c r="RW1055" s="3"/>
      <c r="RX1055" s="3"/>
      <c r="RY1055" s="3"/>
      <c r="RZ1055" s="3"/>
      <c r="SA1055" s="3"/>
      <c r="SB1055" s="3"/>
      <c r="SC1055" s="3"/>
      <c r="SD1055" s="3"/>
      <c r="SE1055" s="3"/>
      <c r="SF1055" s="3"/>
      <c r="SG1055" s="3"/>
      <c r="SH1055" s="3"/>
      <c r="SI1055" s="3"/>
      <c r="SJ1055" s="3"/>
      <c r="SK1055" s="3"/>
      <c r="SL1055" s="3"/>
      <c r="SM1055" s="3"/>
      <c r="SN1055" s="3"/>
      <c r="SO1055" s="3"/>
      <c r="SP1055" s="3"/>
      <c r="SQ1055" s="3"/>
      <c r="SR1055" s="3"/>
      <c r="SS1055" s="3"/>
      <c r="ST1055" s="3"/>
      <c r="SU1055" s="3"/>
      <c r="SV1055" s="3"/>
      <c r="SW1055" s="3"/>
      <c r="SX1055" s="3"/>
      <c r="SY1055" s="3"/>
      <c r="SZ1055" s="3"/>
      <c r="TA1055" s="3"/>
      <c r="TB1055" s="3"/>
      <c r="TC1055" s="3"/>
      <c r="TD1055" s="3"/>
      <c r="TE1055" s="3"/>
      <c r="TF1055" s="3"/>
      <c r="TG1055" s="3"/>
      <c r="TH1055" s="3"/>
      <c r="TI1055" s="3"/>
      <c r="TJ1055" s="3"/>
      <c r="TK1055" s="3"/>
      <c r="TL1055" s="3"/>
      <c r="TM1055" s="3"/>
      <c r="TN1055" s="3"/>
      <c r="TO1055" s="3"/>
      <c r="TP1055" s="3"/>
      <c r="TQ1055" s="3"/>
      <c r="TR1055" s="3"/>
      <c r="TS1055" s="3"/>
      <c r="TT1055" s="3"/>
      <c r="TU1055" s="3"/>
      <c r="TV1055" s="3"/>
      <c r="TW1055" s="3"/>
      <c r="TX1055" s="3"/>
      <c r="TY1055" s="3"/>
      <c r="TZ1055" s="3"/>
      <c r="UA1055" s="3"/>
      <c r="UB1055" s="3"/>
      <c r="UC1055" s="3"/>
      <c r="UD1055" s="3"/>
      <c r="UE1055" s="3"/>
      <c r="UF1055" s="3"/>
      <c r="UG1055" s="3"/>
      <c r="UH1055" s="3"/>
      <c r="UI1055" s="3"/>
      <c r="UJ1055" s="3"/>
      <c r="UK1055" s="3"/>
      <c r="UL1055" s="3"/>
      <c r="UM1055" s="3"/>
      <c r="UN1055" s="3"/>
      <c r="UO1055" s="3"/>
      <c r="UP1055" s="3"/>
      <c r="UQ1055" s="3"/>
      <c r="UR1055" s="3"/>
      <c r="US1055" s="3"/>
      <c r="UT1055" s="3"/>
      <c r="UU1055" s="3"/>
      <c r="UV1055" s="3"/>
      <c r="UW1055" s="3"/>
      <c r="UX1055" s="3"/>
      <c r="UY1055" s="3"/>
      <c r="UZ1055" s="3"/>
      <c r="VA1055" s="3"/>
      <c r="VB1055" s="3"/>
      <c r="VC1055" s="3"/>
      <c r="VD1055" s="3"/>
      <c r="VE1055" s="3"/>
      <c r="VF1055" s="3"/>
      <c r="VG1055" s="3"/>
      <c r="VH1055" s="3"/>
      <c r="VI1055" s="3"/>
      <c r="VJ1055" s="3"/>
      <c r="VK1055" s="3"/>
      <c r="VL1055" s="3"/>
      <c r="VM1055" s="3"/>
      <c r="VN1055" s="3"/>
      <c r="VO1055" s="3"/>
      <c r="VP1055" s="3"/>
      <c r="VQ1055" s="3"/>
      <c r="VR1055" s="3"/>
      <c r="VS1055" s="3"/>
      <c r="VT1055" s="3"/>
      <c r="VU1055" s="3"/>
      <c r="VV1055" s="3"/>
      <c r="VW1055" s="3"/>
      <c r="VX1055" s="3"/>
      <c r="VY1055" s="3"/>
      <c r="VZ1055" s="3"/>
      <c r="WA1055" s="3"/>
      <c r="WB1055" s="3"/>
      <c r="WC1055" s="3"/>
    </row>
    <row r="1056" spans="1:601" x14ac:dyDescent="0.3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  <c r="KA1056" s="3"/>
      <c r="KB1056" s="3"/>
      <c r="KC1056" s="3"/>
      <c r="KD1056" s="3"/>
      <c r="KE1056" s="3"/>
      <c r="KF1056" s="3"/>
      <c r="KG1056" s="3"/>
      <c r="KH1056" s="3"/>
      <c r="KI1056" s="3"/>
      <c r="KJ1056" s="3"/>
      <c r="KK1056" s="3"/>
      <c r="KL1056" s="3"/>
      <c r="KM1056" s="3"/>
      <c r="KN1056" s="3"/>
      <c r="KO1056" s="3"/>
      <c r="KP1056" s="3"/>
      <c r="KQ1056" s="3"/>
      <c r="KR1056" s="3"/>
      <c r="KS1056" s="3"/>
      <c r="KT1056" s="3"/>
      <c r="KU1056" s="3"/>
      <c r="KV1056" s="3"/>
      <c r="KW1056" s="3"/>
      <c r="KX1056" s="3"/>
      <c r="KY1056" s="3"/>
      <c r="KZ1056" s="3"/>
      <c r="LA1056" s="3"/>
      <c r="LB1056" s="3"/>
      <c r="LC1056" s="3"/>
      <c r="LD1056" s="3"/>
      <c r="LE1056" s="3"/>
      <c r="LF1056" s="3"/>
      <c r="LG1056" s="3"/>
      <c r="LH1056" s="3"/>
      <c r="LI1056" s="3"/>
      <c r="LJ1056" s="3"/>
      <c r="LK1056" s="3"/>
      <c r="LL1056" s="3"/>
      <c r="LM1056" s="3"/>
      <c r="LN1056" s="3"/>
      <c r="LO1056" s="3"/>
      <c r="LP1056" s="3"/>
      <c r="LQ1056" s="3"/>
      <c r="LR1056" s="3"/>
      <c r="LS1056" s="3"/>
      <c r="LT1056" s="3"/>
      <c r="LU1056" s="3"/>
      <c r="LV1056" s="3"/>
      <c r="LW1056" s="3"/>
      <c r="LX1056" s="3"/>
      <c r="LY1056" s="3"/>
      <c r="LZ1056" s="3"/>
      <c r="MA1056" s="3"/>
      <c r="MB1056" s="3"/>
      <c r="MC1056" s="3"/>
      <c r="MD1056" s="3"/>
      <c r="ME1056" s="3"/>
      <c r="MF1056" s="3"/>
      <c r="MG1056" s="3"/>
      <c r="MH1056" s="3"/>
      <c r="MI1056" s="3"/>
      <c r="MJ1056" s="3"/>
      <c r="MK1056" s="3"/>
      <c r="ML1056" s="3"/>
      <c r="MM1056" s="3"/>
      <c r="MN1056" s="3"/>
      <c r="MO1056" s="3"/>
      <c r="MP1056" s="3"/>
      <c r="MQ1056" s="3"/>
      <c r="MR1056" s="3"/>
      <c r="MS1056" s="3"/>
      <c r="MT1056" s="3"/>
      <c r="MU1056" s="3"/>
      <c r="MV1056" s="3"/>
      <c r="MW1056" s="3"/>
      <c r="MX1056" s="3"/>
      <c r="MY1056" s="3"/>
      <c r="MZ1056" s="3"/>
      <c r="NA1056" s="3"/>
      <c r="NB1056" s="3"/>
      <c r="NC1056" s="3"/>
      <c r="ND1056" s="3"/>
      <c r="NE1056" s="3"/>
      <c r="NF1056" s="3"/>
      <c r="NG1056" s="3"/>
      <c r="NH1056" s="3"/>
      <c r="NI1056" s="3"/>
      <c r="NJ1056" s="3"/>
      <c r="NK1056" s="3"/>
      <c r="NL1056" s="3"/>
      <c r="NM1056" s="3"/>
      <c r="NN1056" s="3"/>
      <c r="NO1056" s="3"/>
      <c r="NP1056" s="3"/>
      <c r="NQ1056" s="3"/>
      <c r="NR1056" s="3"/>
      <c r="NS1056" s="3"/>
      <c r="NT1056" s="3"/>
      <c r="NU1056" s="3"/>
      <c r="NV1056" s="3"/>
      <c r="NW1056" s="3"/>
      <c r="NX1056" s="3"/>
      <c r="NY1056" s="3"/>
      <c r="NZ1056" s="3"/>
      <c r="OA1056" s="3"/>
      <c r="OB1056" s="3"/>
      <c r="OC1056" s="3"/>
      <c r="OD1056" s="3"/>
      <c r="OE1056" s="3"/>
      <c r="OF1056" s="3"/>
      <c r="OG1056" s="3"/>
      <c r="OH1056" s="3"/>
      <c r="OI1056" s="3"/>
      <c r="OJ1056" s="3"/>
      <c r="OK1056" s="3"/>
      <c r="OL1056" s="3"/>
      <c r="OM1056" s="3"/>
      <c r="ON1056" s="3"/>
      <c r="OO1056" s="3"/>
      <c r="OP1056" s="3"/>
      <c r="OQ1056" s="3"/>
      <c r="OR1056" s="3"/>
      <c r="OS1056" s="3"/>
      <c r="OT1056" s="3"/>
      <c r="OU1056" s="3"/>
      <c r="OV1056" s="3"/>
      <c r="OW1056" s="3"/>
      <c r="OX1056" s="3"/>
      <c r="OY1056" s="3"/>
      <c r="OZ1056" s="3"/>
      <c r="PA1056" s="3"/>
      <c r="PB1056" s="3"/>
      <c r="PC1056" s="3"/>
      <c r="PD1056" s="3"/>
      <c r="PE1056" s="3"/>
      <c r="PF1056" s="3"/>
      <c r="PG1056" s="3"/>
      <c r="PH1056" s="3"/>
      <c r="PI1056" s="3"/>
      <c r="PJ1056" s="3"/>
      <c r="PK1056" s="3"/>
      <c r="PL1056" s="3"/>
      <c r="PM1056" s="3"/>
      <c r="PN1056" s="3"/>
      <c r="PO1056" s="3"/>
      <c r="PP1056" s="3"/>
      <c r="PQ1056" s="3"/>
      <c r="PR1056" s="3"/>
      <c r="PS1056" s="3"/>
      <c r="PT1056" s="3"/>
      <c r="PU1056" s="3"/>
      <c r="PV1056" s="3"/>
      <c r="PW1056" s="3"/>
      <c r="PX1056" s="3"/>
      <c r="PY1056" s="3"/>
      <c r="PZ1056" s="3"/>
      <c r="QA1056" s="3"/>
      <c r="QB1056" s="3"/>
      <c r="QC1056" s="3"/>
      <c r="QD1056" s="3"/>
      <c r="QE1056" s="3"/>
      <c r="QF1056" s="3"/>
      <c r="QG1056" s="3"/>
      <c r="QH1056" s="3"/>
      <c r="QI1056" s="3"/>
      <c r="QJ1056" s="3"/>
      <c r="QK1056" s="3"/>
      <c r="QL1056" s="3"/>
      <c r="QM1056" s="3"/>
      <c r="QN1056" s="3"/>
      <c r="QO1056" s="3"/>
      <c r="QP1056" s="3"/>
      <c r="QQ1056" s="3"/>
      <c r="QR1056" s="3"/>
      <c r="QS1056" s="3"/>
      <c r="QT1056" s="3"/>
      <c r="QU1056" s="3"/>
      <c r="QV1056" s="3"/>
      <c r="QW1056" s="3"/>
      <c r="QX1056" s="3"/>
      <c r="QY1056" s="3"/>
      <c r="QZ1056" s="3"/>
      <c r="RA1056" s="3"/>
      <c r="RB1056" s="3"/>
      <c r="RC1056" s="3"/>
      <c r="RD1056" s="3"/>
      <c r="RE1056" s="3"/>
      <c r="RF1056" s="3"/>
      <c r="RG1056" s="3"/>
      <c r="RH1056" s="3"/>
      <c r="RI1056" s="3"/>
      <c r="RJ1056" s="3"/>
      <c r="RK1056" s="3"/>
      <c r="RL1056" s="3"/>
      <c r="RM1056" s="3"/>
      <c r="RN1056" s="3"/>
      <c r="RO1056" s="3"/>
      <c r="RP1056" s="3"/>
      <c r="RQ1056" s="3"/>
      <c r="RR1056" s="3"/>
      <c r="RS1056" s="3"/>
      <c r="RT1056" s="3"/>
      <c r="RU1056" s="3"/>
      <c r="RV1056" s="3"/>
      <c r="RW1056" s="3"/>
      <c r="RX1056" s="3"/>
      <c r="RY1056" s="3"/>
      <c r="RZ1056" s="3"/>
      <c r="SA1056" s="3"/>
      <c r="SB1056" s="3"/>
      <c r="SC1056" s="3"/>
      <c r="SD1056" s="3"/>
      <c r="SE1056" s="3"/>
      <c r="SF1056" s="3"/>
      <c r="SG1056" s="3"/>
      <c r="SH1056" s="3"/>
      <c r="SI1056" s="3"/>
      <c r="SJ1056" s="3"/>
      <c r="SK1056" s="3"/>
      <c r="SL1056" s="3"/>
      <c r="SM1056" s="3"/>
      <c r="SN1056" s="3"/>
      <c r="SO1056" s="3"/>
      <c r="SP1056" s="3"/>
      <c r="SQ1056" s="3"/>
      <c r="SR1056" s="3"/>
      <c r="SS1056" s="3"/>
      <c r="ST1056" s="3"/>
      <c r="SU1056" s="3"/>
      <c r="SV1056" s="3"/>
      <c r="SW1056" s="3"/>
      <c r="SX1056" s="3"/>
      <c r="SY1056" s="3"/>
      <c r="SZ1056" s="3"/>
      <c r="TA1056" s="3"/>
      <c r="TB1056" s="3"/>
      <c r="TC1056" s="3"/>
      <c r="TD1056" s="3"/>
      <c r="TE1056" s="3"/>
      <c r="TF1056" s="3"/>
      <c r="TG1056" s="3"/>
      <c r="TH1056" s="3"/>
      <c r="TI1056" s="3"/>
      <c r="TJ1056" s="3"/>
      <c r="TK1056" s="3"/>
      <c r="TL1056" s="3"/>
      <c r="TM1056" s="3"/>
      <c r="TN1056" s="3"/>
      <c r="TO1056" s="3"/>
      <c r="TP1056" s="3"/>
      <c r="TQ1056" s="3"/>
      <c r="TR1056" s="3"/>
      <c r="TS1056" s="3"/>
      <c r="TT1056" s="3"/>
      <c r="TU1056" s="3"/>
      <c r="TV1056" s="3"/>
      <c r="TW1056" s="3"/>
      <c r="TX1056" s="3"/>
      <c r="TY1056" s="3"/>
      <c r="TZ1056" s="3"/>
      <c r="UA1056" s="3"/>
      <c r="UB1056" s="3"/>
      <c r="UC1056" s="3"/>
      <c r="UD1056" s="3"/>
      <c r="UE1056" s="3"/>
      <c r="UF1056" s="3"/>
      <c r="UG1056" s="3"/>
      <c r="UH1056" s="3"/>
      <c r="UI1056" s="3"/>
      <c r="UJ1056" s="3"/>
      <c r="UK1056" s="3"/>
      <c r="UL1056" s="3"/>
      <c r="UM1056" s="3"/>
      <c r="UN1056" s="3"/>
      <c r="UO1056" s="3"/>
      <c r="UP1056" s="3"/>
      <c r="UQ1056" s="3"/>
      <c r="UR1056" s="3"/>
      <c r="US1056" s="3"/>
      <c r="UT1056" s="3"/>
      <c r="UU1056" s="3"/>
      <c r="UV1056" s="3"/>
      <c r="UW1056" s="3"/>
      <c r="UX1056" s="3"/>
      <c r="UY1056" s="3"/>
      <c r="UZ1056" s="3"/>
      <c r="VA1056" s="3"/>
      <c r="VB1056" s="3"/>
      <c r="VC1056" s="3"/>
      <c r="VD1056" s="3"/>
      <c r="VE1056" s="3"/>
      <c r="VF1056" s="3"/>
      <c r="VG1056" s="3"/>
      <c r="VH1056" s="3"/>
      <c r="VI1056" s="3"/>
      <c r="VJ1056" s="3"/>
      <c r="VK1056" s="3"/>
      <c r="VL1056" s="3"/>
      <c r="VM1056" s="3"/>
      <c r="VN1056" s="3"/>
      <c r="VO1056" s="3"/>
      <c r="VP1056" s="3"/>
      <c r="VQ1056" s="3"/>
      <c r="VR1056" s="3"/>
      <c r="VS1056" s="3"/>
      <c r="VT1056" s="3"/>
      <c r="VU1056" s="3"/>
      <c r="VV1056" s="3"/>
      <c r="VW1056" s="3"/>
      <c r="VX1056" s="3"/>
      <c r="VY1056" s="3"/>
      <c r="VZ1056" s="3"/>
      <c r="WA1056" s="3"/>
      <c r="WB1056" s="3"/>
      <c r="WC1056" s="3"/>
    </row>
    <row r="1057" spans="1:601" x14ac:dyDescent="0.3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  <c r="KA1057" s="3"/>
      <c r="KB1057" s="3"/>
      <c r="KC1057" s="3"/>
      <c r="KD1057" s="3"/>
      <c r="KE1057" s="3"/>
      <c r="KF1057" s="3"/>
      <c r="KG1057" s="3"/>
      <c r="KH1057" s="3"/>
      <c r="KI1057" s="3"/>
      <c r="KJ1057" s="3"/>
      <c r="KK1057" s="3"/>
      <c r="KL1057" s="3"/>
      <c r="KM1057" s="3"/>
      <c r="KN1057" s="3"/>
      <c r="KO1057" s="3"/>
      <c r="KP1057" s="3"/>
      <c r="KQ1057" s="3"/>
      <c r="KR1057" s="3"/>
      <c r="KS1057" s="3"/>
      <c r="KT1057" s="3"/>
      <c r="KU1057" s="3"/>
      <c r="KV1057" s="3"/>
      <c r="KW1057" s="3"/>
      <c r="KX1057" s="3"/>
      <c r="KY1057" s="3"/>
      <c r="KZ1057" s="3"/>
      <c r="LA1057" s="3"/>
      <c r="LB1057" s="3"/>
      <c r="LC1057" s="3"/>
      <c r="LD1057" s="3"/>
      <c r="LE1057" s="3"/>
      <c r="LF1057" s="3"/>
      <c r="LG1057" s="3"/>
      <c r="LH1057" s="3"/>
      <c r="LI1057" s="3"/>
      <c r="LJ1057" s="3"/>
      <c r="LK1057" s="3"/>
      <c r="LL1057" s="3"/>
      <c r="LM1057" s="3"/>
      <c r="LN1057" s="3"/>
      <c r="LO1057" s="3"/>
      <c r="LP1057" s="3"/>
      <c r="LQ1057" s="3"/>
      <c r="LR1057" s="3"/>
      <c r="LS1057" s="3"/>
      <c r="LT1057" s="3"/>
      <c r="LU1057" s="3"/>
      <c r="LV1057" s="3"/>
      <c r="LW1057" s="3"/>
      <c r="LX1057" s="3"/>
      <c r="LY1057" s="3"/>
      <c r="LZ1057" s="3"/>
      <c r="MA1057" s="3"/>
      <c r="MB1057" s="3"/>
      <c r="MC1057" s="3"/>
      <c r="MD1057" s="3"/>
      <c r="ME1057" s="3"/>
      <c r="MF1057" s="3"/>
      <c r="MG1057" s="3"/>
      <c r="MH1057" s="3"/>
      <c r="MI1057" s="3"/>
      <c r="MJ1057" s="3"/>
      <c r="MK1057" s="3"/>
      <c r="ML1057" s="3"/>
      <c r="MM1057" s="3"/>
      <c r="MN1057" s="3"/>
      <c r="MO1057" s="3"/>
      <c r="MP1057" s="3"/>
      <c r="MQ1057" s="3"/>
      <c r="MR1057" s="3"/>
      <c r="MS1057" s="3"/>
      <c r="MT1057" s="3"/>
      <c r="MU1057" s="3"/>
      <c r="MV1057" s="3"/>
      <c r="MW1057" s="3"/>
      <c r="MX1057" s="3"/>
      <c r="MY1057" s="3"/>
      <c r="MZ1057" s="3"/>
      <c r="NA1057" s="3"/>
      <c r="NB1057" s="3"/>
      <c r="NC1057" s="3"/>
      <c r="ND1057" s="3"/>
      <c r="NE1057" s="3"/>
      <c r="NF1057" s="3"/>
      <c r="NG1057" s="3"/>
      <c r="NH1057" s="3"/>
      <c r="NI1057" s="3"/>
      <c r="NJ1057" s="3"/>
      <c r="NK1057" s="3"/>
      <c r="NL1057" s="3"/>
      <c r="NM1057" s="3"/>
      <c r="NN1057" s="3"/>
      <c r="NO1057" s="3"/>
      <c r="NP1057" s="3"/>
      <c r="NQ1057" s="3"/>
      <c r="NR1057" s="3"/>
      <c r="NS1057" s="3"/>
      <c r="NT1057" s="3"/>
      <c r="NU1057" s="3"/>
      <c r="NV1057" s="3"/>
      <c r="NW1057" s="3"/>
      <c r="NX1057" s="3"/>
      <c r="NY1057" s="3"/>
      <c r="NZ1057" s="3"/>
      <c r="OA1057" s="3"/>
      <c r="OB1057" s="3"/>
      <c r="OC1057" s="3"/>
      <c r="OD1057" s="3"/>
      <c r="OE1057" s="3"/>
      <c r="OF1057" s="3"/>
      <c r="OG1057" s="3"/>
      <c r="OH1057" s="3"/>
      <c r="OI1057" s="3"/>
      <c r="OJ1057" s="3"/>
      <c r="OK1057" s="3"/>
      <c r="OL1057" s="3"/>
      <c r="OM1057" s="3"/>
      <c r="ON1057" s="3"/>
      <c r="OO1057" s="3"/>
      <c r="OP1057" s="3"/>
      <c r="OQ1057" s="3"/>
      <c r="OR1057" s="3"/>
      <c r="OS1057" s="3"/>
      <c r="OT1057" s="3"/>
      <c r="OU1057" s="3"/>
      <c r="OV1057" s="3"/>
      <c r="OW1057" s="3"/>
      <c r="OX1057" s="3"/>
      <c r="OY1057" s="3"/>
      <c r="OZ1057" s="3"/>
      <c r="PA1057" s="3"/>
      <c r="PB1057" s="3"/>
      <c r="PC1057" s="3"/>
      <c r="PD1057" s="3"/>
      <c r="PE1057" s="3"/>
      <c r="PF1057" s="3"/>
      <c r="PG1057" s="3"/>
      <c r="PH1057" s="3"/>
      <c r="PI1057" s="3"/>
      <c r="PJ1057" s="3"/>
      <c r="PK1057" s="3"/>
      <c r="PL1057" s="3"/>
      <c r="PM1057" s="3"/>
      <c r="PN1057" s="3"/>
      <c r="PO1057" s="3"/>
      <c r="PP1057" s="3"/>
      <c r="PQ1057" s="3"/>
      <c r="PR1057" s="3"/>
      <c r="PS1057" s="3"/>
      <c r="PT1057" s="3"/>
      <c r="PU1057" s="3"/>
      <c r="PV1057" s="3"/>
      <c r="PW1057" s="3"/>
      <c r="PX1057" s="3"/>
      <c r="PY1057" s="3"/>
      <c r="PZ1057" s="3"/>
      <c r="QA1057" s="3"/>
      <c r="QB1057" s="3"/>
      <c r="QC1057" s="3"/>
      <c r="QD1057" s="3"/>
      <c r="QE1057" s="3"/>
      <c r="QF1057" s="3"/>
      <c r="QG1057" s="3"/>
      <c r="QH1057" s="3"/>
      <c r="QI1057" s="3"/>
      <c r="QJ1057" s="3"/>
      <c r="QK1057" s="3"/>
      <c r="QL1057" s="3"/>
      <c r="QM1057" s="3"/>
      <c r="QN1057" s="3"/>
      <c r="QO1057" s="3"/>
      <c r="QP1057" s="3"/>
      <c r="QQ1057" s="3"/>
      <c r="QR1057" s="3"/>
      <c r="QS1057" s="3"/>
      <c r="QT1057" s="3"/>
      <c r="QU1057" s="3"/>
      <c r="QV1057" s="3"/>
      <c r="QW1057" s="3"/>
      <c r="QX1057" s="3"/>
      <c r="QY1057" s="3"/>
      <c r="QZ1057" s="3"/>
      <c r="RA1057" s="3"/>
      <c r="RB1057" s="3"/>
      <c r="RC1057" s="3"/>
      <c r="RD1057" s="3"/>
      <c r="RE1057" s="3"/>
      <c r="RF1057" s="3"/>
      <c r="RG1057" s="3"/>
      <c r="RH1057" s="3"/>
      <c r="RI1057" s="3"/>
      <c r="RJ1057" s="3"/>
      <c r="RK1057" s="3"/>
      <c r="RL1057" s="3"/>
      <c r="RM1057" s="3"/>
      <c r="RN1057" s="3"/>
      <c r="RO1057" s="3"/>
      <c r="RP1057" s="3"/>
      <c r="RQ1057" s="3"/>
      <c r="RR1057" s="3"/>
      <c r="RS1057" s="3"/>
      <c r="RT1057" s="3"/>
      <c r="RU1057" s="3"/>
      <c r="RV1057" s="3"/>
      <c r="RW1057" s="3"/>
      <c r="RX1057" s="3"/>
      <c r="RY1057" s="3"/>
      <c r="RZ1057" s="3"/>
      <c r="SA1057" s="3"/>
      <c r="SB1057" s="3"/>
      <c r="SC1057" s="3"/>
      <c r="SD1057" s="3"/>
      <c r="SE1057" s="3"/>
      <c r="SF1057" s="3"/>
      <c r="SG1057" s="3"/>
      <c r="SH1057" s="3"/>
      <c r="SI1057" s="3"/>
      <c r="SJ1057" s="3"/>
      <c r="SK1057" s="3"/>
      <c r="SL1057" s="3"/>
      <c r="SM1057" s="3"/>
      <c r="SN1057" s="3"/>
      <c r="SO1057" s="3"/>
      <c r="SP1057" s="3"/>
      <c r="SQ1057" s="3"/>
      <c r="SR1057" s="3"/>
      <c r="SS1057" s="3"/>
      <c r="ST1057" s="3"/>
      <c r="SU1057" s="3"/>
      <c r="SV1057" s="3"/>
      <c r="SW1057" s="3"/>
      <c r="SX1057" s="3"/>
      <c r="SY1057" s="3"/>
      <c r="SZ1057" s="3"/>
      <c r="TA1057" s="3"/>
      <c r="TB1057" s="3"/>
      <c r="TC1057" s="3"/>
      <c r="TD1057" s="3"/>
      <c r="TE1057" s="3"/>
      <c r="TF1057" s="3"/>
      <c r="TG1057" s="3"/>
      <c r="TH1057" s="3"/>
      <c r="TI1057" s="3"/>
      <c r="TJ1057" s="3"/>
      <c r="TK1057" s="3"/>
      <c r="TL1057" s="3"/>
      <c r="TM1057" s="3"/>
      <c r="TN1057" s="3"/>
      <c r="TO1057" s="3"/>
      <c r="TP1057" s="3"/>
      <c r="TQ1057" s="3"/>
      <c r="TR1057" s="3"/>
      <c r="TS1057" s="3"/>
      <c r="TT1057" s="3"/>
      <c r="TU1057" s="3"/>
      <c r="TV1057" s="3"/>
      <c r="TW1057" s="3"/>
      <c r="TX1057" s="3"/>
      <c r="TY1057" s="3"/>
      <c r="TZ1057" s="3"/>
      <c r="UA1057" s="3"/>
      <c r="UB1057" s="3"/>
      <c r="UC1057" s="3"/>
      <c r="UD1057" s="3"/>
      <c r="UE1057" s="3"/>
      <c r="UF1057" s="3"/>
      <c r="UG1057" s="3"/>
      <c r="UH1057" s="3"/>
      <c r="UI1057" s="3"/>
      <c r="UJ1057" s="3"/>
      <c r="UK1057" s="3"/>
      <c r="UL1057" s="3"/>
      <c r="UM1057" s="3"/>
      <c r="UN1057" s="3"/>
      <c r="UO1057" s="3"/>
      <c r="UP1057" s="3"/>
      <c r="UQ1057" s="3"/>
      <c r="UR1057" s="3"/>
      <c r="US1057" s="3"/>
      <c r="UT1057" s="3"/>
      <c r="UU1057" s="3"/>
      <c r="UV1057" s="3"/>
      <c r="UW1057" s="3"/>
      <c r="UX1057" s="3"/>
      <c r="UY1057" s="3"/>
      <c r="UZ1057" s="3"/>
      <c r="VA1057" s="3"/>
      <c r="VB1057" s="3"/>
      <c r="VC1057" s="3"/>
      <c r="VD1057" s="3"/>
      <c r="VE1057" s="3"/>
      <c r="VF1057" s="3"/>
      <c r="VG1057" s="3"/>
      <c r="VH1057" s="3"/>
      <c r="VI1057" s="3"/>
      <c r="VJ1057" s="3"/>
      <c r="VK1057" s="3"/>
      <c r="VL1057" s="3"/>
      <c r="VM1057" s="3"/>
      <c r="VN1057" s="3"/>
      <c r="VO1057" s="3"/>
      <c r="VP1057" s="3"/>
      <c r="VQ1057" s="3"/>
      <c r="VR1057" s="3"/>
      <c r="VS1057" s="3"/>
      <c r="VT1057" s="3"/>
      <c r="VU1057" s="3"/>
      <c r="VV1057" s="3"/>
      <c r="VW1057" s="3"/>
      <c r="VX1057" s="3"/>
      <c r="VY1057" s="3"/>
      <c r="VZ1057" s="3"/>
      <c r="WA1057" s="3"/>
      <c r="WB1057" s="3"/>
      <c r="WC1057" s="3"/>
    </row>
    <row r="1058" spans="1:601" x14ac:dyDescent="0.3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  <c r="KA1058" s="3"/>
      <c r="KB1058" s="3"/>
      <c r="KC1058" s="3"/>
      <c r="KD1058" s="3"/>
      <c r="KE1058" s="3"/>
      <c r="KF1058" s="3"/>
      <c r="KG1058" s="3"/>
      <c r="KH1058" s="3"/>
      <c r="KI1058" s="3"/>
      <c r="KJ1058" s="3"/>
      <c r="KK1058" s="3"/>
      <c r="KL1058" s="3"/>
      <c r="KM1058" s="3"/>
      <c r="KN1058" s="3"/>
      <c r="KO1058" s="3"/>
      <c r="KP1058" s="3"/>
      <c r="KQ1058" s="3"/>
      <c r="KR1058" s="3"/>
      <c r="KS1058" s="3"/>
      <c r="KT1058" s="3"/>
      <c r="KU1058" s="3"/>
      <c r="KV1058" s="3"/>
      <c r="KW1058" s="3"/>
      <c r="KX1058" s="3"/>
      <c r="KY1058" s="3"/>
      <c r="KZ1058" s="3"/>
      <c r="LA1058" s="3"/>
      <c r="LB1058" s="3"/>
      <c r="LC1058" s="3"/>
      <c r="LD1058" s="3"/>
      <c r="LE1058" s="3"/>
      <c r="LF1058" s="3"/>
      <c r="LG1058" s="3"/>
      <c r="LH1058" s="3"/>
      <c r="LI1058" s="3"/>
      <c r="LJ1058" s="3"/>
      <c r="LK1058" s="3"/>
      <c r="LL1058" s="3"/>
      <c r="LM1058" s="3"/>
      <c r="LN1058" s="3"/>
      <c r="LO1058" s="3"/>
      <c r="LP1058" s="3"/>
      <c r="LQ1058" s="3"/>
      <c r="LR1058" s="3"/>
      <c r="LS1058" s="3"/>
      <c r="LT1058" s="3"/>
      <c r="LU1058" s="3"/>
      <c r="LV1058" s="3"/>
      <c r="LW1058" s="3"/>
      <c r="LX1058" s="3"/>
      <c r="LY1058" s="3"/>
      <c r="LZ1058" s="3"/>
      <c r="MA1058" s="3"/>
      <c r="MB1058" s="3"/>
      <c r="MC1058" s="3"/>
      <c r="MD1058" s="3"/>
      <c r="ME1058" s="3"/>
      <c r="MF1058" s="3"/>
      <c r="MG1058" s="3"/>
      <c r="MH1058" s="3"/>
      <c r="MI1058" s="3"/>
      <c r="MJ1058" s="3"/>
      <c r="MK1058" s="3"/>
      <c r="ML1058" s="3"/>
      <c r="MM1058" s="3"/>
      <c r="MN1058" s="3"/>
      <c r="MO1058" s="3"/>
      <c r="MP1058" s="3"/>
      <c r="MQ1058" s="3"/>
      <c r="MR1058" s="3"/>
      <c r="MS1058" s="3"/>
      <c r="MT1058" s="3"/>
      <c r="MU1058" s="3"/>
      <c r="MV1058" s="3"/>
      <c r="MW1058" s="3"/>
      <c r="MX1058" s="3"/>
      <c r="MY1058" s="3"/>
      <c r="MZ1058" s="3"/>
      <c r="NA1058" s="3"/>
      <c r="NB1058" s="3"/>
      <c r="NC1058" s="3"/>
      <c r="ND1058" s="3"/>
      <c r="NE1058" s="3"/>
      <c r="NF1058" s="3"/>
      <c r="NG1058" s="3"/>
      <c r="NH1058" s="3"/>
      <c r="NI1058" s="3"/>
      <c r="NJ1058" s="3"/>
      <c r="NK1058" s="3"/>
      <c r="NL1058" s="3"/>
      <c r="NM1058" s="3"/>
      <c r="NN1058" s="3"/>
      <c r="NO1058" s="3"/>
      <c r="NP1058" s="3"/>
      <c r="NQ1058" s="3"/>
      <c r="NR1058" s="3"/>
      <c r="NS1058" s="3"/>
      <c r="NT1058" s="3"/>
      <c r="NU1058" s="3"/>
      <c r="NV1058" s="3"/>
      <c r="NW1058" s="3"/>
      <c r="NX1058" s="3"/>
      <c r="NY1058" s="3"/>
      <c r="NZ1058" s="3"/>
      <c r="OA1058" s="3"/>
      <c r="OB1058" s="3"/>
      <c r="OC1058" s="3"/>
      <c r="OD1058" s="3"/>
      <c r="OE1058" s="3"/>
      <c r="OF1058" s="3"/>
      <c r="OG1058" s="3"/>
      <c r="OH1058" s="3"/>
      <c r="OI1058" s="3"/>
      <c r="OJ1058" s="3"/>
      <c r="OK1058" s="3"/>
      <c r="OL1058" s="3"/>
      <c r="OM1058" s="3"/>
      <c r="ON1058" s="3"/>
      <c r="OO1058" s="3"/>
      <c r="OP1058" s="3"/>
      <c r="OQ1058" s="3"/>
      <c r="OR1058" s="3"/>
      <c r="OS1058" s="3"/>
      <c r="OT1058" s="3"/>
      <c r="OU1058" s="3"/>
      <c r="OV1058" s="3"/>
      <c r="OW1058" s="3"/>
      <c r="OX1058" s="3"/>
      <c r="OY1058" s="3"/>
      <c r="OZ1058" s="3"/>
      <c r="PA1058" s="3"/>
      <c r="PB1058" s="3"/>
      <c r="PC1058" s="3"/>
      <c r="PD1058" s="3"/>
      <c r="PE1058" s="3"/>
      <c r="PF1058" s="3"/>
      <c r="PG1058" s="3"/>
      <c r="PH1058" s="3"/>
      <c r="PI1058" s="3"/>
      <c r="PJ1058" s="3"/>
      <c r="PK1058" s="3"/>
      <c r="PL1058" s="3"/>
      <c r="PM1058" s="3"/>
      <c r="PN1058" s="3"/>
      <c r="PO1058" s="3"/>
      <c r="PP1058" s="3"/>
      <c r="PQ1058" s="3"/>
      <c r="PR1058" s="3"/>
      <c r="PS1058" s="3"/>
      <c r="PT1058" s="3"/>
      <c r="PU1058" s="3"/>
      <c r="PV1058" s="3"/>
      <c r="PW1058" s="3"/>
      <c r="PX1058" s="3"/>
      <c r="PY1058" s="3"/>
      <c r="PZ1058" s="3"/>
      <c r="QA1058" s="3"/>
      <c r="QB1058" s="3"/>
      <c r="QC1058" s="3"/>
      <c r="QD1058" s="3"/>
      <c r="QE1058" s="3"/>
      <c r="QF1058" s="3"/>
      <c r="QG1058" s="3"/>
      <c r="QH1058" s="3"/>
      <c r="QI1058" s="3"/>
      <c r="QJ1058" s="3"/>
      <c r="QK1058" s="3"/>
      <c r="QL1058" s="3"/>
      <c r="QM1058" s="3"/>
      <c r="QN1058" s="3"/>
      <c r="QO1058" s="3"/>
      <c r="QP1058" s="3"/>
      <c r="QQ1058" s="3"/>
      <c r="QR1058" s="3"/>
      <c r="QS1058" s="3"/>
      <c r="QT1058" s="3"/>
      <c r="QU1058" s="3"/>
      <c r="QV1058" s="3"/>
      <c r="QW1058" s="3"/>
      <c r="QX1058" s="3"/>
      <c r="QY1058" s="3"/>
      <c r="QZ1058" s="3"/>
      <c r="RA1058" s="3"/>
      <c r="RB1058" s="3"/>
      <c r="RC1058" s="3"/>
      <c r="RD1058" s="3"/>
      <c r="RE1058" s="3"/>
      <c r="RF1058" s="3"/>
      <c r="RG1058" s="3"/>
      <c r="RH1058" s="3"/>
      <c r="RI1058" s="3"/>
      <c r="RJ1058" s="3"/>
      <c r="RK1058" s="3"/>
      <c r="RL1058" s="3"/>
      <c r="RM1058" s="3"/>
      <c r="RN1058" s="3"/>
      <c r="RO1058" s="3"/>
      <c r="RP1058" s="3"/>
      <c r="RQ1058" s="3"/>
      <c r="RR1058" s="3"/>
      <c r="RS1058" s="3"/>
      <c r="RT1058" s="3"/>
      <c r="RU1058" s="3"/>
      <c r="RV1058" s="3"/>
      <c r="RW1058" s="3"/>
      <c r="RX1058" s="3"/>
      <c r="RY1058" s="3"/>
      <c r="RZ1058" s="3"/>
      <c r="SA1058" s="3"/>
      <c r="SB1058" s="3"/>
      <c r="SC1058" s="3"/>
      <c r="SD1058" s="3"/>
      <c r="SE1058" s="3"/>
      <c r="SF1058" s="3"/>
      <c r="SG1058" s="3"/>
      <c r="SH1058" s="3"/>
      <c r="SI1058" s="3"/>
      <c r="SJ1058" s="3"/>
      <c r="SK1058" s="3"/>
      <c r="SL1058" s="3"/>
      <c r="SM1058" s="3"/>
      <c r="SN1058" s="3"/>
      <c r="SO1058" s="3"/>
      <c r="SP1058" s="3"/>
      <c r="SQ1058" s="3"/>
      <c r="SR1058" s="3"/>
      <c r="SS1058" s="3"/>
      <c r="ST1058" s="3"/>
      <c r="SU1058" s="3"/>
      <c r="SV1058" s="3"/>
      <c r="SW1058" s="3"/>
      <c r="SX1058" s="3"/>
      <c r="SY1058" s="3"/>
      <c r="SZ1058" s="3"/>
      <c r="TA1058" s="3"/>
      <c r="TB1058" s="3"/>
      <c r="TC1058" s="3"/>
      <c r="TD1058" s="3"/>
      <c r="TE1058" s="3"/>
      <c r="TF1058" s="3"/>
      <c r="TG1058" s="3"/>
      <c r="TH1058" s="3"/>
      <c r="TI1058" s="3"/>
      <c r="TJ1058" s="3"/>
      <c r="TK1058" s="3"/>
      <c r="TL1058" s="3"/>
      <c r="TM1058" s="3"/>
      <c r="TN1058" s="3"/>
      <c r="TO1058" s="3"/>
      <c r="TP1058" s="3"/>
      <c r="TQ1058" s="3"/>
      <c r="TR1058" s="3"/>
      <c r="TS1058" s="3"/>
      <c r="TT1058" s="3"/>
      <c r="TU1058" s="3"/>
      <c r="TV1058" s="3"/>
      <c r="TW1058" s="3"/>
      <c r="TX1058" s="3"/>
      <c r="TY1058" s="3"/>
      <c r="TZ1058" s="3"/>
      <c r="UA1058" s="3"/>
      <c r="UB1058" s="3"/>
      <c r="UC1058" s="3"/>
      <c r="UD1058" s="3"/>
      <c r="UE1058" s="3"/>
      <c r="UF1058" s="3"/>
      <c r="UG1058" s="3"/>
      <c r="UH1058" s="3"/>
      <c r="UI1058" s="3"/>
      <c r="UJ1058" s="3"/>
      <c r="UK1058" s="3"/>
      <c r="UL1058" s="3"/>
      <c r="UM1058" s="3"/>
      <c r="UN1058" s="3"/>
      <c r="UO1058" s="3"/>
      <c r="UP1058" s="3"/>
      <c r="UQ1058" s="3"/>
      <c r="UR1058" s="3"/>
      <c r="US1058" s="3"/>
      <c r="UT1058" s="3"/>
      <c r="UU1058" s="3"/>
      <c r="UV1058" s="3"/>
      <c r="UW1058" s="3"/>
      <c r="UX1058" s="3"/>
      <c r="UY1058" s="3"/>
      <c r="UZ1058" s="3"/>
      <c r="VA1058" s="3"/>
      <c r="VB1058" s="3"/>
      <c r="VC1058" s="3"/>
      <c r="VD1058" s="3"/>
      <c r="VE1058" s="3"/>
      <c r="VF1058" s="3"/>
      <c r="VG1058" s="3"/>
      <c r="VH1058" s="3"/>
      <c r="VI1058" s="3"/>
      <c r="VJ1058" s="3"/>
      <c r="VK1058" s="3"/>
      <c r="VL1058" s="3"/>
      <c r="VM1058" s="3"/>
      <c r="VN1058" s="3"/>
      <c r="VO1058" s="3"/>
      <c r="VP1058" s="3"/>
      <c r="VQ1058" s="3"/>
      <c r="VR1058" s="3"/>
      <c r="VS1058" s="3"/>
      <c r="VT1058" s="3"/>
      <c r="VU1058" s="3"/>
      <c r="VV1058" s="3"/>
      <c r="VW1058" s="3"/>
      <c r="VX1058" s="3"/>
      <c r="VY1058" s="3"/>
      <c r="VZ1058" s="3"/>
      <c r="WA1058" s="3"/>
      <c r="WB1058" s="3"/>
      <c r="WC1058" s="3"/>
    </row>
    <row r="1059" spans="1:601" x14ac:dyDescent="0.3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  <c r="KA1059" s="3"/>
      <c r="KB1059" s="3"/>
      <c r="KC1059" s="3"/>
      <c r="KD1059" s="3"/>
      <c r="KE1059" s="3"/>
      <c r="KF1059" s="3"/>
      <c r="KG1059" s="3"/>
      <c r="KH1059" s="3"/>
      <c r="KI1059" s="3"/>
      <c r="KJ1059" s="3"/>
      <c r="KK1059" s="3"/>
      <c r="KL1059" s="3"/>
      <c r="KM1059" s="3"/>
      <c r="KN1059" s="3"/>
      <c r="KO1059" s="3"/>
      <c r="KP1059" s="3"/>
      <c r="KQ1059" s="3"/>
      <c r="KR1059" s="3"/>
      <c r="KS1059" s="3"/>
      <c r="KT1059" s="3"/>
      <c r="KU1059" s="3"/>
      <c r="KV1059" s="3"/>
      <c r="KW1059" s="3"/>
      <c r="KX1059" s="3"/>
      <c r="KY1059" s="3"/>
      <c r="KZ1059" s="3"/>
      <c r="LA1059" s="3"/>
      <c r="LB1059" s="3"/>
      <c r="LC1059" s="3"/>
      <c r="LD1059" s="3"/>
      <c r="LE1059" s="3"/>
      <c r="LF1059" s="3"/>
      <c r="LG1059" s="3"/>
      <c r="LH1059" s="3"/>
      <c r="LI1059" s="3"/>
      <c r="LJ1059" s="3"/>
      <c r="LK1059" s="3"/>
      <c r="LL1059" s="3"/>
      <c r="LM1059" s="3"/>
      <c r="LN1059" s="3"/>
      <c r="LO1059" s="3"/>
      <c r="LP1059" s="3"/>
      <c r="LQ1059" s="3"/>
      <c r="LR1059" s="3"/>
      <c r="LS1059" s="3"/>
      <c r="LT1059" s="3"/>
      <c r="LU1059" s="3"/>
      <c r="LV1059" s="3"/>
      <c r="LW1059" s="3"/>
      <c r="LX1059" s="3"/>
      <c r="LY1059" s="3"/>
      <c r="LZ1059" s="3"/>
      <c r="MA1059" s="3"/>
      <c r="MB1059" s="3"/>
      <c r="MC1059" s="3"/>
      <c r="MD1059" s="3"/>
      <c r="ME1059" s="3"/>
      <c r="MF1059" s="3"/>
      <c r="MG1059" s="3"/>
      <c r="MH1059" s="3"/>
      <c r="MI1059" s="3"/>
      <c r="MJ1059" s="3"/>
      <c r="MK1059" s="3"/>
      <c r="ML1059" s="3"/>
      <c r="MM1059" s="3"/>
      <c r="MN1059" s="3"/>
      <c r="MO1059" s="3"/>
      <c r="MP1059" s="3"/>
      <c r="MQ1059" s="3"/>
      <c r="MR1059" s="3"/>
      <c r="MS1059" s="3"/>
      <c r="MT1059" s="3"/>
      <c r="MU1059" s="3"/>
      <c r="MV1059" s="3"/>
      <c r="MW1059" s="3"/>
      <c r="MX1059" s="3"/>
      <c r="MY1059" s="3"/>
      <c r="MZ1059" s="3"/>
      <c r="NA1059" s="3"/>
      <c r="NB1059" s="3"/>
      <c r="NC1059" s="3"/>
      <c r="ND1059" s="3"/>
      <c r="NE1059" s="3"/>
      <c r="NF1059" s="3"/>
      <c r="NG1059" s="3"/>
      <c r="NH1059" s="3"/>
      <c r="NI1059" s="3"/>
      <c r="NJ1059" s="3"/>
      <c r="NK1059" s="3"/>
      <c r="NL1059" s="3"/>
      <c r="NM1059" s="3"/>
      <c r="NN1059" s="3"/>
      <c r="NO1059" s="3"/>
      <c r="NP1059" s="3"/>
      <c r="NQ1059" s="3"/>
      <c r="NR1059" s="3"/>
      <c r="NS1059" s="3"/>
      <c r="NT1059" s="3"/>
      <c r="NU1059" s="3"/>
      <c r="NV1059" s="3"/>
      <c r="NW1059" s="3"/>
      <c r="NX1059" s="3"/>
      <c r="NY1059" s="3"/>
      <c r="NZ1059" s="3"/>
      <c r="OA1059" s="3"/>
      <c r="OB1059" s="3"/>
      <c r="OC1059" s="3"/>
      <c r="OD1059" s="3"/>
      <c r="OE1059" s="3"/>
      <c r="OF1059" s="3"/>
      <c r="OG1059" s="3"/>
      <c r="OH1059" s="3"/>
      <c r="OI1059" s="3"/>
      <c r="OJ1059" s="3"/>
      <c r="OK1059" s="3"/>
      <c r="OL1059" s="3"/>
      <c r="OM1059" s="3"/>
      <c r="ON1059" s="3"/>
      <c r="OO1059" s="3"/>
      <c r="OP1059" s="3"/>
      <c r="OQ1059" s="3"/>
      <c r="OR1059" s="3"/>
      <c r="OS1059" s="3"/>
      <c r="OT1059" s="3"/>
      <c r="OU1059" s="3"/>
      <c r="OV1059" s="3"/>
      <c r="OW1059" s="3"/>
      <c r="OX1059" s="3"/>
      <c r="OY1059" s="3"/>
      <c r="OZ1059" s="3"/>
      <c r="PA1059" s="3"/>
      <c r="PB1059" s="3"/>
      <c r="PC1059" s="3"/>
      <c r="PD1059" s="3"/>
      <c r="PE1059" s="3"/>
      <c r="PF1059" s="3"/>
      <c r="PG1059" s="3"/>
      <c r="PH1059" s="3"/>
      <c r="PI1059" s="3"/>
      <c r="PJ1059" s="3"/>
      <c r="PK1059" s="3"/>
      <c r="PL1059" s="3"/>
      <c r="PM1059" s="3"/>
      <c r="PN1059" s="3"/>
      <c r="PO1059" s="3"/>
      <c r="PP1059" s="3"/>
      <c r="PQ1059" s="3"/>
      <c r="PR1059" s="3"/>
      <c r="PS1059" s="3"/>
      <c r="PT1059" s="3"/>
      <c r="PU1059" s="3"/>
      <c r="PV1059" s="3"/>
      <c r="PW1059" s="3"/>
      <c r="PX1059" s="3"/>
      <c r="PY1059" s="3"/>
      <c r="PZ1059" s="3"/>
      <c r="QA1059" s="3"/>
      <c r="QB1059" s="3"/>
      <c r="QC1059" s="3"/>
      <c r="QD1059" s="3"/>
      <c r="QE1059" s="3"/>
      <c r="QF1059" s="3"/>
      <c r="QG1059" s="3"/>
      <c r="QH1059" s="3"/>
      <c r="QI1059" s="3"/>
      <c r="QJ1059" s="3"/>
      <c r="QK1059" s="3"/>
      <c r="QL1059" s="3"/>
      <c r="QM1059" s="3"/>
      <c r="QN1059" s="3"/>
      <c r="QO1059" s="3"/>
      <c r="QP1059" s="3"/>
      <c r="QQ1059" s="3"/>
      <c r="QR1059" s="3"/>
      <c r="QS1059" s="3"/>
      <c r="QT1059" s="3"/>
      <c r="QU1059" s="3"/>
      <c r="QV1059" s="3"/>
      <c r="QW1059" s="3"/>
      <c r="QX1059" s="3"/>
      <c r="QY1059" s="3"/>
      <c r="QZ1059" s="3"/>
      <c r="RA1059" s="3"/>
      <c r="RB1059" s="3"/>
      <c r="RC1059" s="3"/>
      <c r="RD1059" s="3"/>
      <c r="RE1059" s="3"/>
      <c r="RF1059" s="3"/>
      <c r="RG1059" s="3"/>
      <c r="RH1059" s="3"/>
      <c r="RI1059" s="3"/>
      <c r="RJ1059" s="3"/>
      <c r="RK1059" s="3"/>
      <c r="RL1059" s="3"/>
      <c r="RM1059" s="3"/>
      <c r="RN1059" s="3"/>
      <c r="RO1059" s="3"/>
      <c r="RP1059" s="3"/>
      <c r="RQ1059" s="3"/>
      <c r="RR1059" s="3"/>
      <c r="RS1059" s="3"/>
      <c r="RT1059" s="3"/>
      <c r="RU1059" s="3"/>
      <c r="RV1059" s="3"/>
      <c r="RW1059" s="3"/>
      <c r="RX1059" s="3"/>
      <c r="RY1059" s="3"/>
      <c r="RZ1059" s="3"/>
      <c r="SA1059" s="3"/>
      <c r="SB1059" s="3"/>
      <c r="SC1059" s="3"/>
      <c r="SD1059" s="3"/>
      <c r="SE1059" s="3"/>
      <c r="SF1059" s="3"/>
      <c r="SG1059" s="3"/>
      <c r="SH1059" s="3"/>
      <c r="SI1059" s="3"/>
      <c r="SJ1059" s="3"/>
      <c r="SK1059" s="3"/>
      <c r="SL1059" s="3"/>
      <c r="SM1059" s="3"/>
      <c r="SN1059" s="3"/>
      <c r="SO1059" s="3"/>
      <c r="SP1059" s="3"/>
      <c r="SQ1059" s="3"/>
      <c r="SR1059" s="3"/>
      <c r="SS1059" s="3"/>
      <c r="ST1059" s="3"/>
      <c r="SU1059" s="3"/>
      <c r="SV1059" s="3"/>
      <c r="SW1059" s="3"/>
      <c r="SX1059" s="3"/>
      <c r="SY1059" s="3"/>
      <c r="SZ1059" s="3"/>
      <c r="TA1059" s="3"/>
      <c r="TB1059" s="3"/>
      <c r="TC1059" s="3"/>
      <c r="TD1059" s="3"/>
      <c r="TE1059" s="3"/>
      <c r="TF1059" s="3"/>
      <c r="TG1059" s="3"/>
      <c r="TH1059" s="3"/>
      <c r="TI1059" s="3"/>
      <c r="TJ1059" s="3"/>
      <c r="TK1059" s="3"/>
      <c r="TL1059" s="3"/>
      <c r="TM1059" s="3"/>
      <c r="TN1059" s="3"/>
      <c r="TO1059" s="3"/>
      <c r="TP1059" s="3"/>
      <c r="TQ1059" s="3"/>
      <c r="TR1059" s="3"/>
      <c r="TS1059" s="3"/>
      <c r="TT1059" s="3"/>
      <c r="TU1059" s="3"/>
      <c r="TV1059" s="3"/>
      <c r="TW1059" s="3"/>
      <c r="TX1059" s="3"/>
      <c r="TY1059" s="3"/>
      <c r="TZ1059" s="3"/>
      <c r="UA1059" s="3"/>
      <c r="UB1059" s="3"/>
      <c r="UC1059" s="3"/>
      <c r="UD1059" s="3"/>
      <c r="UE1059" s="3"/>
      <c r="UF1059" s="3"/>
      <c r="UG1059" s="3"/>
      <c r="UH1059" s="3"/>
      <c r="UI1059" s="3"/>
      <c r="UJ1059" s="3"/>
      <c r="UK1059" s="3"/>
      <c r="UL1059" s="3"/>
      <c r="UM1059" s="3"/>
      <c r="UN1059" s="3"/>
      <c r="UO1059" s="3"/>
      <c r="UP1059" s="3"/>
      <c r="UQ1059" s="3"/>
      <c r="UR1059" s="3"/>
      <c r="US1059" s="3"/>
      <c r="UT1059" s="3"/>
      <c r="UU1059" s="3"/>
      <c r="UV1059" s="3"/>
      <c r="UW1059" s="3"/>
      <c r="UX1059" s="3"/>
      <c r="UY1059" s="3"/>
      <c r="UZ1059" s="3"/>
      <c r="VA1059" s="3"/>
      <c r="VB1059" s="3"/>
      <c r="VC1059" s="3"/>
      <c r="VD1059" s="3"/>
      <c r="VE1059" s="3"/>
      <c r="VF1059" s="3"/>
      <c r="VG1059" s="3"/>
      <c r="VH1059" s="3"/>
      <c r="VI1059" s="3"/>
      <c r="VJ1059" s="3"/>
      <c r="VK1059" s="3"/>
      <c r="VL1059" s="3"/>
      <c r="VM1059" s="3"/>
      <c r="VN1059" s="3"/>
      <c r="VO1059" s="3"/>
      <c r="VP1059" s="3"/>
      <c r="VQ1059" s="3"/>
      <c r="VR1059" s="3"/>
      <c r="VS1059" s="3"/>
      <c r="VT1059" s="3"/>
      <c r="VU1059" s="3"/>
      <c r="VV1059" s="3"/>
      <c r="VW1059" s="3"/>
      <c r="VX1059" s="3"/>
      <c r="VY1059" s="3"/>
      <c r="VZ1059" s="3"/>
      <c r="WA1059" s="3"/>
      <c r="WB1059" s="3"/>
      <c r="WC1059" s="3"/>
    </row>
    <row r="1060" spans="1:601" x14ac:dyDescent="0.3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  <c r="KA1060" s="3"/>
      <c r="KB1060" s="3"/>
      <c r="KC1060" s="3"/>
      <c r="KD1060" s="3"/>
      <c r="KE1060" s="3"/>
      <c r="KF1060" s="3"/>
      <c r="KG1060" s="3"/>
      <c r="KH1060" s="3"/>
      <c r="KI1060" s="3"/>
      <c r="KJ1060" s="3"/>
      <c r="KK1060" s="3"/>
      <c r="KL1060" s="3"/>
      <c r="KM1060" s="3"/>
      <c r="KN1060" s="3"/>
      <c r="KO1060" s="3"/>
      <c r="KP1060" s="3"/>
      <c r="KQ1060" s="3"/>
      <c r="KR1060" s="3"/>
      <c r="KS1060" s="3"/>
      <c r="KT1060" s="3"/>
      <c r="KU1060" s="3"/>
      <c r="KV1060" s="3"/>
      <c r="KW1060" s="3"/>
      <c r="KX1060" s="3"/>
      <c r="KY1060" s="3"/>
      <c r="KZ1060" s="3"/>
      <c r="LA1060" s="3"/>
      <c r="LB1060" s="3"/>
      <c r="LC1060" s="3"/>
      <c r="LD1060" s="3"/>
      <c r="LE1060" s="3"/>
      <c r="LF1060" s="3"/>
      <c r="LG1060" s="3"/>
      <c r="LH1060" s="3"/>
      <c r="LI1060" s="3"/>
      <c r="LJ1060" s="3"/>
      <c r="LK1060" s="3"/>
      <c r="LL1060" s="3"/>
      <c r="LM1060" s="3"/>
      <c r="LN1060" s="3"/>
      <c r="LO1060" s="3"/>
      <c r="LP1060" s="3"/>
      <c r="LQ1060" s="3"/>
      <c r="LR1060" s="3"/>
      <c r="LS1060" s="3"/>
      <c r="LT1060" s="3"/>
      <c r="LU1060" s="3"/>
      <c r="LV1060" s="3"/>
      <c r="LW1060" s="3"/>
      <c r="LX1060" s="3"/>
      <c r="LY1060" s="3"/>
      <c r="LZ1060" s="3"/>
      <c r="MA1060" s="3"/>
      <c r="MB1060" s="3"/>
      <c r="MC1060" s="3"/>
      <c r="MD1060" s="3"/>
      <c r="ME1060" s="3"/>
      <c r="MF1060" s="3"/>
      <c r="MG1060" s="3"/>
      <c r="MH1060" s="3"/>
      <c r="MI1060" s="3"/>
      <c r="MJ1060" s="3"/>
      <c r="MK1060" s="3"/>
      <c r="ML1060" s="3"/>
      <c r="MM1060" s="3"/>
      <c r="MN1060" s="3"/>
      <c r="MO1060" s="3"/>
      <c r="MP1060" s="3"/>
      <c r="MQ1060" s="3"/>
      <c r="MR1060" s="3"/>
      <c r="MS1060" s="3"/>
      <c r="MT1060" s="3"/>
      <c r="MU1060" s="3"/>
      <c r="MV1060" s="3"/>
      <c r="MW1060" s="3"/>
      <c r="MX1060" s="3"/>
      <c r="MY1060" s="3"/>
      <c r="MZ1060" s="3"/>
      <c r="NA1060" s="3"/>
      <c r="NB1060" s="3"/>
      <c r="NC1060" s="3"/>
      <c r="ND1060" s="3"/>
      <c r="NE1060" s="3"/>
      <c r="NF1060" s="3"/>
      <c r="NG1060" s="3"/>
      <c r="NH1060" s="3"/>
      <c r="NI1060" s="3"/>
      <c r="NJ1060" s="3"/>
      <c r="NK1060" s="3"/>
      <c r="NL1060" s="3"/>
      <c r="NM1060" s="3"/>
      <c r="NN1060" s="3"/>
      <c r="NO1060" s="3"/>
      <c r="NP1060" s="3"/>
      <c r="NQ1060" s="3"/>
      <c r="NR1060" s="3"/>
      <c r="NS1060" s="3"/>
      <c r="NT1060" s="3"/>
      <c r="NU1060" s="3"/>
      <c r="NV1060" s="3"/>
      <c r="NW1060" s="3"/>
      <c r="NX1060" s="3"/>
      <c r="NY1060" s="3"/>
      <c r="NZ1060" s="3"/>
      <c r="OA1060" s="3"/>
      <c r="OB1060" s="3"/>
      <c r="OC1060" s="3"/>
      <c r="OD1060" s="3"/>
      <c r="OE1060" s="3"/>
      <c r="OF1060" s="3"/>
      <c r="OG1060" s="3"/>
      <c r="OH1060" s="3"/>
      <c r="OI1060" s="3"/>
      <c r="OJ1060" s="3"/>
      <c r="OK1060" s="3"/>
      <c r="OL1060" s="3"/>
      <c r="OM1060" s="3"/>
      <c r="ON1060" s="3"/>
      <c r="OO1060" s="3"/>
      <c r="OP1060" s="3"/>
      <c r="OQ1060" s="3"/>
      <c r="OR1060" s="3"/>
      <c r="OS1060" s="3"/>
      <c r="OT1060" s="3"/>
      <c r="OU1060" s="3"/>
      <c r="OV1060" s="3"/>
      <c r="OW1060" s="3"/>
      <c r="OX1060" s="3"/>
      <c r="OY1060" s="3"/>
      <c r="OZ1060" s="3"/>
      <c r="PA1060" s="3"/>
      <c r="PB1060" s="3"/>
      <c r="PC1060" s="3"/>
      <c r="PD1060" s="3"/>
      <c r="PE1060" s="3"/>
      <c r="PF1060" s="3"/>
      <c r="PG1060" s="3"/>
      <c r="PH1060" s="3"/>
      <c r="PI1060" s="3"/>
      <c r="PJ1060" s="3"/>
      <c r="PK1060" s="3"/>
      <c r="PL1060" s="3"/>
      <c r="PM1060" s="3"/>
      <c r="PN1060" s="3"/>
      <c r="PO1060" s="3"/>
      <c r="PP1060" s="3"/>
      <c r="PQ1060" s="3"/>
      <c r="PR1060" s="3"/>
      <c r="PS1060" s="3"/>
      <c r="PT1060" s="3"/>
      <c r="PU1060" s="3"/>
      <c r="PV1060" s="3"/>
      <c r="PW1060" s="3"/>
      <c r="PX1060" s="3"/>
      <c r="PY1060" s="3"/>
      <c r="PZ1060" s="3"/>
      <c r="QA1060" s="3"/>
      <c r="QB1060" s="3"/>
      <c r="QC1060" s="3"/>
      <c r="QD1060" s="3"/>
      <c r="QE1060" s="3"/>
      <c r="QF1060" s="3"/>
      <c r="QG1060" s="3"/>
      <c r="QH1060" s="3"/>
      <c r="QI1060" s="3"/>
      <c r="QJ1060" s="3"/>
      <c r="QK1060" s="3"/>
      <c r="QL1060" s="3"/>
      <c r="QM1060" s="3"/>
      <c r="QN1060" s="3"/>
      <c r="QO1060" s="3"/>
      <c r="QP1060" s="3"/>
      <c r="QQ1060" s="3"/>
      <c r="QR1060" s="3"/>
      <c r="QS1060" s="3"/>
      <c r="QT1060" s="3"/>
      <c r="QU1060" s="3"/>
      <c r="QV1060" s="3"/>
      <c r="QW1060" s="3"/>
      <c r="QX1060" s="3"/>
      <c r="QY1060" s="3"/>
      <c r="QZ1060" s="3"/>
      <c r="RA1060" s="3"/>
      <c r="RB1060" s="3"/>
      <c r="RC1060" s="3"/>
      <c r="RD1060" s="3"/>
      <c r="RE1060" s="3"/>
      <c r="RF1060" s="3"/>
      <c r="RG1060" s="3"/>
      <c r="RH1060" s="3"/>
      <c r="RI1060" s="3"/>
      <c r="RJ1060" s="3"/>
      <c r="RK1060" s="3"/>
      <c r="RL1060" s="3"/>
      <c r="RM1060" s="3"/>
      <c r="RN1060" s="3"/>
      <c r="RO1060" s="3"/>
      <c r="RP1060" s="3"/>
      <c r="RQ1060" s="3"/>
      <c r="RR1060" s="3"/>
      <c r="RS1060" s="3"/>
      <c r="RT1060" s="3"/>
      <c r="RU1060" s="3"/>
      <c r="RV1060" s="3"/>
      <c r="RW1060" s="3"/>
      <c r="RX1060" s="3"/>
      <c r="RY1060" s="3"/>
      <c r="RZ1060" s="3"/>
      <c r="SA1060" s="3"/>
      <c r="SB1060" s="3"/>
      <c r="SC1060" s="3"/>
      <c r="SD1060" s="3"/>
      <c r="SE1060" s="3"/>
      <c r="SF1060" s="3"/>
      <c r="SG1060" s="3"/>
      <c r="SH1060" s="3"/>
      <c r="SI1060" s="3"/>
      <c r="SJ1060" s="3"/>
      <c r="SK1060" s="3"/>
      <c r="SL1060" s="3"/>
      <c r="SM1060" s="3"/>
      <c r="SN1060" s="3"/>
      <c r="SO1060" s="3"/>
      <c r="SP1060" s="3"/>
      <c r="SQ1060" s="3"/>
      <c r="SR1060" s="3"/>
      <c r="SS1060" s="3"/>
      <c r="ST1060" s="3"/>
      <c r="SU1060" s="3"/>
      <c r="SV1060" s="3"/>
      <c r="SW1060" s="3"/>
      <c r="SX1060" s="3"/>
      <c r="SY1060" s="3"/>
      <c r="SZ1060" s="3"/>
      <c r="TA1060" s="3"/>
      <c r="TB1060" s="3"/>
      <c r="TC1060" s="3"/>
      <c r="TD1060" s="3"/>
      <c r="TE1060" s="3"/>
      <c r="TF1060" s="3"/>
      <c r="TG1060" s="3"/>
      <c r="TH1060" s="3"/>
      <c r="TI1060" s="3"/>
      <c r="TJ1060" s="3"/>
      <c r="TK1060" s="3"/>
      <c r="TL1060" s="3"/>
      <c r="TM1060" s="3"/>
      <c r="TN1060" s="3"/>
      <c r="TO1060" s="3"/>
      <c r="TP1060" s="3"/>
      <c r="TQ1060" s="3"/>
      <c r="TR1060" s="3"/>
      <c r="TS1060" s="3"/>
      <c r="TT1060" s="3"/>
      <c r="TU1060" s="3"/>
      <c r="TV1060" s="3"/>
      <c r="TW1060" s="3"/>
      <c r="TX1060" s="3"/>
      <c r="TY1060" s="3"/>
      <c r="TZ1060" s="3"/>
      <c r="UA1060" s="3"/>
      <c r="UB1060" s="3"/>
      <c r="UC1060" s="3"/>
      <c r="UD1060" s="3"/>
      <c r="UE1060" s="3"/>
      <c r="UF1060" s="3"/>
      <c r="UG1060" s="3"/>
      <c r="UH1060" s="3"/>
      <c r="UI1060" s="3"/>
      <c r="UJ1060" s="3"/>
      <c r="UK1060" s="3"/>
      <c r="UL1060" s="3"/>
      <c r="UM1060" s="3"/>
      <c r="UN1060" s="3"/>
      <c r="UO1060" s="3"/>
      <c r="UP1060" s="3"/>
      <c r="UQ1060" s="3"/>
      <c r="UR1060" s="3"/>
      <c r="US1060" s="3"/>
      <c r="UT1060" s="3"/>
      <c r="UU1060" s="3"/>
      <c r="UV1060" s="3"/>
      <c r="UW1060" s="3"/>
      <c r="UX1060" s="3"/>
      <c r="UY1060" s="3"/>
      <c r="UZ1060" s="3"/>
      <c r="VA1060" s="3"/>
      <c r="VB1060" s="3"/>
      <c r="VC1060" s="3"/>
      <c r="VD1060" s="3"/>
      <c r="VE1060" s="3"/>
      <c r="VF1060" s="3"/>
      <c r="VG1060" s="3"/>
      <c r="VH1060" s="3"/>
      <c r="VI1060" s="3"/>
      <c r="VJ1060" s="3"/>
      <c r="VK1060" s="3"/>
      <c r="VL1060" s="3"/>
      <c r="VM1060" s="3"/>
      <c r="VN1060" s="3"/>
      <c r="VO1060" s="3"/>
      <c r="VP1060" s="3"/>
      <c r="VQ1060" s="3"/>
      <c r="VR1060" s="3"/>
      <c r="VS1060" s="3"/>
      <c r="VT1060" s="3"/>
      <c r="VU1060" s="3"/>
      <c r="VV1060" s="3"/>
      <c r="VW1060" s="3"/>
      <c r="VX1060" s="3"/>
      <c r="VY1060" s="3"/>
      <c r="VZ1060" s="3"/>
      <c r="WA1060" s="3"/>
      <c r="WB1060" s="3"/>
      <c r="WC1060" s="3"/>
    </row>
    <row r="1061" spans="1:601" x14ac:dyDescent="0.3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  <c r="KA1061" s="3"/>
      <c r="KB1061" s="3"/>
      <c r="KC1061" s="3"/>
      <c r="KD1061" s="3"/>
      <c r="KE1061" s="3"/>
      <c r="KF1061" s="3"/>
      <c r="KG1061" s="3"/>
      <c r="KH1061" s="3"/>
      <c r="KI1061" s="3"/>
      <c r="KJ1061" s="3"/>
      <c r="KK1061" s="3"/>
      <c r="KL1061" s="3"/>
      <c r="KM1061" s="3"/>
      <c r="KN1061" s="3"/>
      <c r="KO1061" s="3"/>
      <c r="KP1061" s="3"/>
      <c r="KQ1061" s="3"/>
      <c r="KR1061" s="3"/>
      <c r="KS1061" s="3"/>
      <c r="KT1061" s="3"/>
      <c r="KU1061" s="3"/>
      <c r="KV1061" s="3"/>
      <c r="KW1061" s="3"/>
      <c r="KX1061" s="3"/>
      <c r="KY1061" s="3"/>
      <c r="KZ1061" s="3"/>
      <c r="LA1061" s="3"/>
      <c r="LB1061" s="3"/>
      <c r="LC1061" s="3"/>
      <c r="LD1061" s="3"/>
      <c r="LE1061" s="3"/>
      <c r="LF1061" s="3"/>
      <c r="LG1061" s="3"/>
      <c r="LH1061" s="3"/>
      <c r="LI1061" s="3"/>
      <c r="LJ1061" s="3"/>
      <c r="LK1061" s="3"/>
      <c r="LL1061" s="3"/>
      <c r="LM1061" s="3"/>
      <c r="LN1061" s="3"/>
      <c r="LO1061" s="3"/>
      <c r="LP1061" s="3"/>
      <c r="LQ1061" s="3"/>
      <c r="LR1061" s="3"/>
      <c r="LS1061" s="3"/>
      <c r="LT1061" s="3"/>
      <c r="LU1061" s="3"/>
      <c r="LV1061" s="3"/>
      <c r="LW1061" s="3"/>
      <c r="LX1061" s="3"/>
      <c r="LY1061" s="3"/>
      <c r="LZ1061" s="3"/>
      <c r="MA1061" s="3"/>
      <c r="MB1061" s="3"/>
      <c r="MC1061" s="3"/>
      <c r="MD1061" s="3"/>
      <c r="ME1061" s="3"/>
      <c r="MF1061" s="3"/>
      <c r="MG1061" s="3"/>
      <c r="MH1061" s="3"/>
      <c r="MI1061" s="3"/>
      <c r="MJ1061" s="3"/>
      <c r="MK1061" s="3"/>
      <c r="ML1061" s="3"/>
      <c r="MM1061" s="3"/>
      <c r="MN1061" s="3"/>
      <c r="MO1061" s="3"/>
      <c r="MP1061" s="3"/>
      <c r="MQ1061" s="3"/>
      <c r="MR1061" s="3"/>
      <c r="MS1061" s="3"/>
      <c r="MT1061" s="3"/>
      <c r="MU1061" s="3"/>
      <c r="MV1061" s="3"/>
      <c r="MW1061" s="3"/>
      <c r="MX1061" s="3"/>
      <c r="MY1061" s="3"/>
      <c r="MZ1061" s="3"/>
      <c r="NA1061" s="3"/>
      <c r="NB1061" s="3"/>
      <c r="NC1061" s="3"/>
      <c r="ND1061" s="3"/>
      <c r="NE1061" s="3"/>
      <c r="NF1061" s="3"/>
      <c r="NG1061" s="3"/>
      <c r="NH1061" s="3"/>
      <c r="NI1061" s="3"/>
      <c r="NJ1061" s="3"/>
      <c r="NK1061" s="3"/>
      <c r="NL1061" s="3"/>
      <c r="NM1061" s="3"/>
      <c r="NN1061" s="3"/>
      <c r="NO1061" s="3"/>
      <c r="NP1061" s="3"/>
      <c r="NQ1061" s="3"/>
      <c r="NR1061" s="3"/>
      <c r="NS1061" s="3"/>
      <c r="NT1061" s="3"/>
      <c r="NU1061" s="3"/>
      <c r="NV1061" s="3"/>
      <c r="NW1061" s="3"/>
      <c r="NX1061" s="3"/>
      <c r="NY1061" s="3"/>
      <c r="NZ1061" s="3"/>
      <c r="OA1061" s="3"/>
      <c r="OB1061" s="3"/>
      <c r="OC1061" s="3"/>
      <c r="OD1061" s="3"/>
      <c r="OE1061" s="3"/>
      <c r="OF1061" s="3"/>
      <c r="OG1061" s="3"/>
      <c r="OH1061" s="3"/>
      <c r="OI1061" s="3"/>
      <c r="OJ1061" s="3"/>
      <c r="OK1061" s="3"/>
      <c r="OL1061" s="3"/>
      <c r="OM1061" s="3"/>
      <c r="ON1061" s="3"/>
      <c r="OO1061" s="3"/>
      <c r="OP1061" s="3"/>
      <c r="OQ1061" s="3"/>
      <c r="OR1061" s="3"/>
      <c r="OS1061" s="3"/>
      <c r="OT1061" s="3"/>
      <c r="OU1061" s="3"/>
      <c r="OV1061" s="3"/>
      <c r="OW1061" s="3"/>
      <c r="OX1061" s="3"/>
      <c r="OY1061" s="3"/>
      <c r="OZ1061" s="3"/>
      <c r="PA1061" s="3"/>
      <c r="PB1061" s="3"/>
      <c r="PC1061" s="3"/>
      <c r="PD1061" s="3"/>
      <c r="PE1061" s="3"/>
      <c r="PF1061" s="3"/>
      <c r="PG1061" s="3"/>
      <c r="PH1061" s="3"/>
      <c r="PI1061" s="3"/>
      <c r="PJ1061" s="3"/>
      <c r="PK1061" s="3"/>
      <c r="PL1061" s="3"/>
      <c r="PM1061" s="3"/>
      <c r="PN1061" s="3"/>
      <c r="PO1061" s="3"/>
      <c r="PP1061" s="3"/>
      <c r="PQ1061" s="3"/>
      <c r="PR1061" s="3"/>
      <c r="PS1061" s="3"/>
      <c r="PT1061" s="3"/>
      <c r="PU1061" s="3"/>
      <c r="PV1061" s="3"/>
      <c r="PW1061" s="3"/>
      <c r="PX1061" s="3"/>
      <c r="PY1061" s="3"/>
      <c r="PZ1061" s="3"/>
      <c r="QA1061" s="3"/>
      <c r="QB1061" s="3"/>
      <c r="QC1061" s="3"/>
      <c r="QD1061" s="3"/>
      <c r="QE1061" s="3"/>
      <c r="QF1061" s="3"/>
      <c r="QG1061" s="3"/>
      <c r="QH1061" s="3"/>
      <c r="QI1061" s="3"/>
      <c r="QJ1061" s="3"/>
      <c r="QK1061" s="3"/>
      <c r="QL1061" s="3"/>
      <c r="QM1061" s="3"/>
      <c r="QN1061" s="3"/>
      <c r="QO1061" s="3"/>
      <c r="QP1061" s="3"/>
      <c r="QQ1061" s="3"/>
      <c r="QR1061" s="3"/>
      <c r="QS1061" s="3"/>
      <c r="QT1061" s="3"/>
      <c r="QU1061" s="3"/>
      <c r="QV1061" s="3"/>
      <c r="QW1061" s="3"/>
      <c r="QX1061" s="3"/>
      <c r="QY1061" s="3"/>
      <c r="QZ1061" s="3"/>
      <c r="RA1061" s="3"/>
      <c r="RB1061" s="3"/>
      <c r="RC1061" s="3"/>
      <c r="RD1061" s="3"/>
      <c r="RE1061" s="3"/>
      <c r="RF1061" s="3"/>
      <c r="RG1061" s="3"/>
      <c r="RH1061" s="3"/>
      <c r="RI1061" s="3"/>
      <c r="RJ1061" s="3"/>
      <c r="RK1061" s="3"/>
      <c r="RL1061" s="3"/>
      <c r="RM1061" s="3"/>
      <c r="RN1061" s="3"/>
      <c r="RO1061" s="3"/>
      <c r="RP1061" s="3"/>
      <c r="RQ1061" s="3"/>
      <c r="RR1061" s="3"/>
      <c r="RS1061" s="3"/>
      <c r="RT1061" s="3"/>
      <c r="RU1061" s="3"/>
      <c r="RV1061" s="3"/>
      <c r="RW1061" s="3"/>
      <c r="RX1061" s="3"/>
      <c r="RY1061" s="3"/>
      <c r="RZ1061" s="3"/>
      <c r="SA1061" s="3"/>
      <c r="SB1061" s="3"/>
      <c r="SC1061" s="3"/>
      <c r="SD1061" s="3"/>
      <c r="SE1061" s="3"/>
      <c r="SF1061" s="3"/>
      <c r="SG1061" s="3"/>
      <c r="SH1061" s="3"/>
      <c r="SI1061" s="3"/>
      <c r="SJ1061" s="3"/>
      <c r="SK1061" s="3"/>
      <c r="SL1061" s="3"/>
      <c r="SM1061" s="3"/>
      <c r="SN1061" s="3"/>
      <c r="SO1061" s="3"/>
      <c r="SP1061" s="3"/>
      <c r="SQ1061" s="3"/>
      <c r="SR1061" s="3"/>
      <c r="SS1061" s="3"/>
      <c r="ST1061" s="3"/>
      <c r="SU1061" s="3"/>
      <c r="SV1061" s="3"/>
      <c r="SW1061" s="3"/>
      <c r="SX1061" s="3"/>
      <c r="SY1061" s="3"/>
      <c r="SZ1061" s="3"/>
      <c r="TA1061" s="3"/>
      <c r="TB1061" s="3"/>
      <c r="TC1061" s="3"/>
      <c r="TD1061" s="3"/>
      <c r="TE1061" s="3"/>
      <c r="TF1061" s="3"/>
      <c r="TG1061" s="3"/>
      <c r="TH1061" s="3"/>
      <c r="TI1061" s="3"/>
      <c r="TJ1061" s="3"/>
      <c r="TK1061" s="3"/>
      <c r="TL1061" s="3"/>
      <c r="TM1061" s="3"/>
      <c r="TN1061" s="3"/>
      <c r="TO1061" s="3"/>
      <c r="TP1061" s="3"/>
      <c r="TQ1061" s="3"/>
      <c r="TR1061" s="3"/>
      <c r="TS1061" s="3"/>
      <c r="TT1061" s="3"/>
      <c r="TU1061" s="3"/>
      <c r="TV1061" s="3"/>
      <c r="TW1061" s="3"/>
      <c r="TX1061" s="3"/>
      <c r="TY1061" s="3"/>
      <c r="TZ1061" s="3"/>
      <c r="UA1061" s="3"/>
      <c r="UB1061" s="3"/>
      <c r="UC1061" s="3"/>
      <c r="UD1061" s="3"/>
      <c r="UE1061" s="3"/>
      <c r="UF1061" s="3"/>
      <c r="UG1061" s="3"/>
      <c r="UH1061" s="3"/>
      <c r="UI1061" s="3"/>
      <c r="UJ1061" s="3"/>
      <c r="UK1061" s="3"/>
      <c r="UL1061" s="3"/>
      <c r="UM1061" s="3"/>
      <c r="UN1061" s="3"/>
      <c r="UO1061" s="3"/>
      <c r="UP1061" s="3"/>
      <c r="UQ1061" s="3"/>
      <c r="UR1061" s="3"/>
      <c r="US1061" s="3"/>
      <c r="UT1061" s="3"/>
      <c r="UU1061" s="3"/>
      <c r="UV1061" s="3"/>
      <c r="UW1061" s="3"/>
      <c r="UX1061" s="3"/>
      <c r="UY1061" s="3"/>
      <c r="UZ1061" s="3"/>
      <c r="VA1061" s="3"/>
      <c r="VB1061" s="3"/>
      <c r="VC1061" s="3"/>
      <c r="VD1061" s="3"/>
      <c r="VE1061" s="3"/>
      <c r="VF1061" s="3"/>
      <c r="VG1061" s="3"/>
      <c r="VH1061" s="3"/>
      <c r="VI1061" s="3"/>
      <c r="VJ1061" s="3"/>
      <c r="VK1061" s="3"/>
      <c r="VL1061" s="3"/>
      <c r="VM1061" s="3"/>
      <c r="VN1061" s="3"/>
      <c r="VO1061" s="3"/>
      <c r="VP1061" s="3"/>
      <c r="VQ1061" s="3"/>
      <c r="VR1061" s="3"/>
      <c r="VS1061" s="3"/>
      <c r="VT1061" s="3"/>
      <c r="VU1061" s="3"/>
      <c r="VV1061" s="3"/>
      <c r="VW1061" s="3"/>
      <c r="VX1061" s="3"/>
      <c r="VY1061" s="3"/>
      <c r="VZ1061" s="3"/>
      <c r="WA1061" s="3"/>
      <c r="WB1061" s="3"/>
      <c r="WC1061" s="3"/>
    </row>
    <row r="1062" spans="1:601" x14ac:dyDescent="0.3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  <c r="KA1062" s="3"/>
      <c r="KB1062" s="3"/>
      <c r="KC1062" s="3"/>
      <c r="KD1062" s="3"/>
      <c r="KE1062" s="3"/>
      <c r="KF1062" s="3"/>
      <c r="KG1062" s="3"/>
      <c r="KH1062" s="3"/>
      <c r="KI1062" s="3"/>
      <c r="KJ1062" s="3"/>
      <c r="KK1062" s="3"/>
      <c r="KL1062" s="3"/>
      <c r="KM1062" s="3"/>
      <c r="KN1062" s="3"/>
      <c r="KO1062" s="3"/>
      <c r="KP1062" s="3"/>
      <c r="KQ1062" s="3"/>
      <c r="KR1062" s="3"/>
      <c r="KS1062" s="3"/>
      <c r="KT1062" s="3"/>
      <c r="KU1062" s="3"/>
      <c r="KV1062" s="3"/>
      <c r="KW1062" s="3"/>
      <c r="KX1062" s="3"/>
      <c r="KY1062" s="3"/>
      <c r="KZ1062" s="3"/>
      <c r="LA1062" s="3"/>
      <c r="LB1062" s="3"/>
      <c r="LC1062" s="3"/>
      <c r="LD1062" s="3"/>
      <c r="LE1062" s="3"/>
      <c r="LF1062" s="3"/>
      <c r="LG1062" s="3"/>
      <c r="LH1062" s="3"/>
      <c r="LI1062" s="3"/>
      <c r="LJ1062" s="3"/>
      <c r="LK1062" s="3"/>
      <c r="LL1062" s="3"/>
      <c r="LM1062" s="3"/>
      <c r="LN1062" s="3"/>
      <c r="LO1062" s="3"/>
      <c r="LP1062" s="3"/>
      <c r="LQ1062" s="3"/>
      <c r="LR1062" s="3"/>
      <c r="LS1062" s="3"/>
      <c r="LT1062" s="3"/>
      <c r="LU1062" s="3"/>
      <c r="LV1062" s="3"/>
      <c r="LW1062" s="3"/>
      <c r="LX1062" s="3"/>
      <c r="LY1062" s="3"/>
      <c r="LZ1062" s="3"/>
      <c r="MA1062" s="3"/>
      <c r="MB1062" s="3"/>
      <c r="MC1062" s="3"/>
      <c r="MD1062" s="3"/>
      <c r="ME1062" s="3"/>
      <c r="MF1062" s="3"/>
      <c r="MG1062" s="3"/>
      <c r="MH1062" s="3"/>
      <c r="MI1062" s="3"/>
      <c r="MJ1062" s="3"/>
      <c r="MK1062" s="3"/>
      <c r="ML1062" s="3"/>
      <c r="MM1062" s="3"/>
      <c r="MN1062" s="3"/>
      <c r="MO1062" s="3"/>
      <c r="MP1062" s="3"/>
      <c r="MQ1062" s="3"/>
      <c r="MR1062" s="3"/>
      <c r="MS1062" s="3"/>
      <c r="MT1062" s="3"/>
      <c r="MU1062" s="3"/>
      <c r="MV1062" s="3"/>
      <c r="MW1062" s="3"/>
      <c r="MX1062" s="3"/>
      <c r="MY1062" s="3"/>
      <c r="MZ1062" s="3"/>
      <c r="NA1062" s="3"/>
      <c r="NB1062" s="3"/>
      <c r="NC1062" s="3"/>
      <c r="ND1062" s="3"/>
      <c r="NE1062" s="3"/>
      <c r="NF1062" s="3"/>
      <c r="NG1062" s="3"/>
      <c r="NH1062" s="3"/>
      <c r="NI1062" s="3"/>
      <c r="NJ1062" s="3"/>
      <c r="NK1062" s="3"/>
      <c r="NL1062" s="3"/>
      <c r="NM1062" s="3"/>
      <c r="NN1062" s="3"/>
      <c r="NO1062" s="3"/>
      <c r="NP1062" s="3"/>
      <c r="NQ1062" s="3"/>
      <c r="NR1062" s="3"/>
      <c r="NS1062" s="3"/>
      <c r="NT1062" s="3"/>
      <c r="NU1062" s="3"/>
      <c r="NV1062" s="3"/>
      <c r="NW1062" s="3"/>
      <c r="NX1062" s="3"/>
      <c r="NY1062" s="3"/>
      <c r="NZ1062" s="3"/>
      <c r="OA1062" s="3"/>
      <c r="OB1062" s="3"/>
      <c r="OC1062" s="3"/>
      <c r="OD1062" s="3"/>
      <c r="OE1062" s="3"/>
      <c r="OF1062" s="3"/>
      <c r="OG1062" s="3"/>
      <c r="OH1062" s="3"/>
      <c r="OI1062" s="3"/>
      <c r="OJ1062" s="3"/>
      <c r="OK1062" s="3"/>
      <c r="OL1062" s="3"/>
      <c r="OM1062" s="3"/>
      <c r="ON1062" s="3"/>
      <c r="OO1062" s="3"/>
      <c r="OP1062" s="3"/>
      <c r="OQ1062" s="3"/>
      <c r="OR1062" s="3"/>
      <c r="OS1062" s="3"/>
      <c r="OT1062" s="3"/>
      <c r="OU1062" s="3"/>
      <c r="OV1062" s="3"/>
      <c r="OW1062" s="3"/>
      <c r="OX1062" s="3"/>
      <c r="OY1062" s="3"/>
      <c r="OZ1062" s="3"/>
      <c r="PA1062" s="3"/>
      <c r="PB1062" s="3"/>
      <c r="PC1062" s="3"/>
      <c r="PD1062" s="3"/>
      <c r="PE1062" s="3"/>
      <c r="PF1062" s="3"/>
      <c r="PG1062" s="3"/>
      <c r="PH1062" s="3"/>
      <c r="PI1062" s="3"/>
      <c r="PJ1062" s="3"/>
      <c r="PK1062" s="3"/>
      <c r="PL1062" s="3"/>
      <c r="PM1062" s="3"/>
      <c r="PN1062" s="3"/>
      <c r="PO1062" s="3"/>
      <c r="PP1062" s="3"/>
      <c r="PQ1062" s="3"/>
      <c r="PR1062" s="3"/>
      <c r="PS1062" s="3"/>
      <c r="PT1062" s="3"/>
      <c r="PU1062" s="3"/>
      <c r="PV1062" s="3"/>
      <c r="PW1062" s="3"/>
      <c r="PX1062" s="3"/>
      <c r="PY1062" s="3"/>
      <c r="PZ1062" s="3"/>
      <c r="QA1062" s="3"/>
      <c r="QB1062" s="3"/>
      <c r="QC1062" s="3"/>
      <c r="QD1062" s="3"/>
      <c r="QE1062" s="3"/>
      <c r="QF1062" s="3"/>
      <c r="QG1062" s="3"/>
      <c r="QH1062" s="3"/>
      <c r="QI1062" s="3"/>
      <c r="QJ1062" s="3"/>
      <c r="QK1062" s="3"/>
      <c r="QL1062" s="3"/>
      <c r="QM1062" s="3"/>
      <c r="QN1062" s="3"/>
      <c r="QO1062" s="3"/>
      <c r="QP1062" s="3"/>
      <c r="QQ1062" s="3"/>
      <c r="QR1062" s="3"/>
      <c r="QS1062" s="3"/>
      <c r="QT1062" s="3"/>
      <c r="QU1062" s="3"/>
      <c r="QV1062" s="3"/>
      <c r="QW1062" s="3"/>
      <c r="QX1062" s="3"/>
      <c r="QY1062" s="3"/>
      <c r="QZ1062" s="3"/>
      <c r="RA1062" s="3"/>
      <c r="RB1062" s="3"/>
      <c r="RC1062" s="3"/>
      <c r="RD1062" s="3"/>
      <c r="RE1062" s="3"/>
      <c r="RF1062" s="3"/>
      <c r="RG1062" s="3"/>
      <c r="RH1062" s="3"/>
      <c r="RI1062" s="3"/>
      <c r="RJ1062" s="3"/>
      <c r="RK1062" s="3"/>
      <c r="RL1062" s="3"/>
      <c r="RM1062" s="3"/>
      <c r="RN1062" s="3"/>
      <c r="RO1062" s="3"/>
      <c r="RP1062" s="3"/>
      <c r="RQ1062" s="3"/>
      <c r="RR1062" s="3"/>
      <c r="RS1062" s="3"/>
      <c r="RT1062" s="3"/>
      <c r="RU1062" s="3"/>
      <c r="RV1062" s="3"/>
      <c r="RW1062" s="3"/>
      <c r="RX1062" s="3"/>
      <c r="RY1062" s="3"/>
      <c r="RZ1062" s="3"/>
      <c r="SA1062" s="3"/>
      <c r="SB1062" s="3"/>
      <c r="SC1062" s="3"/>
      <c r="SD1062" s="3"/>
      <c r="SE1062" s="3"/>
      <c r="SF1062" s="3"/>
      <c r="SG1062" s="3"/>
      <c r="SH1062" s="3"/>
      <c r="SI1062" s="3"/>
      <c r="SJ1062" s="3"/>
      <c r="SK1062" s="3"/>
      <c r="SL1062" s="3"/>
      <c r="SM1062" s="3"/>
      <c r="SN1062" s="3"/>
      <c r="SO1062" s="3"/>
      <c r="SP1062" s="3"/>
      <c r="SQ1062" s="3"/>
      <c r="SR1062" s="3"/>
      <c r="SS1062" s="3"/>
      <c r="ST1062" s="3"/>
      <c r="SU1062" s="3"/>
      <c r="SV1062" s="3"/>
      <c r="SW1062" s="3"/>
      <c r="SX1062" s="3"/>
      <c r="SY1062" s="3"/>
      <c r="SZ1062" s="3"/>
      <c r="TA1062" s="3"/>
      <c r="TB1062" s="3"/>
      <c r="TC1062" s="3"/>
      <c r="TD1062" s="3"/>
      <c r="TE1062" s="3"/>
      <c r="TF1062" s="3"/>
      <c r="TG1062" s="3"/>
      <c r="TH1062" s="3"/>
      <c r="TI1062" s="3"/>
      <c r="TJ1062" s="3"/>
      <c r="TK1062" s="3"/>
      <c r="TL1062" s="3"/>
      <c r="TM1062" s="3"/>
      <c r="TN1062" s="3"/>
      <c r="TO1062" s="3"/>
      <c r="TP1062" s="3"/>
      <c r="TQ1062" s="3"/>
      <c r="TR1062" s="3"/>
      <c r="TS1062" s="3"/>
      <c r="TT1062" s="3"/>
      <c r="TU1062" s="3"/>
      <c r="TV1062" s="3"/>
      <c r="TW1062" s="3"/>
      <c r="TX1062" s="3"/>
      <c r="TY1062" s="3"/>
      <c r="TZ1062" s="3"/>
      <c r="UA1062" s="3"/>
      <c r="UB1062" s="3"/>
      <c r="UC1062" s="3"/>
      <c r="UD1062" s="3"/>
      <c r="UE1062" s="3"/>
      <c r="UF1062" s="3"/>
      <c r="UG1062" s="3"/>
      <c r="UH1062" s="3"/>
      <c r="UI1062" s="3"/>
      <c r="UJ1062" s="3"/>
      <c r="UK1062" s="3"/>
      <c r="UL1062" s="3"/>
      <c r="UM1062" s="3"/>
      <c r="UN1062" s="3"/>
      <c r="UO1062" s="3"/>
      <c r="UP1062" s="3"/>
      <c r="UQ1062" s="3"/>
      <c r="UR1062" s="3"/>
      <c r="US1062" s="3"/>
      <c r="UT1062" s="3"/>
      <c r="UU1062" s="3"/>
      <c r="UV1062" s="3"/>
      <c r="UW1062" s="3"/>
      <c r="UX1062" s="3"/>
      <c r="UY1062" s="3"/>
      <c r="UZ1062" s="3"/>
      <c r="VA1062" s="3"/>
      <c r="VB1062" s="3"/>
      <c r="VC1062" s="3"/>
      <c r="VD1062" s="3"/>
      <c r="VE1062" s="3"/>
      <c r="VF1062" s="3"/>
      <c r="VG1062" s="3"/>
      <c r="VH1062" s="3"/>
      <c r="VI1062" s="3"/>
      <c r="VJ1062" s="3"/>
      <c r="VK1062" s="3"/>
      <c r="VL1062" s="3"/>
      <c r="VM1062" s="3"/>
      <c r="VN1062" s="3"/>
      <c r="VO1062" s="3"/>
      <c r="VP1062" s="3"/>
      <c r="VQ1062" s="3"/>
      <c r="VR1062" s="3"/>
      <c r="VS1062" s="3"/>
      <c r="VT1062" s="3"/>
      <c r="VU1062" s="3"/>
      <c r="VV1062" s="3"/>
      <c r="VW1062" s="3"/>
      <c r="VX1062" s="3"/>
      <c r="VY1062" s="3"/>
      <c r="VZ1062" s="3"/>
      <c r="WA1062" s="3"/>
      <c r="WB1062" s="3"/>
      <c r="WC1062" s="3"/>
    </row>
    <row r="1063" spans="1:601" x14ac:dyDescent="0.3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  <c r="KA1063" s="3"/>
      <c r="KB1063" s="3"/>
      <c r="KC1063" s="3"/>
      <c r="KD1063" s="3"/>
      <c r="KE1063" s="3"/>
      <c r="KF1063" s="3"/>
      <c r="KG1063" s="3"/>
      <c r="KH1063" s="3"/>
      <c r="KI1063" s="3"/>
      <c r="KJ1063" s="3"/>
      <c r="KK1063" s="3"/>
      <c r="KL1063" s="3"/>
      <c r="KM1063" s="3"/>
      <c r="KN1063" s="3"/>
      <c r="KO1063" s="3"/>
      <c r="KP1063" s="3"/>
      <c r="KQ1063" s="3"/>
      <c r="KR1063" s="3"/>
      <c r="KS1063" s="3"/>
      <c r="KT1063" s="3"/>
      <c r="KU1063" s="3"/>
      <c r="KV1063" s="3"/>
      <c r="KW1063" s="3"/>
      <c r="KX1063" s="3"/>
      <c r="KY1063" s="3"/>
      <c r="KZ1063" s="3"/>
      <c r="LA1063" s="3"/>
      <c r="LB1063" s="3"/>
      <c r="LC1063" s="3"/>
      <c r="LD1063" s="3"/>
      <c r="LE1063" s="3"/>
      <c r="LF1063" s="3"/>
      <c r="LG1063" s="3"/>
      <c r="LH1063" s="3"/>
      <c r="LI1063" s="3"/>
      <c r="LJ1063" s="3"/>
      <c r="LK1063" s="3"/>
      <c r="LL1063" s="3"/>
      <c r="LM1063" s="3"/>
      <c r="LN1063" s="3"/>
      <c r="LO1063" s="3"/>
      <c r="LP1063" s="3"/>
      <c r="LQ1063" s="3"/>
      <c r="LR1063" s="3"/>
      <c r="LS1063" s="3"/>
      <c r="LT1063" s="3"/>
      <c r="LU1063" s="3"/>
      <c r="LV1063" s="3"/>
      <c r="LW1063" s="3"/>
      <c r="LX1063" s="3"/>
      <c r="LY1063" s="3"/>
      <c r="LZ1063" s="3"/>
      <c r="MA1063" s="3"/>
      <c r="MB1063" s="3"/>
      <c r="MC1063" s="3"/>
      <c r="MD1063" s="3"/>
      <c r="ME1063" s="3"/>
      <c r="MF1063" s="3"/>
      <c r="MG1063" s="3"/>
      <c r="MH1063" s="3"/>
      <c r="MI1063" s="3"/>
      <c r="MJ1063" s="3"/>
      <c r="MK1063" s="3"/>
      <c r="ML1063" s="3"/>
      <c r="MM1063" s="3"/>
      <c r="MN1063" s="3"/>
      <c r="MO1063" s="3"/>
      <c r="MP1063" s="3"/>
      <c r="MQ1063" s="3"/>
      <c r="MR1063" s="3"/>
      <c r="MS1063" s="3"/>
      <c r="MT1063" s="3"/>
      <c r="MU1063" s="3"/>
      <c r="MV1063" s="3"/>
      <c r="MW1063" s="3"/>
      <c r="MX1063" s="3"/>
      <c r="MY1063" s="3"/>
      <c r="MZ1063" s="3"/>
      <c r="NA1063" s="3"/>
      <c r="NB1063" s="3"/>
      <c r="NC1063" s="3"/>
      <c r="ND1063" s="3"/>
      <c r="NE1063" s="3"/>
      <c r="NF1063" s="3"/>
      <c r="NG1063" s="3"/>
      <c r="NH1063" s="3"/>
      <c r="NI1063" s="3"/>
      <c r="NJ1063" s="3"/>
      <c r="NK1063" s="3"/>
      <c r="NL1063" s="3"/>
      <c r="NM1063" s="3"/>
      <c r="NN1063" s="3"/>
      <c r="NO1063" s="3"/>
      <c r="NP1063" s="3"/>
      <c r="NQ1063" s="3"/>
      <c r="NR1063" s="3"/>
      <c r="NS1063" s="3"/>
      <c r="NT1063" s="3"/>
      <c r="NU1063" s="3"/>
      <c r="NV1063" s="3"/>
      <c r="NW1063" s="3"/>
      <c r="NX1063" s="3"/>
      <c r="NY1063" s="3"/>
      <c r="NZ1063" s="3"/>
      <c r="OA1063" s="3"/>
      <c r="OB1063" s="3"/>
      <c r="OC1063" s="3"/>
      <c r="OD1063" s="3"/>
      <c r="OE1063" s="3"/>
      <c r="OF1063" s="3"/>
      <c r="OG1063" s="3"/>
      <c r="OH1063" s="3"/>
      <c r="OI1063" s="3"/>
      <c r="OJ1063" s="3"/>
      <c r="OK1063" s="3"/>
      <c r="OL1063" s="3"/>
      <c r="OM1063" s="3"/>
      <c r="ON1063" s="3"/>
      <c r="OO1063" s="3"/>
      <c r="OP1063" s="3"/>
      <c r="OQ1063" s="3"/>
      <c r="OR1063" s="3"/>
      <c r="OS1063" s="3"/>
      <c r="OT1063" s="3"/>
      <c r="OU1063" s="3"/>
      <c r="OV1063" s="3"/>
      <c r="OW1063" s="3"/>
      <c r="OX1063" s="3"/>
      <c r="OY1063" s="3"/>
      <c r="OZ1063" s="3"/>
      <c r="PA1063" s="3"/>
      <c r="PB1063" s="3"/>
      <c r="PC1063" s="3"/>
      <c r="PD1063" s="3"/>
      <c r="PE1063" s="3"/>
      <c r="PF1063" s="3"/>
      <c r="PG1063" s="3"/>
      <c r="PH1063" s="3"/>
      <c r="PI1063" s="3"/>
      <c r="PJ1063" s="3"/>
      <c r="PK1063" s="3"/>
      <c r="PL1063" s="3"/>
      <c r="PM1063" s="3"/>
      <c r="PN1063" s="3"/>
      <c r="PO1063" s="3"/>
      <c r="PP1063" s="3"/>
      <c r="PQ1063" s="3"/>
      <c r="PR1063" s="3"/>
      <c r="PS1063" s="3"/>
      <c r="PT1063" s="3"/>
      <c r="PU1063" s="3"/>
      <c r="PV1063" s="3"/>
      <c r="PW1063" s="3"/>
      <c r="PX1063" s="3"/>
      <c r="PY1063" s="3"/>
      <c r="PZ1063" s="3"/>
      <c r="QA1063" s="3"/>
      <c r="QB1063" s="3"/>
      <c r="QC1063" s="3"/>
      <c r="QD1063" s="3"/>
      <c r="QE1063" s="3"/>
      <c r="QF1063" s="3"/>
      <c r="QG1063" s="3"/>
      <c r="QH1063" s="3"/>
      <c r="QI1063" s="3"/>
      <c r="QJ1063" s="3"/>
      <c r="QK1063" s="3"/>
      <c r="QL1063" s="3"/>
      <c r="QM1063" s="3"/>
      <c r="QN1063" s="3"/>
      <c r="QO1063" s="3"/>
      <c r="QP1063" s="3"/>
      <c r="QQ1063" s="3"/>
      <c r="QR1063" s="3"/>
      <c r="QS1063" s="3"/>
      <c r="QT1063" s="3"/>
      <c r="QU1063" s="3"/>
      <c r="QV1063" s="3"/>
      <c r="QW1063" s="3"/>
      <c r="QX1063" s="3"/>
      <c r="QY1063" s="3"/>
      <c r="QZ1063" s="3"/>
      <c r="RA1063" s="3"/>
      <c r="RB1063" s="3"/>
      <c r="RC1063" s="3"/>
      <c r="RD1063" s="3"/>
      <c r="RE1063" s="3"/>
      <c r="RF1063" s="3"/>
      <c r="RG1063" s="3"/>
      <c r="RH1063" s="3"/>
      <c r="RI1063" s="3"/>
      <c r="RJ1063" s="3"/>
      <c r="RK1063" s="3"/>
      <c r="RL1063" s="3"/>
      <c r="RM1063" s="3"/>
      <c r="RN1063" s="3"/>
      <c r="RO1063" s="3"/>
      <c r="RP1063" s="3"/>
      <c r="RQ1063" s="3"/>
      <c r="RR1063" s="3"/>
      <c r="RS1063" s="3"/>
      <c r="RT1063" s="3"/>
      <c r="RU1063" s="3"/>
      <c r="RV1063" s="3"/>
      <c r="RW1063" s="3"/>
      <c r="RX1063" s="3"/>
      <c r="RY1063" s="3"/>
      <c r="RZ1063" s="3"/>
      <c r="SA1063" s="3"/>
      <c r="SB1063" s="3"/>
      <c r="SC1063" s="3"/>
      <c r="SD1063" s="3"/>
      <c r="SE1063" s="3"/>
      <c r="SF1063" s="3"/>
      <c r="SG1063" s="3"/>
      <c r="SH1063" s="3"/>
      <c r="SI1063" s="3"/>
      <c r="SJ1063" s="3"/>
      <c r="SK1063" s="3"/>
      <c r="SL1063" s="3"/>
      <c r="SM1063" s="3"/>
      <c r="SN1063" s="3"/>
      <c r="SO1063" s="3"/>
      <c r="SP1063" s="3"/>
      <c r="SQ1063" s="3"/>
      <c r="SR1063" s="3"/>
      <c r="SS1063" s="3"/>
      <c r="ST1063" s="3"/>
      <c r="SU1063" s="3"/>
      <c r="SV1063" s="3"/>
      <c r="SW1063" s="3"/>
      <c r="SX1063" s="3"/>
      <c r="SY1063" s="3"/>
      <c r="SZ1063" s="3"/>
      <c r="TA1063" s="3"/>
      <c r="TB1063" s="3"/>
      <c r="TC1063" s="3"/>
      <c r="TD1063" s="3"/>
      <c r="TE1063" s="3"/>
      <c r="TF1063" s="3"/>
      <c r="TG1063" s="3"/>
      <c r="TH1063" s="3"/>
      <c r="TI1063" s="3"/>
      <c r="TJ1063" s="3"/>
      <c r="TK1063" s="3"/>
      <c r="TL1063" s="3"/>
      <c r="TM1063" s="3"/>
      <c r="TN1063" s="3"/>
      <c r="TO1063" s="3"/>
      <c r="TP1063" s="3"/>
      <c r="TQ1063" s="3"/>
      <c r="TR1063" s="3"/>
      <c r="TS1063" s="3"/>
      <c r="TT1063" s="3"/>
      <c r="TU1063" s="3"/>
      <c r="TV1063" s="3"/>
      <c r="TW1063" s="3"/>
      <c r="TX1063" s="3"/>
      <c r="TY1063" s="3"/>
      <c r="TZ1063" s="3"/>
      <c r="UA1063" s="3"/>
      <c r="UB1063" s="3"/>
      <c r="UC1063" s="3"/>
      <c r="UD1063" s="3"/>
      <c r="UE1063" s="3"/>
      <c r="UF1063" s="3"/>
      <c r="UG1063" s="3"/>
      <c r="UH1063" s="3"/>
      <c r="UI1063" s="3"/>
      <c r="UJ1063" s="3"/>
      <c r="UK1063" s="3"/>
      <c r="UL1063" s="3"/>
      <c r="UM1063" s="3"/>
      <c r="UN1063" s="3"/>
      <c r="UO1063" s="3"/>
      <c r="UP1063" s="3"/>
      <c r="UQ1063" s="3"/>
      <c r="UR1063" s="3"/>
      <c r="US1063" s="3"/>
      <c r="UT1063" s="3"/>
      <c r="UU1063" s="3"/>
      <c r="UV1063" s="3"/>
      <c r="UW1063" s="3"/>
      <c r="UX1063" s="3"/>
      <c r="UY1063" s="3"/>
      <c r="UZ1063" s="3"/>
      <c r="VA1063" s="3"/>
      <c r="VB1063" s="3"/>
      <c r="VC1063" s="3"/>
      <c r="VD1063" s="3"/>
      <c r="VE1063" s="3"/>
      <c r="VF1063" s="3"/>
      <c r="VG1063" s="3"/>
      <c r="VH1063" s="3"/>
      <c r="VI1063" s="3"/>
      <c r="VJ1063" s="3"/>
      <c r="VK1063" s="3"/>
      <c r="VL1063" s="3"/>
      <c r="VM1063" s="3"/>
      <c r="VN1063" s="3"/>
      <c r="VO1063" s="3"/>
      <c r="VP1063" s="3"/>
      <c r="VQ1063" s="3"/>
      <c r="VR1063" s="3"/>
      <c r="VS1063" s="3"/>
      <c r="VT1063" s="3"/>
      <c r="VU1063" s="3"/>
      <c r="VV1063" s="3"/>
      <c r="VW1063" s="3"/>
      <c r="VX1063" s="3"/>
      <c r="VY1063" s="3"/>
      <c r="VZ1063" s="3"/>
      <c r="WA1063" s="3"/>
      <c r="WB1063" s="3"/>
      <c r="WC1063" s="3"/>
    </row>
    <row r="1064" spans="1:601" x14ac:dyDescent="0.3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  <c r="KA1064" s="3"/>
      <c r="KB1064" s="3"/>
      <c r="KC1064" s="3"/>
      <c r="KD1064" s="3"/>
      <c r="KE1064" s="3"/>
      <c r="KF1064" s="3"/>
      <c r="KG1064" s="3"/>
      <c r="KH1064" s="3"/>
      <c r="KI1064" s="3"/>
      <c r="KJ1064" s="3"/>
      <c r="KK1064" s="3"/>
      <c r="KL1064" s="3"/>
      <c r="KM1064" s="3"/>
      <c r="KN1064" s="3"/>
      <c r="KO1064" s="3"/>
      <c r="KP1064" s="3"/>
      <c r="KQ1064" s="3"/>
      <c r="KR1064" s="3"/>
      <c r="KS1064" s="3"/>
      <c r="KT1064" s="3"/>
      <c r="KU1064" s="3"/>
      <c r="KV1064" s="3"/>
      <c r="KW1064" s="3"/>
      <c r="KX1064" s="3"/>
      <c r="KY1064" s="3"/>
      <c r="KZ1064" s="3"/>
      <c r="LA1064" s="3"/>
      <c r="LB1064" s="3"/>
      <c r="LC1064" s="3"/>
      <c r="LD1064" s="3"/>
      <c r="LE1064" s="3"/>
      <c r="LF1064" s="3"/>
      <c r="LG1064" s="3"/>
      <c r="LH1064" s="3"/>
      <c r="LI1064" s="3"/>
      <c r="LJ1064" s="3"/>
      <c r="LK1064" s="3"/>
      <c r="LL1064" s="3"/>
      <c r="LM1064" s="3"/>
      <c r="LN1064" s="3"/>
      <c r="LO1064" s="3"/>
      <c r="LP1064" s="3"/>
      <c r="LQ1064" s="3"/>
      <c r="LR1064" s="3"/>
      <c r="LS1064" s="3"/>
      <c r="LT1064" s="3"/>
      <c r="LU1064" s="3"/>
      <c r="LV1064" s="3"/>
      <c r="LW1064" s="3"/>
      <c r="LX1064" s="3"/>
      <c r="LY1064" s="3"/>
      <c r="LZ1064" s="3"/>
      <c r="MA1064" s="3"/>
      <c r="MB1064" s="3"/>
      <c r="MC1064" s="3"/>
      <c r="MD1064" s="3"/>
      <c r="ME1064" s="3"/>
      <c r="MF1064" s="3"/>
      <c r="MG1064" s="3"/>
      <c r="MH1064" s="3"/>
      <c r="MI1064" s="3"/>
      <c r="MJ1064" s="3"/>
      <c r="MK1064" s="3"/>
      <c r="ML1064" s="3"/>
      <c r="MM1064" s="3"/>
      <c r="MN1064" s="3"/>
      <c r="MO1064" s="3"/>
      <c r="MP1064" s="3"/>
      <c r="MQ1064" s="3"/>
      <c r="MR1064" s="3"/>
      <c r="MS1064" s="3"/>
      <c r="MT1064" s="3"/>
      <c r="MU1064" s="3"/>
      <c r="MV1064" s="3"/>
      <c r="MW1064" s="3"/>
      <c r="MX1064" s="3"/>
      <c r="MY1064" s="3"/>
      <c r="MZ1064" s="3"/>
      <c r="NA1064" s="3"/>
      <c r="NB1064" s="3"/>
      <c r="NC1064" s="3"/>
      <c r="ND1064" s="3"/>
      <c r="NE1064" s="3"/>
      <c r="NF1064" s="3"/>
      <c r="NG1064" s="3"/>
      <c r="NH1064" s="3"/>
      <c r="NI1064" s="3"/>
      <c r="NJ1064" s="3"/>
      <c r="NK1064" s="3"/>
      <c r="NL1064" s="3"/>
      <c r="NM1064" s="3"/>
      <c r="NN1064" s="3"/>
      <c r="NO1064" s="3"/>
      <c r="NP1064" s="3"/>
      <c r="NQ1064" s="3"/>
      <c r="NR1064" s="3"/>
      <c r="NS1064" s="3"/>
      <c r="NT1064" s="3"/>
      <c r="NU1064" s="3"/>
      <c r="NV1064" s="3"/>
      <c r="NW1064" s="3"/>
      <c r="NX1064" s="3"/>
      <c r="NY1064" s="3"/>
      <c r="NZ1064" s="3"/>
      <c r="OA1064" s="3"/>
      <c r="OB1064" s="3"/>
      <c r="OC1064" s="3"/>
      <c r="OD1064" s="3"/>
      <c r="OE1064" s="3"/>
      <c r="OF1064" s="3"/>
      <c r="OG1064" s="3"/>
      <c r="OH1064" s="3"/>
      <c r="OI1064" s="3"/>
      <c r="OJ1064" s="3"/>
      <c r="OK1064" s="3"/>
      <c r="OL1064" s="3"/>
      <c r="OM1064" s="3"/>
      <c r="ON1064" s="3"/>
      <c r="OO1064" s="3"/>
      <c r="OP1064" s="3"/>
      <c r="OQ1064" s="3"/>
      <c r="OR1064" s="3"/>
      <c r="OS1064" s="3"/>
      <c r="OT1064" s="3"/>
      <c r="OU1064" s="3"/>
      <c r="OV1064" s="3"/>
      <c r="OW1064" s="3"/>
      <c r="OX1064" s="3"/>
      <c r="OY1064" s="3"/>
      <c r="OZ1064" s="3"/>
      <c r="PA1064" s="3"/>
      <c r="PB1064" s="3"/>
      <c r="PC1064" s="3"/>
      <c r="PD1064" s="3"/>
      <c r="PE1064" s="3"/>
      <c r="PF1064" s="3"/>
      <c r="PG1064" s="3"/>
      <c r="PH1064" s="3"/>
      <c r="PI1064" s="3"/>
      <c r="PJ1064" s="3"/>
      <c r="PK1064" s="3"/>
      <c r="PL1064" s="3"/>
      <c r="PM1064" s="3"/>
      <c r="PN1064" s="3"/>
      <c r="PO1064" s="3"/>
      <c r="PP1064" s="3"/>
      <c r="PQ1064" s="3"/>
      <c r="PR1064" s="3"/>
      <c r="PS1064" s="3"/>
      <c r="PT1064" s="3"/>
      <c r="PU1064" s="3"/>
      <c r="PV1064" s="3"/>
      <c r="PW1064" s="3"/>
      <c r="PX1064" s="3"/>
      <c r="PY1064" s="3"/>
      <c r="PZ1064" s="3"/>
      <c r="QA1064" s="3"/>
      <c r="QB1064" s="3"/>
      <c r="QC1064" s="3"/>
      <c r="QD1064" s="3"/>
      <c r="QE1064" s="3"/>
      <c r="QF1064" s="3"/>
      <c r="QG1064" s="3"/>
      <c r="QH1064" s="3"/>
      <c r="QI1064" s="3"/>
      <c r="QJ1064" s="3"/>
      <c r="QK1064" s="3"/>
      <c r="QL1064" s="3"/>
      <c r="QM1064" s="3"/>
      <c r="QN1064" s="3"/>
      <c r="QO1064" s="3"/>
      <c r="QP1064" s="3"/>
      <c r="QQ1064" s="3"/>
      <c r="QR1064" s="3"/>
      <c r="QS1064" s="3"/>
      <c r="QT1064" s="3"/>
      <c r="QU1064" s="3"/>
      <c r="QV1064" s="3"/>
      <c r="QW1064" s="3"/>
      <c r="QX1064" s="3"/>
      <c r="QY1064" s="3"/>
      <c r="QZ1064" s="3"/>
      <c r="RA1064" s="3"/>
      <c r="RB1064" s="3"/>
      <c r="RC1064" s="3"/>
      <c r="RD1064" s="3"/>
      <c r="RE1064" s="3"/>
      <c r="RF1064" s="3"/>
      <c r="RG1064" s="3"/>
      <c r="RH1064" s="3"/>
      <c r="RI1064" s="3"/>
      <c r="RJ1064" s="3"/>
      <c r="RK1064" s="3"/>
      <c r="RL1064" s="3"/>
      <c r="RM1064" s="3"/>
      <c r="RN1064" s="3"/>
      <c r="RO1064" s="3"/>
      <c r="RP1064" s="3"/>
      <c r="RQ1064" s="3"/>
      <c r="RR1064" s="3"/>
      <c r="RS1064" s="3"/>
      <c r="RT1064" s="3"/>
      <c r="RU1064" s="3"/>
      <c r="RV1064" s="3"/>
      <c r="RW1064" s="3"/>
      <c r="RX1064" s="3"/>
      <c r="RY1064" s="3"/>
      <c r="RZ1064" s="3"/>
      <c r="SA1064" s="3"/>
      <c r="SB1064" s="3"/>
      <c r="SC1064" s="3"/>
      <c r="SD1064" s="3"/>
      <c r="SE1064" s="3"/>
      <c r="SF1064" s="3"/>
      <c r="SG1064" s="3"/>
      <c r="SH1064" s="3"/>
      <c r="SI1064" s="3"/>
      <c r="SJ1064" s="3"/>
      <c r="SK1064" s="3"/>
      <c r="SL1064" s="3"/>
      <c r="SM1064" s="3"/>
      <c r="SN1064" s="3"/>
      <c r="SO1064" s="3"/>
      <c r="SP1064" s="3"/>
      <c r="SQ1064" s="3"/>
      <c r="SR1064" s="3"/>
      <c r="SS1064" s="3"/>
      <c r="ST1064" s="3"/>
      <c r="SU1064" s="3"/>
      <c r="SV1064" s="3"/>
      <c r="SW1064" s="3"/>
      <c r="SX1064" s="3"/>
      <c r="SY1064" s="3"/>
      <c r="SZ1064" s="3"/>
      <c r="TA1064" s="3"/>
      <c r="TB1064" s="3"/>
      <c r="TC1064" s="3"/>
      <c r="TD1064" s="3"/>
      <c r="TE1064" s="3"/>
      <c r="TF1064" s="3"/>
      <c r="TG1064" s="3"/>
      <c r="TH1064" s="3"/>
      <c r="TI1064" s="3"/>
      <c r="TJ1064" s="3"/>
      <c r="TK1064" s="3"/>
      <c r="TL1064" s="3"/>
      <c r="TM1064" s="3"/>
      <c r="TN1064" s="3"/>
      <c r="TO1064" s="3"/>
      <c r="TP1064" s="3"/>
      <c r="TQ1064" s="3"/>
      <c r="TR1064" s="3"/>
      <c r="TS1064" s="3"/>
      <c r="TT1064" s="3"/>
      <c r="TU1064" s="3"/>
      <c r="TV1064" s="3"/>
      <c r="TW1064" s="3"/>
      <c r="TX1064" s="3"/>
      <c r="TY1064" s="3"/>
      <c r="TZ1064" s="3"/>
      <c r="UA1064" s="3"/>
      <c r="UB1064" s="3"/>
      <c r="UC1064" s="3"/>
      <c r="UD1064" s="3"/>
      <c r="UE1064" s="3"/>
      <c r="UF1064" s="3"/>
      <c r="UG1064" s="3"/>
      <c r="UH1064" s="3"/>
      <c r="UI1064" s="3"/>
      <c r="UJ1064" s="3"/>
      <c r="UK1064" s="3"/>
      <c r="UL1064" s="3"/>
      <c r="UM1064" s="3"/>
      <c r="UN1064" s="3"/>
      <c r="UO1064" s="3"/>
      <c r="UP1064" s="3"/>
      <c r="UQ1064" s="3"/>
      <c r="UR1064" s="3"/>
      <c r="US1064" s="3"/>
      <c r="UT1064" s="3"/>
      <c r="UU1064" s="3"/>
      <c r="UV1064" s="3"/>
      <c r="UW1064" s="3"/>
      <c r="UX1064" s="3"/>
      <c r="UY1064" s="3"/>
      <c r="UZ1064" s="3"/>
      <c r="VA1064" s="3"/>
      <c r="VB1064" s="3"/>
      <c r="VC1064" s="3"/>
      <c r="VD1064" s="3"/>
      <c r="VE1064" s="3"/>
      <c r="VF1064" s="3"/>
      <c r="VG1064" s="3"/>
      <c r="VH1064" s="3"/>
      <c r="VI1064" s="3"/>
      <c r="VJ1064" s="3"/>
      <c r="VK1064" s="3"/>
      <c r="VL1064" s="3"/>
      <c r="VM1064" s="3"/>
      <c r="VN1064" s="3"/>
      <c r="VO1064" s="3"/>
      <c r="VP1064" s="3"/>
      <c r="VQ1064" s="3"/>
      <c r="VR1064" s="3"/>
      <c r="VS1064" s="3"/>
      <c r="VT1064" s="3"/>
      <c r="VU1064" s="3"/>
      <c r="VV1064" s="3"/>
      <c r="VW1064" s="3"/>
      <c r="VX1064" s="3"/>
      <c r="VY1064" s="3"/>
      <c r="VZ1064" s="3"/>
      <c r="WA1064" s="3"/>
      <c r="WB1064" s="3"/>
      <c r="WC1064" s="3"/>
    </row>
    <row r="1065" spans="1:601" x14ac:dyDescent="0.3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  <c r="KA1065" s="3"/>
      <c r="KB1065" s="3"/>
      <c r="KC1065" s="3"/>
      <c r="KD1065" s="3"/>
      <c r="KE1065" s="3"/>
      <c r="KF1065" s="3"/>
      <c r="KG1065" s="3"/>
      <c r="KH1065" s="3"/>
      <c r="KI1065" s="3"/>
      <c r="KJ1065" s="3"/>
      <c r="KK1065" s="3"/>
      <c r="KL1065" s="3"/>
      <c r="KM1065" s="3"/>
      <c r="KN1065" s="3"/>
      <c r="KO1065" s="3"/>
      <c r="KP1065" s="3"/>
      <c r="KQ1065" s="3"/>
      <c r="KR1065" s="3"/>
      <c r="KS1065" s="3"/>
      <c r="KT1065" s="3"/>
      <c r="KU1065" s="3"/>
      <c r="KV1065" s="3"/>
      <c r="KW1065" s="3"/>
      <c r="KX1065" s="3"/>
      <c r="KY1065" s="3"/>
      <c r="KZ1065" s="3"/>
      <c r="LA1065" s="3"/>
      <c r="LB1065" s="3"/>
      <c r="LC1065" s="3"/>
      <c r="LD1065" s="3"/>
      <c r="LE1065" s="3"/>
      <c r="LF1065" s="3"/>
      <c r="LG1065" s="3"/>
      <c r="LH1065" s="3"/>
      <c r="LI1065" s="3"/>
      <c r="LJ1065" s="3"/>
      <c r="LK1065" s="3"/>
      <c r="LL1065" s="3"/>
      <c r="LM1065" s="3"/>
      <c r="LN1065" s="3"/>
      <c r="LO1065" s="3"/>
      <c r="LP1065" s="3"/>
      <c r="LQ1065" s="3"/>
      <c r="LR1065" s="3"/>
      <c r="LS1065" s="3"/>
      <c r="LT1065" s="3"/>
      <c r="LU1065" s="3"/>
      <c r="LV1065" s="3"/>
      <c r="LW1065" s="3"/>
      <c r="LX1065" s="3"/>
      <c r="LY1065" s="3"/>
      <c r="LZ1065" s="3"/>
      <c r="MA1065" s="3"/>
      <c r="MB1065" s="3"/>
      <c r="MC1065" s="3"/>
      <c r="MD1065" s="3"/>
      <c r="ME1065" s="3"/>
      <c r="MF1065" s="3"/>
      <c r="MG1065" s="3"/>
      <c r="MH1065" s="3"/>
      <c r="MI1065" s="3"/>
      <c r="MJ1065" s="3"/>
      <c r="MK1065" s="3"/>
      <c r="ML1065" s="3"/>
      <c r="MM1065" s="3"/>
      <c r="MN1065" s="3"/>
      <c r="MO1065" s="3"/>
      <c r="MP1065" s="3"/>
      <c r="MQ1065" s="3"/>
      <c r="MR1065" s="3"/>
      <c r="MS1065" s="3"/>
      <c r="MT1065" s="3"/>
      <c r="MU1065" s="3"/>
      <c r="MV1065" s="3"/>
      <c r="MW1065" s="3"/>
      <c r="MX1065" s="3"/>
      <c r="MY1065" s="3"/>
      <c r="MZ1065" s="3"/>
      <c r="NA1065" s="3"/>
      <c r="NB1065" s="3"/>
      <c r="NC1065" s="3"/>
      <c r="ND1065" s="3"/>
      <c r="NE1065" s="3"/>
      <c r="NF1065" s="3"/>
      <c r="NG1065" s="3"/>
      <c r="NH1065" s="3"/>
      <c r="NI1065" s="3"/>
      <c r="NJ1065" s="3"/>
      <c r="NK1065" s="3"/>
      <c r="NL1065" s="3"/>
      <c r="NM1065" s="3"/>
      <c r="NN1065" s="3"/>
      <c r="NO1065" s="3"/>
      <c r="NP1065" s="3"/>
      <c r="NQ1065" s="3"/>
      <c r="NR1065" s="3"/>
      <c r="NS1065" s="3"/>
      <c r="NT1065" s="3"/>
      <c r="NU1065" s="3"/>
      <c r="NV1065" s="3"/>
      <c r="NW1065" s="3"/>
      <c r="NX1065" s="3"/>
      <c r="NY1065" s="3"/>
      <c r="NZ1065" s="3"/>
      <c r="OA1065" s="3"/>
      <c r="OB1065" s="3"/>
      <c r="OC1065" s="3"/>
      <c r="OD1065" s="3"/>
      <c r="OE1065" s="3"/>
      <c r="OF1065" s="3"/>
      <c r="OG1065" s="3"/>
      <c r="OH1065" s="3"/>
      <c r="OI1065" s="3"/>
      <c r="OJ1065" s="3"/>
      <c r="OK1065" s="3"/>
      <c r="OL1065" s="3"/>
      <c r="OM1065" s="3"/>
      <c r="ON1065" s="3"/>
      <c r="OO1065" s="3"/>
      <c r="OP1065" s="3"/>
      <c r="OQ1065" s="3"/>
      <c r="OR1065" s="3"/>
      <c r="OS1065" s="3"/>
      <c r="OT1065" s="3"/>
      <c r="OU1065" s="3"/>
      <c r="OV1065" s="3"/>
      <c r="OW1065" s="3"/>
      <c r="OX1065" s="3"/>
      <c r="OY1065" s="3"/>
      <c r="OZ1065" s="3"/>
      <c r="PA1065" s="3"/>
      <c r="PB1065" s="3"/>
      <c r="PC1065" s="3"/>
      <c r="PD1065" s="3"/>
      <c r="PE1065" s="3"/>
      <c r="PF1065" s="3"/>
      <c r="PG1065" s="3"/>
      <c r="PH1065" s="3"/>
      <c r="PI1065" s="3"/>
      <c r="PJ1065" s="3"/>
      <c r="PK1065" s="3"/>
      <c r="PL1065" s="3"/>
      <c r="PM1065" s="3"/>
      <c r="PN1065" s="3"/>
      <c r="PO1065" s="3"/>
      <c r="PP1065" s="3"/>
      <c r="PQ1065" s="3"/>
      <c r="PR1065" s="3"/>
      <c r="PS1065" s="3"/>
      <c r="PT1065" s="3"/>
      <c r="PU1065" s="3"/>
      <c r="PV1065" s="3"/>
      <c r="PW1065" s="3"/>
      <c r="PX1065" s="3"/>
      <c r="PY1065" s="3"/>
      <c r="PZ1065" s="3"/>
      <c r="QA1065" s="3"/>
      <c r="QB1065" s="3"/>
      <c r="QC1065" s="3"/>
      <c r="QD1065" s="3"/>
      <c r="QE1065" s="3"/>
      <c r="QF1065" s="3"/>
      <c r="QG1065" s="3"/>
      <c r="QH1065" s="3"/>
      <c r="QI1065" s="3"/>
      <c r="QJ1065" s="3"/>
      <c r="QK1065" s="3"/>
      <c r="QL1065" s="3"/>
      <c r="QM1065" s="3"/>
      <c r="QN1065" s="3"/>
      <c r="QO1065" s="3"/>
      <c r="QP1065" s="3"/>
      <c r="QQ1065" s="3"/>
      <c r="QR1065" s="3"/>
      <c r="QS1065" s="3"/>
      <c r="QT1065" s="3"/>
      <c r="QU1065" s="3"/>
      <c r="QV1065" s="3"/>
      <c r="QW1065" s="3"/>
      <c r="QX1065" s="3"/>
      <c r="QY1065" s="3"/>
      <c r="QZ1065" s="3"/>
      <c r="RA1065" s="3"/>
      <c r="RB1065" s="3"/>
      <c r="RC1065" s="3"/>
      <c r="RD1065" s="3"/>
      <c r="RE1065" s="3"/>
      <c r="RF1065" s="3"/>
      <c r="RG1065" s="3"/>
      <c r="RH1065" s="3"/>
      <c r="RI1065" s="3"/>
      <c r="RJ1065" s="3"/>
      <c r="RK1065" s="3"/>
      <c r="RL1065" s="3"/>
      <c r="RM1065" s="3"/>
      <c r="RN1065" s="3"/>
      <c r="RO1065" s="3"/>
      <c r="RP1065" s="3"/>
      <c r="RQ1065" s="3"/>
      <c r="RR1065" s="3"/>
      <c r="RS1065" s="3"/>
      <c r="RT1065" s="3"/>
      <c r="RU1065" s="3"/>
      <c r="RV1065" s="3"/>
      <c r="RW1065" s="3"/>
      <c r="RX1065" s="3"/>
      <c r="RY1065" s="3"/>
      <c r="RZ1065" s="3"/>
      <c r="SA1065" s="3"/>
      <c r="SB1065" s="3"/>
      <c r="SC1065" s="3"/>
      <c r="SD1065" s="3"/>
      <c r="SE1065" s="3"/>
      <c r="SF1065" s="3"/>
      <c r="SG1065" s="3"/>
      <c r="SH1065" s="3"/>
      <c r="SI1065" s="3"/>
      <c r="SJ1065" s="3"/>
      <c r="SK1065" s="3"/>
      <c r="SL1065" s="3"/>
      <c r="SM1065" s="3"/>
      <c r="SN1065" s="3"/>
      <c r="SO1065" s="3"/>
      <c r="SP1065" s="3"/>
      <c r="SQ1065" s="3"/>
      <c r="SR1065" s="3"/>
      <c r="SS1065" s="3"/>
      <c r="ST1065" s="3"/>
      <c r="SU1065" s="3"/>
      <c r="SV1065" s="3"/>
      <c r="SW1065" s="3"/>
      <c r="SX1065" s="3"/>
      <c r="SY1065" s="3"/>
      <c r="SZ1065" s="3"/>
      <c r="TA1065" s="3"/>
      <c r="TB1065" s="3"/>
      <c r="TC1065" s="3"/>
      <c r="TD1065" s="3"/>
      <c r="TE1065" s="3"/>
      <c r="TF1065" s="3"/>
      <c r="TG1065" s="3"/>
      <c r="TH1065" s="3"/>
      <c r="TI1065" s="3"/>
      <c r="TJ1065" s="3"/>
      <c r="TK1065" s="3"/>
      <c r="TL1065" s="3"/>
      <c r="TM1065" s="3"/>
      <c r="TN1065" s="3"/>
      <c r="TO1065" s="3"/>
      <c r="TP1065" s="3"/>
      <c r="TQ1065" s="3"/>
      <c r="TR1065" s="3"/>
      <c r="TS1065" s="3"/>
      <c r="TT1065" s="3"/>
      <c r="TU1065" s="3"/>
      <c r="TV1065" s="3"/>
      <c r="TW1065" s="3"/>
      <c r="TX1065" s="3"/>
      <c r="TY1065" s="3"/>
      <c r="TZ1065" s="3"/>
      <c r="UA1065" s="3"/>
      <c r="UB1065" s="3"/>
      <c r="UC1065" s="3"/>
      <c r="UD1065" s="3"/>
      <c r="UE1065" s="3"/>
      <c r="UF1065" s="3"/>
      <c r="UG1065" s="3"/>
      <c r="UH1065" s="3"/>
      <c r="UI1065" s="3"/>
      <c r="UJ1065" s="3"/>
      <c r="UK1065" s="3"/>
      <c r="UL1065" s="3"/>
      <c r="UM1065" s="3"/>
      <c r="UN1065" s="3"/>
      <c r="UO1065" s="3"/>
      <c r="UP1065" s="3"/>
      <c r="UQ1065" s="3"/>
      <c r="UR1065" s="3"/>
      <c r="US1065" s="3"/>
      <c r="UT1065" s="3"/>
      <c r="UU1065" s="3"/>
      <c r="UV1065" s="3"/>
      <c r="UW1065" s="3"/>
      <c r="UX1065" s="3"/>
      <c r="UY1065" s="3"/>
      <c r="UZ1065" s="3"/>
      <c r="VA1065" s="3"/>
      <c r="VB1065" s="3"/>
      <c r="VC1065" s="3"/>
      <c r="VD1065" s="3"/>
      <c r="VE1065" s="3"/>
      <c r="VF1065" s="3"/>
      <c r="VG1065" s="3"/>
      <c r="VH1065" s="3"/>
      <c r="VI1065" s="3"/>
      <c r="VJ1065" s="3"/>
      <c r="VK1065" s="3"/>
      <c r="VL1065" s="3"/>
      <c r="VM1065" s="3"/>
      <c r="VN1065" s="3"/>
      <c r="VO1065" s="3"/>
      <c r="VP1065" s="3"/>
      <c r="VQ1065" s="3"/>
      <c r="VR1065" s="3"/>
      <c r="VS1065" s="3"/>
      <c r="VT1065" s="3"/>
      <c r="VU1065" s="3"/>
      <c r="VV1065" s="3"/>
      <c r="VW1065" s="3"/>
      <c r="VX1065" s="3"/>
      <c r="VY1065" s="3"/>
      <c r="VZ1065" s="3"/>
      <c r="WA1065" s="3"/>
      <c r="WB1065" s="3"/>
      <c r="WC1065" s="3"/>
    </row>
    <row r="1066" spans="1:601" x14ac:dyDescent="0.3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  <c r="KA1066" s="3"/>
      <c r="KB1066" s="3"/>
      <c r="KC1066" s="3"/>
      <c r="KD1066" s="3"/>
      <c r="KE1066" s="3"/>
      <c r="KF1066" s="3"/>
      <c r="KG1066" s="3"/>
      <c r="KH1066" s="3"/>
      <c r="KI1066" s="3"/>
      <c r="KJ1066" s="3"/>
      <c r="KK1066" s="3"/>
      <c r="KL1066" s="3"/>
      <c r="KM1066" s="3"/>
      <c r="KN1066" s="3"/>
      <c r="KO1066" s="3"/>
      <c r="KP1066" s="3"/>
      <c r="KQ1066" s="3"/>
      <c r="KR1066" s="3"/>
      <c r="KS1066" s="3"/>
      <c r="KT1066" s="3"/>
      <c r="KU1066" s="3"/>
      <c r="KV1066" s="3"/>
      <c r="KW1066" s="3"/>
      <c r="KX1066" s="3"/>
      <c r="KY1066" s="3"/>
      <c r="KZ1066" s="3"/>
      <c r="LA1066" s="3"/>
      <c r="LB1066" s="3"/>
      <c r="LC1066" s="3"/>
      <c r="LD1066" s="3"/>
      <c r="LE1066" s="3"/>
      <c r="LF1066" s="3"/>
      <c r="LG1066" s="3"/>
      <c r="LH1066" s="3"/>
      <c r="LI1066" s="3"/>
      <c r="LJ1066" s="3"/>
      <c r="LK1066" s="3"/>
      <c r="LL1066" s="3"/>
      <c r="LM1066" s="3"/>
      <c r="LN1066" s="3"/>
      <c r="LO1066" s="3"/>
      <c r="LP1066" s="3"/>
      <c r="LQ1066" s="3"/>
      <c r="LR1066" s="3"/>
      <c r="LS1066" s="3"/>
      <c r="LT1066" s="3"/>
      <c r="LU1066" s="3"/>
      <c r="LV1066" s="3"/>
      <c r="LW1066" s="3"/>
      <c r="LX1066" s="3"/>
      <c r="LY1066" s="3"/>
      <c r="LZ1066" s="3"/>
      <c r="MA1066" s="3"/>
      <c r="MB1066" s="3"/>
      <c r="MC1066" s="3"/>
      <c r="MD1066" s="3"/>
      <c r="ME1066" s="3"/>
      <c r="MF1066" s="3"/>
      <c r="MG1066" s="3"/>
      <c r="MH1066" s="3"/>
      <c r="MI1066" s="3"/>
      <c r="MJ1066" s="3"/>
      <c r="MK1066" s="3"/>
      <c r="ML1066" s="3"/>
      <c r="MM1066" s="3"/>
      <c r="MN1066" s="3"/>
      <c r="MO1066" s="3"/>
      <c r="MP1066" s="3"/>
      <c r="MQ1066" s="3"/>
      <c r="MR1066" s="3"/>
      <c r="MS1066" s="3"/>
      <c r="MT1066" s="3"/>
      <c r="MU1066" s="3"/>
      <c r="MV1066" s="3"/>
      <c r="MW1066" s="3"/>
      <c r="MX1066" s="3"/>
      <c r="MY1066" s="3"/>
      <c r="MZ1066" s="3"/>
      <c r="NA1066" s="3"/>
      <c r="NB1066" s="3"/>
      <c r="NC1066" s="3"/>
      <c r="ND1066" s="3"/>
      <c r="NE1066" s="3"/>
      <c r="NF1066" s="3"/>
      <c r="NG1066" s="3"/>
      <c r="NH1066" s="3"/>
      <c r="NI1066" s="3"/>
      <c r="NJ1066" s="3"/>
      <c r="NK1066" s="3"/>
      <c r="NL1066" s="3"/>
      <c r="NM1066" s="3"/>
      <c r="NN1066" s="3"/>
      <c r="NO1066" s="3"/>
      <c r="NP1066" s="3"/>
      <c r="NQ1066" s="3"/>
      <c r="NR1066" s="3"/>
      <c r="NS1066" s="3"/>
      <c r="NT1066" s="3"/>
      <c r="NU1066" s="3"/>
      <c r="NV1066" s="3"/>
      <c r="NW1066" s="3"/>
      <c r="NX1066" s="3"/>
      <c r="NY1066" s="3"/>
      <c r="NZ1066" s="3"/>
      <c r="OA1066" s="3"/>
      <c r="OB1066" s="3"/>
      <c r="OC1066" s="3"/>
      <c r="OD1066" s="3"/>
      <c r="OE1066" s="3"/>
      <c r="OF1066" s="3"/>
      <c r="OG1066" s="3"/>
      <c r="OH1066" s="3"/>
      <c r="OI1066" s="3"/>
      <c r="OJ1066" s="3"/>
      <c r="OK1066" s="3"/>
      <c r="OL1066" s="3"/>
      <c r="OM1066" s="3"/>
      <c r="ON1066" s="3"/>
      <c r="OO1066" s="3"/>
      <c r="OP1066" s="3"/>
      <c r="OQ1066" s="3"/>
      <c r="OR1066" s="3"/>
      <c r="OS1066" s="3"/>
      <c r="OT1066" s="3"/>
      <c r="OU1066" s="3"/>
      <c r="OV1066" s="3"/>
      <c r="OW1066" s="3"/>
      <c r="OX1066" s="3"/>
      <c r="OY1066" s="3"/>
      <c r="OZ1066" s="3"/>
      <c r="PA1066" s="3"/>
      <c r="PB1066" s="3"/>
      <c r="PC1066" s="3"/>
      <c r="PD1066" s="3"/>
      <c r="PE1066" s="3"/>
      <c r="PF1066" s="3"/>
      <c r="PG1066" s="3"/>
      <c r="PH1066" s="3"/>
      <c r="PI1066" s="3"/>
      <c r="PJ1066" s="3"/>
      <c r="PK1066" s="3"/>
      <c r="PL1066" s="3"/>
      <c r="PM1066" s="3"/>
      <c r="PN1066" s="3"/>
      <c r="PO1066" s="3"/>
      <c r="PP1066" s="3"/>
      <c r="PQ1066" s="3"/>
      <c r="PR1066" s="3"/>
      <c r="PS1066" s="3"/>
      <c r="PT1066" s="3"/>
      <c r="PU1066" s="3"/>
      <c r="PV1066" s="3"/>
      <c r="PW1066" s="3"/>
      <c r="PX1066" s="3"/>
      <c r="PY1066" s="3"/>
      <c r="PZ1066" s="3"/>
      <c r="QA1066" s="3"/>
      <c r="QB1066" s="3"/>
      <c r="QC1066" s="3"/>
      <c r="QD1066" s="3"/>
      <c r="QE1066" s="3"/>
      <c r="QF1066" s="3"/>
      <c r="QG1066" s="3"/>
      <c r="QH1066" s="3"/>
      <c r="QI1066" s="3"/>
      <c r="QJ1066" s="3"/>
      <c r="QK1066" s="3"/>
      <c r="QL1066" s="3"/>
      <c r="QM1066" s="3"/>
      <c r="QN1066" s="3"/>
      <c r="QO1066" s="3"/>
      <c r="QP1066" s="3"/>
      <c r="QQ1066" s="3"/>
      <c r="QR1066" s="3"/>
      <c r="QS1066" s="3"/>
      <c r="QT1066" s="3"/>
      <c r="QU1066" s="3"/>
      <c r="QV1066" s="3"/>
      <c r="QW1066" s="3"/>
      <c r="QX1066" s="3"/>
      <c r="QY1066" s="3"/>
      <c r="QZ1066" s="3"/>
      <c r="RA1066" s="3"/>
      <c r="RB1066" s="3"/>
      <c r="RC1066" s="3"/>
      <c r="RD1066" s="3"/>
      <c r="RE1066" s="3"/>
      <c r="RF1066" s="3"/>
      <c r="RG1066" s="3"/>
      <c r="RH1066" s="3"/>
      <c r="RI1066" s="3"/>
      <c r="RJ1066" s="3"/>
      <c r="RK1066" s="3"/>
      <c r="RL1066" s="3"/>
      <c r="RM1066" s="3"/>
      <c r="RN1066" s="3"/>
      <c r="RO1066" s="3"/>
      <c r="RP1066" s="3"/>
      <c r="RQ1066" s="3"/>
      <c r="RR1066" s="3"/>
      <c r="RS1066" s="3"/>
      <c r="RT1066" s="3"/>
      <c r="RU1066" s="3"/>
      <c r="RV1066" s="3"/>
      <c r="RW1066" s="3"/>
      <c r="RX1066" s="3"/>
      <c r="RY1066" s="3"/>
      <c r="RZ1066" s="3"/>
      <c r="SA1066" s="3"/>
      <c r="SB1066" s="3"/>
      <c r="SC1066" s="3"/>
      <c r="SD1066" s="3"/>
      <c r="SE1066" s="3"/>
      <c r="SF1066" s="3"/>
      <c r="SG1066" s="3"/>
      <c r="SH1066" s="3"/>
      <c r="SI1066" s="3"/>
      <c r="SJ1066" s="3"/>
      <c r="SK1066" s="3"/>
      <c r="SL1066" s="3"/>
      <c r="SM1066" s="3"/>
      <c r="SN1066" s="3"/>
      <c r="SO1066" s="3"/>
      <c r="SP1066" s="3"/>
      <c r="SQ1066" s="3"/>
      <c r="SR1066" s="3"/>
      <c r="SS1066" s="3"/>
      <c r="ST1066" s="3"/>
      <c r="SU1066" s="3"/>
      <c r="SV1066" s="3"/>
      <c r="SW1066" s="3"/>
      <c r="SX1066" s="3"/>
      <c r="SY1066" s="3"/>
      <c r="SZ1066" s="3"/>
      <c r="TA1066" s="3"/>
      <c r="TB1066" s="3"/>
      <c r="TC1066" s="3"/>
      <c r="TD1066" s="3"/>
      <c r="TE1066" s="3"/>
      <c r="TF1066" s="3"/>
      <c r="TG1066" s="3"/>
      <c r="TH1066" s="3"/>
      <c r="TI1066" s="3"/>
      <c r="TJ1066" s="3"/>
      <c r="TK1066" s="3"/>
      <c r="TL1066" s="3"/>
      <c r="TM1066" s="3"/>
      <c r="TN1066" s="3"/>
      <c r="TO1066" s="3"/>
      <c r="TP1066" s="3"/>
      <c r="TQ1066" s="3"/>
      <c r="TR1066" s="3"/>
      <c r="TS1066" s="3"/>
      <c r="TT1066" s="3"/>
      <c r="TU1066" s="3"/>
      <c r="TV1066" s="3"/>
      <c r="TW1066" s="3"/>
      <c r="TX1066" s="3"/>
      <c r="TY1066" s="3"/>
      <c r="TZ1066" s="3"/>
      <c r="UA1066" s="3"/>
      <c r="UB1066" s="3"/>
      <c r="UC1066" s="3"/>
      <c r="UD1066" s="3"/>
      <c r="UE1066" s="3"/>
      <c r="UF1066" s="3"/>
      <c r="UG1066" s="3"/>
      <c r="UH1066" s="3"/>
      <c r="UI1066" s="3"/>
      <c r="UJ1066" s="3"/>
      <c r="UK1066" s="3"/>
      <c r="UL1066" s="3"/>
      <c r="UM1066" s="3"/>
      <c r="UN1066" s="3"/>
      <c r="UO1066" s="3"/>
      <c r="UP1066" s="3"/>
      <c r="UQ1066" s="3"/>
      <c r="UR1066" s="3"/>
      <c r="US1066" s="3"/>
      <c r="UT1066" s="3"/>
      <c r="UU1066" s="3"/>
      <c r="UV1066" s="3"/>
      <c r="UW1066" s="3"/>
      <c r="UX1066" s="3"/>
      <c r="UY1066" s="3"/>
      <c r="UZ1066" s="3"/>
      <c r="VA1066" s="3"/>
      <c r="VB1066" s="3"/>
      <c r="VC1066" s="3"/>
      <c r="VD1066" s="3"/>
      <c r="VE1066" s="3"/>
      <c r="VF1066" s="3"/>
      <c r="VG1066" s="3"/>
      <c r="VH1066" s="3"/>
      <c r="VI1066" s="3"/>
      <c r="VJ1066" s="3"/>
      <c r="VK1066" s="3"/>
      <c r="VL1066" s="3"/>
      <c r="VM1066" s="3"/>
      <c r="VN1066" s="3"/>
      <c r="VO1066" s="3"/>
      <c r="VP1066" s="3"/>
      <c r="VQ1066" s="3"/>
      <c r="VR1066" s="3"/>
      <c r="VS1066" s="3"/>
      <c r="VT1066" s="3"/>
      <c r="VU1066" s="3"/>
      <c r="VV1066" s="3"/>
      <c r="VW1066" s="3"/>
      <c r="VX1066" s="3"/>
      <c r="VY1066" s="3"/>
      <c r="VZ1066" s="3"/>
      <c r="WA1066" s="3"/>
      <c r="WB1066" s="3"/>
      <c r="WC1066" s="3"/>
    </row>
    <row r="1067" spans="1:601" x14ac:dyDescent="0.3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  <c r="KX1067" s="3"/>
      <c r="KY1067" s="3"/>
      <c r="KZ1067" s="3"/>
      <c r="LA1067" s="3"/>
      <c r="LB1067" s="3"/>
      <c r="LC1067" s="3"/>
      <c r="LD1067" s="3"/>
      <c r="LE1067" s="3"/>
      <c r="LF1067" s="3"/>
      <c r="LG1067" s="3"/>
      <c r="LH1067" s="3"/>
      <c r="LI1067" s="3"/>
      <c r="LJ1067" s="3"/>
      <c r="LK1067" s="3"/>
      <c r="LL1067" s="3"/>
      <c r="LM1067" s="3"/>
      <c r="LN1067" s="3"/>
      <c r="LO1067" s="3"/>
      <c r="LP1067" s="3"/>
      <c r="LQ1067" s="3"/>
      <c r="LR1067" s="3"/>
      <c r="LS1067" s="3"/>
      <c r="LT1067" s="3"/>
      <c r="LU1067" s="3"/>
      <c r="LV1067" s="3"/>
      <c r="LW1067" s="3"/>
      <c r="LX1067" s="3"/>
      <c r="LY1067" s="3"/>
      <c r="LZ1067" s="3"/>
      <c r="MA1067" s="3"/>
      <c r="MB1067" s="3"/>
      <c r="MC1067" s="3"/>
      <c r="MD1067" s="3"/>
      <c r="ME1067" s="3"/>
      <c r="MF1067" s="3"/>
      <c r="MG1067" s="3"/>
      <c r="MH1067" s="3"/>
      <c r="MI1067" s="3"/>
      <c r="MJ1067" s="3"/>
      <c r="MK1067" s="3"/>
      <c r="ML1067" s="3"/>
      <c r="MM1067" s="3"/>
      <c r="MN1067" s="3"/>
      <c r="MO1067" s="3"/>
      <c r="MP1067" s="3"/>
      <c r="MQ1067" s="3"/>
      <c r="MR1067" s="3"/>
      <c r="MS1067" s="3"/>
      <c r="MT1067" s="3"/>
      <c r="MU1067" s="3"/>
      <c r="MV1067" s="3"/>
      <c r="MW1067" s="3"/>
      <c r="MX1067" s="3"/>
      <c r="MY1067" s="3"/>
      <c r="MZ1067" s="3"/>
      <c r="NA1067" s="3"/>
      <c r="NB1067" s="3"/>
      <c r="NC1067" s="3"/>
      <c r="ND1067" s="3"/>
      <c r="NE1067" s="3"/>
      <c r="NF1067" s="3"/>
      <c r="NG1067" s="3"/>
      <c r="NH1067" s="3"/>
      <c r="NI1067" s="3"/>
      <c r="NJ1067" s="3"/>
      <c r="NK1067" s="3"/>
      <c r="NL1067" s="3"/>
      <c r="NM1067" s="3"/>
      <c r="NN1067" s="3"/>
      <c r="NO1067" s="3"/>
      <c r="NP1067" s="3"/>
      <c r="NQ1067" s="3"/>
      <c r="NR1067" s="3"/>
      <c r="NS1067" s="3"/>
      <c r="NT1067" s="3"/>
      <c r="NU1067" s="3"/>
      <c r="NV1067" s="3"/>
      <c r="NW1067" s="3"/>
      <c r="NX1067" s="3"/>
      <c r="NY1067" s="3"/>
      <c r="NZ1067" s="3"/>
      <c r="OA1067" s="3"/>
      <c r="OB1067" s="3"/>
      <c r="OC1067" s="3"/>
      <c r="OD1067" s="3"/>
      <c r="OE1067" s="3"/>
      <c r="OF1067" s="3"/>
      <c r="OG1067" s="3"/>
      <c r="OH1067" s="3"/>
      <c r="OI1067" s="3"/>
      <c r="OJ1067" s="3"/>
      <c r="OK1067" s="3"/>
      <c r="OL1067" s="3"/>
      <c r="OM1067" s="3"/>
      <c r="ON1067" s="3"/>
      <c r="OO1067" s="3"/>
      <c r="OP1067" s="3"/>
      <c r="OQ1067" s="3"/>
      <c r="OR1067" s="3"/>
      <c r="OS1067" s="3"/>
      <c r="OT1067" s="3"/>
      <c r="OU1067" s="3"/>
      <c r="OV1067" s="3"/>
      <c r="OW1067" s="3"/>
      <c r="OX1067" s="3"/>
      <c r="OY1067" s="3"/>
      <c r="OZ1067" s="3"/>
      <c r="PA1067" s="3"/>
      <c r="PB1067" s="3"/>
      <c r="PC1067" s="3"/>
      <c r="PD1067" s="3"/>
      <c r="PE1067" s="3"/>
      <c r="PF1067" s="3"/>
      <c r="PG1067" s="3"/>
      <c r="PH1067" s="3"/>
      <c r="PI1067" s="3"/>
      <c r="PJ1067" s="3"/>
      <c r="PK1067" s="3"/>
      <c r="PL1067" s="3"/>
      <c r="PM1067" s="3"/>
      <c r="PN1067" s="3"/>
      <c r="PO1067" s="3"/>
      <c r="PP1067" s="3"/>
      <c r="PQ1067" s="3"/>
      <c r="PR1067" s="3"/>
      <c r="PS1067" s="3"/>
      <c r="PT1067" s="3"/>
      <c r="PU1067" s="3"/>
      <c r="PV1067" s="3"/>
      <c r="PW1067" s="3"/>
      <c r="PX1067" s="3"/>
      <c r="PY1067" s="3"/>
      <c r="PZ1067" s="3"/>
      <c r="QA1067" s="3"/>
      <c r="QB1067" s="3"/>
      <c r="QC1067" s="3"/>
      <c r="QD1067" s="3"/>
      <c r="QE1067" s="3"/>
      <c r="QF1067" s="3"/>
      <c r="QG1067" s="3"/>
      <c r="QH1067" s="3"/>
      <c r="QI1067" s="3"/>
      <c r="QJ1067" s="3"/>
      <c r="QK1067" s="3"/>
      <c r="QL1067" s="3"/>
      <c r="QM1067" s="3"/>
      <c r="QN1067" s="3"/>
      <c r="QO1067" s="3"/>
      <c r="QP1067" s="3"/>
      <c r="QQ1067" s="3"/>
      <c r="QR1067" s="3"/>
      <c r="QS1067" s="3"/>
      <c r="QT1067" s="3"/>
      <c r="QU1067" s="3"/>
      <c r="QV1067" s="3"/>
      <c r="QW1067" s="3"/>
      <c r="QX1067" s="3"/>
      <c r="QY1067" s="3"/>
      <c r="QZ1067" s="3"/>
      <c r="RA1067" s="3"/>
      <c r="RB1067" s="3"/>
      <c r="RC1067" s="3"/>
      <c r="RD1067" s="3"/>
      <c r="RE1067" s="3"/>
      <c r="RF1067" s="3"/>
      <c r="RG1067" s="3"/>
      <c r="RH1067" s="3"/>
      <c r="RI1067" s="3"/>
      <c r="RJ1067" s="3"/>
      <c r="RK1067" s="3"/>
      <c r="RL1067" s="3"/>
      <c r="RM1067" s="3"/>
      <c r="RN1067" s="3"/>
      <c r="RO1067" s="3"/>
      <c r="RP1067" s="3"/>
      <c r="RQ1067" s="3"/>
      <c r="RR1067" s="3"/>
      <c r="RS1067" s="3"/>
      <c r="RT1067" s="3"/>
      <c r="RU1067" s="3"/>
      <c r="RV1067" s="3"/>
      <c r="RW1067" s="3"/>
      <c r="RX1067" s="3"/>
      <c r="RY1067" s="3"/>
      <c r="RZ1067" s="3"/>
      <c r="SA1067" s="3"/>
      <c r="SB1067" s="3"/>
      <c r="SC1067" s="3"/>
      <c r="SD1067" s="3"/>
      <c r="SE1067" s="3"/>
      <c r="SF1067" s="3"/>
      <c r="SG1067" s="3"/>
      <c r="SH1067" s="3"/>
      <c r="SI1067" s="3"/>
      <c r="SJ1067" s="3"/>
      <c r="SK1067" s="3"/>
      <c r="SL1067" s="3"/>
      <c r="SM1067" s="3"/>
      <c r="SN1067" s="3"/>
      <c r="SO1067" s="3"/>
      <c r="SP1067" s="3"/>
      <c r="SQ1067" s="3"/>
      <c r="SR1067" s="3"/>
      <c r="SS1067" s="3"/>
      <c r="ST1067" s="3"/>
      <c r="SU1067" s="3"/>
      <c r="SV1067" s="3"/>
      <c r="SW1067" s="3"/>
      <c r="SX1067" s="3"/>
      <c r="SY1067" s="3"/>
      <c r="SZ1067" s="3"/>
      <c r="TA1067" s="3"/>
      <c r="TB1067" s="3"/>
      <c r="TC1067" s="3"/>
      <c r="TD1067" s="3"/>
      <c r="TE1067" s="3"/>
      <c r="TF1067" s="3"/>
      <c r="TG1067" s="3"/>
      <c r="TH1067" s="3"/>
      <c r="TI1067" s="3"/>
      <c r="TJ1067" s="3"/>
      <c r="TK1067" s="3"/>
      <c r="TL1067" s="3"/>
      <c r="TM1067" s="3"/>
      <c r="TN1067" s="3"/>
      <c r="TO1067" s="3"/>
      <c r="TP1067" s="3"/>
      <c r="TQ1067" s="3"/>
      <c r="TR1067" s="3"/>
      <c r="TS1067" s="3"/>
      <c r="TT1067" s="3"/>
      <c r="TU1067" s="3"/>
      <c r="TV1067" s="3"/>
      <c r="TW1067" s="3"/>
      <c r="TX1067" s="3"/>
      <c r="TY1067" s="3"/>
      <c r="TZ1067" s="3"/>
      <c r="UA1067" s="3"/>
      <c r="UB1067" s="3"/>
      <c r="UC1067" s="3"/>
      <c r="UD1067" s="3"/>
      <c r="UE1067" s="3"/>
      <c r="UF1067" s="3"/>
      <c r="UG1067" s="3"/>
      <c r="UH1067" s="3"/>
      <c r="UI1067" s="3"/>
      <c r="UJ1067" s="3"/>
      <c r="UK1067" s="3"/>
      <c r="UL1067" s="3"/>
      <c r="UM1067" s="3"/>
      <c r="UN1067" s="3"/>
      <c r="UO1067" s="3"/>
      <c r="UP1067" s="3"/>
      <c r="UQ1067" s="3"/>
      <c r="UR1067" s="3"/>
      <c r="US1067" s="3"/>
      <c r="UT1067" s="3"/>
      <c r="UU1067" s="3"/>
      <c r="UV1067" s="3"/>
      <c r="UW1067" s="3"/>
      <c r="UX1067" s="3"/>
      <c r="UY1067" s="3"/>
      <c r="UZ1067" s="3"/>
      <c r="VA1067" s="3"/>
      <c r="VB1067" s="3"/>
      <c r="VC1067" s="3"/>
      <c r="VD1067" s="3"/>
      <c r="VE1067" s="3"/>
      <c r="VF1067" s="3"/>
      <c r="VG1067" s="3"/>
      <c r="VH1067" s="3"/>
      <c r="VI1067" s="3"/>
      <c r="VJ1067" s="3"/>
      <c r="VK1067" s="3"/>
      <c r="VL1067" s="3"/>
      <c r="VM1067" s="3"/>
      <c r="VN1067" s="3"/>
      <c r="VO1067" s="3"/>
      <c r="VP1067" s="3"/>
      <c r="VQ1067" s="3"/>
      <c r="VR1067" s="3"/>
      <c r="VS1067" s="3"/>
      <c r="VT1067" s="3"/>
      <c r="VU1067" s="3"/>
      <c r="VV1067" s="3"/>
      <c r="VW1067" s="3"/>
      <c r="VX1067" s="3"/>
      <c r="VY1067" s="3"/>
      <c r="VZ1067" s="3"/>
      <c r="WA1067" s="3"/>
      <c r="WB1067" s="3"/>
      <c r="WC1067" s="3"/>
    </row>
    <row r="1068" spans="1:601" x14ac:dyDescent="0.3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  <c r="KX1068" s="3"/>
      <c r="KY1068" s="3"/>
      <c r="KZ1068" s="3"/>
      <c r="LA1068" s="3"/>
      <c r="LB1068" s="3"/>
      <c r="LC1068" s="3"/>
      <c r="LD1068" s="3"/>
      <c r="LE1068" s="3"/>
      <c r="LF1068" s="3"/>
      <c r="LG1068" s="3"/>
      <c r="LH1068" s="3"/>
      <c r="LI1068" s="3"/>
      <c r="LJ1068" s="3"/>
      <c r="LK1068" s="3"/>
      <c r="LL1068" s="3"/>
      <c r="LM1068" s="3"/>
      <c r="LN1068" s="3"/>
      <c r="LO1068" s="3"/>
      <c r="LP1068" s="3"/>
      <c r="LQ1068" s="3"/>
      <c r="LR1068" s="3"/>
      <c r="LS1068" s="3"/>
      <c r="LT1068" s="3"/>
      <c r="LU1068" s="3"/>
      <c r="LV1068" s="3"/>
      <c r="LW1068" s="3"/>
      <c r="LX1068" s="3"/>
      <c r="LY1068" s="3"/>
      <c r="LZ1068" s="3"/>
      <c r="MA1068" s="3"/>
      <c r="MB1068" s="3"/>
      <c r="MC1068" s="3"/>
      <c r="MD1068" s="3"/>
      <c r="ME1068" s="3"/>
      <c r="MF1068" s="3"/>
      <c r="MG1068" s="3"/>
      <c r="MH1068" s="3"/>
      <c r="MI1068" s="3"/>
      <c r="MJ1068" s="3"/>
      <c r="MK1068" s="3"/>
      <c r="ML1068" s="3"/>
      <c r="MM1068" s="3"/>
      <c r="MN1068" s="3"/>
      <c r="MO1068" s="3"/>
      <c r="MP1068" s="3"/>
      <c r="MQ1068" s="3"/>
      <c r="MR1068" s="3"/>
      <c r="MS1068" s="3"/>
      <c r="MT1068" s="3"/>
      <c r="MU1068" s="3"/>
      <c r="MV1068" s="3"/>
      <c r="MW1068" s="3"/>
      <c r="MX1068" s="3"/>
      <c r="MY1068" s="3"/>
      <c r="MZ1068" s="3"/>
      <c r="NA1068" s="3"/>
      <c r="NB1068" s="3"/>
      <c r="NC1068" s="3"/>
      <c r="ND1068" s="3"/>
      <c r="NE1068" s="3"/>
      <c r="NF1068" s="3"/>
      <c r="NG1068" s="3"/>
      <c r="NH1068" s="3"/>
      <c r="NI1068" s="3"/>
      <c r="NJ1068" s="3"/>
      <c r="NK1068" s="3"/>
      <c r="NL1068" s="3"/>
      <c r="NM1068" s="3"/>
      <c r="NN1068" s="3"/>
      <c r="NO1068" s="3"/>
      <c r="NP1068" s="3"/>
      <c r="NQ1068" s="3"/>
      <c r="NR1068" s="3"/>
      <c r="NS1068" s="3"/>
      <c r="NT1068" s="3"/>
      <c r="NU1068" s="3"/>
      <c r="NV1068" s="3"/>
      <c r="NW1068" s="3"/>
      <c r="NX1068" s="3"/>
      <c r="NY1068" s="3"/>
      <c r="NZ1068" s="3"/>
      <c r="OA1068" s="3"/>
      <c r="OB1068" s="3"/>
      <c r="OC1068" s="3"/>
      <c r="OD1068" s="3"/>
      <c r="OE1068" s="3"/>
      <c r="OF1068" s="3"/>
      <c r="OG1068" s="3"/>
      <c r="OH1068" s="3"/>
      <c r="OI1068" s="3"/>
      <c r="OJ1068" s="3"/>
      <c r="OK1068" s="3"/>
      <c r="OL1068" s="3"/>
      <c r="OM1068" s="3"/>
      <c r="ON1068" s="3"/>
      <c r="OO1068" s="3"/>
      <c r="OP1068" s="3"/>
      <c r="OQ1068" s="3"/>
      <c r="OR1068" s="3"/>
      <c r="OS1068" s="3"/>
      <c r="OT1068" s="3"/>
      <c r="OU1068" s="3"/>
      <c r="OV1068" s="3"/>
      <c r="OW1068" s="3"/>
      <c r="OX1068" s="3"/>
      <c r="OY1068" s="3"/>
      <c r="OZ1068" s="3"/>
      <c r="PA1068" s="3"/>
      <c r="PB1068" s="3"/>
      <c r="PC1068" s="3"/>
      <c r="PD1068" s="3"/>
      <c r="PE1068" s="3"/>
      <c r="PF1068" s="3"/>
      <c r="PG1068" s="3"/>
      <c r="PH1068" s="3"/>
      <c r="PI1068" s="3"/>
      <c r="PJ1068" s="3"/>
      <c r="PK1068" s="3"/>
      <c r="PL1068" s="3"/>
      <c r="PM1068" s="3"/>
      <c r="PN1068" s="3"/>
      <c r="PO1068" s="3"/>
      <c r="PP1068" s="3"/>
      <c r="PQ1068" s="3"/>
      <c r="PR1068" s="3"/>
      <c r="PS1068" s="3"/>
      <c r="PT1068" s="3"/>
      <c r="PU1068" s="3"/>
      <c r="PV1068" s="3"/>
      <c r="PW1068" s="3"/>
      <c r="PX1068" s="3"/>
      <c r="PY1068" s="3"/>
      <c r="PZ1068" s="3"/>
      <c r="QA1068" s="3"/>
      <c r="QB1068" s="3"/>
      <c r="QC1068" s="3"/>
      <c r="QD1068" s="3"/>
      <c r="QE1068" s="3"/>
      <c r="QF1068" s="3"/>
      <c r="QG1068" s="3"/>
      <c r="QH1068" s="3"/>
      <c r="QI1068" s="3"/>
      <c r="QJ1068" s="3"/>
      <c r="QK1068" s="3"/>
      <c r="QL1068" s="3"/>
      <c r="QM1068" s="3"/>
      <c r="QN1068" s="3"/>
      <c r="QO1068" s="3"/>
      <c r="QP1068" s="3"/>
      <c r="QQ1068" s="3"/>
      <c r="QR1068" s="3"/>
      <c r="QS1068" s="3"/>
      <c r="QT1068" s="3"/>
      <c r="QU1068" s="3"/>
      <c r="QV1068" s="3"/>
      <c r="QW1068" s="3"/>
      <c r="QX1068" s="3"/>
      <c r="QY1068" s="3"/>
      <c r="QZ1068" s="3"/>
      <c r="RA1068" s="3"/>
      <c r="RB1068" s="3"/>
      <c r="RC1068" s="3"/>
      <c r="RD1068" s="3"/>
      <c r="RE1068" s="3"/>
      <c r="RF1068" s="3"/>
      <c r="RG1068" s="3"/>
      <c r="RH1068" s="3"/>
      <c r="RI1068" s="3"/>
      <c r="RJ1068" s="3"/>
      <c r="RK1068" s="3"/>
      <c r="RL1068" s="3"/>
      <c r="RM1068" s="3"/>
      <c r="RN1068" s="3"/>
      <c r="RO1068" s="3"/>
      <c r="RP1068" s="3"/>
      <c r="RQ1068" s="3"/>
      <c r="RR1068" s="3"/>
      <c r="RS1068" s="3"/>
      <c r="RT1068" s="3"/>
      <c r="RU1068" s="3"/>
      <c r="RV1068" s="3"/>
      <c r="RW1068" s="3"/>
      <c r="RX1068" s="3"/>
      <c r="RY1068" s="3"/>
      <c r="RZ1068" s="3"/>
      <c r="SA1068" s="3"/>
      <c r="SB1068" s="3"/>
      <c r="SC1068" s="3"/>
      <c r="SD1068" s="3"/>
      <c r="SE1068" s="3"/>
      <c r="SF1068" s="3"/>
      <c r="SG1068" s="3"/>
      <c r="SH1068" s="3"/>
      <c r="SI1068" s="3"/>
      <c r="SJ1068" s="3"/>
      <c r="SK1068" s="3"/>
      <c r="SL1068" s="3"/>
      <c r="SM1068" s="3"/>
      <c r="SN1068" s="3"/>
      <c r="SO1068" s="3"/>
      <c r="SP1068" s="3"/>
      <c r="SQ1068" s="3"/>
      <c r="SR1068" s="3"/>
      <c r="SS1068" s="3"/>
      <c r="ST1068" s="3"/>
      <c r="SU1068" s="3"/>
      <c r="SV1068" s="3"/>
      <c r="SW1068" s="3"/>
      <c r="SX1068" s="3"/>
      <c r="SY1068" s="3"/>
      <c r="SZ1068" s="3"/>
      <c r="TA1068" s="3"/>
      <c r="TB1068" s="3"/>
      <c r="TC1068" s="3"/>
      <c r="TD1068" s="3"/>
      <c r="TE1068" s="3"/>
      <c r="TF1068" s="3"/>
      <c r="TG1068" s="3"/>
      <c r="TH1068" s="3"/>
      <c r="TI1068" s="3"/>
      <c r="TJ1068" s="3"/>
      <c r="TK1068" s="3"/>
      <c r="TL1068" s="3"/>
      <c r="TM1068" s="3"/>
      <c r="TN1068" s="3"/>
      <c r="TO1068" s="3"/>
      <c r="TP1068" s="3"/>
      <c r="TQ1068" s="3"/>
      <c r="TR1068" s="3"/>
      <c r="TS1068" s="3"/>
      <c r="TT1068" s="3"/>
      <c r="TU1068" s="3"/>
      <c r="TV1068" s="3"/>
      <c r="TW1068" s="3"/>
      <c r="TX1068" s="3"/>
      <c r="TY1068" s="3"/>
      <c r="TZ1068" s="3"/>
      <c r="UA1068" s="3"/>
      <c r="UB1068" s="3"/>
      <c r="UC1068" s="3"/>
      <c r="UD1068" s="3"/>
      <c r="UE1068" s="3"/>
      <c r="UF1068" s="3"/>
      <c r="UG1068" s="3"/>
      <c r="UH1068" s="3"/>
      <c r="UI1068" s="3"/>
      <c r="UJ1068" s="3"/>
      <c r="UK1068" s="3"/>
      <c r="UL1068" s="3"/>
      <c r="UM1068" s="3"/>
      <c r="UN1068" s="3"/>
      <c r="UO1068" s="3"/>
      <c r="UP1068" s="3"/>
      <c r="UQ1068" s="3"/>
      <c r="UR1068" s="3"/>
      <c r="US1068" s="3"/>
      <c r="UT1068" s="3"/>
      <c r="UU1068" s="3"/>
      <c r="UV1068" s="3"/>
      <c r="UW1068" s="3"/>
      <c r="UX1068" s="3"/>
      <c r="UY1068" s="3"/>
      <c r="UZ1068" s="3"/>
      <c r="VA1068" s="3"/>
      <c r="VB1068" s="3"/>
      <c r="VC1068" s="3"/>
      <c r="VD1068" s="3"/>
      <c r="VE1068" s="3"/>
      <c r="VF1068" s="3"/>
      <c r="VG1068" s="3"/>
      <c r="VH1068" s="3"/>
      <c r="VI1068" s="3"/>
      <c r="VJ1068" s="3"/>
      <c r="VK1068" s="3"/>
      <c r="VL1068" s="3"/>
      <c r="VM1068" s="3"/>
      <c r="VN1068" s="3"/>
      <c r="VO1068" s="3"/>
      <c r="VP1068" s="3"/>
      <c r="VQ1068" s="3"/>
      <c r="VR1068" s="3"/>
      <c r="VS1068" s="3"/>
      <c r="VT1068" s="3"/>
      <c r="VU1068" s="3"/>
      <c r="VV1068" s="3"/>
      <c r="VW1068" s="3"/>
      <c r="VX1068" s="3"/>
      <c r="VY1068" s="3"/>
      <c r="VZ1068" s="3"/>
      <c r="WA1068" s="3"/>
      <c r="WB1068" s="3"/>
      <c r="WC1068" s="3"/>
    </row>
    <row r="1069" spans="1:601" x14ac:dyDescent="0.3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  <c r="KX1069" s="3"/>
      <c r="KY1069" s="3"/>
      <c r="KZ1069" s="3"/>
      <c r="LA1069" s="3"/>
      <c r="LB1069" s="3"/>
      <c r="LC1069" s="3"/>
      <c r="LD1069" s="3"/>
      <c r="LE1069" s="3"/>
      <c r="LF1069" s="3"/>
      <c r="LG1069" s="3"/>
      <c r="LH1069" s="3"/>
      <c r="LI1069" s="3"/>
      <c r="LJ1069" s="3"/>
      <c r="LK1069" s="3"/>
      <c r="LL1069" s="3"/>
      <c r="LM1069" s="3"/>
      <c r="LN1069" s="3"/>
      <c r="LO1069" s="3"/>
      <c r="LP1069" s="3"/>
      <c r="LQ1069" s="3"/>
      <c r="LR1069" s="3"/>
      <c r="LS1069" s="3"/>
      <c r="LT1069" s="3"/>
      <c r="LU1069" s="3"/>
      <c r="LV1069" s="3"/>
      <c r="LW1069" s="3"/>
      <c r="LX1069" s="3"/>
      <c r="LY1069" s="3"/>
      <c r="LZ1069" s="3"/>
      <c r="MA1069" s="3"/>
      <c r="MB1069" s="3"/>
      <c r="MC1069" s="3"/>
      <c r="MD1069" s="3"/>
      <c r="ME1069" s="3"/>
      <c r="MF1069" s="3"/>
      <c r="MG1069" s="3"/>
      <c r="MH1069" s="3"/>
      <c r="MI1069" s="3"/>
      <c r="MJ1069" s="3"/>
      <c r="MK1069" s="3"/>
      <c r="ML1069" s="3"/>
      <c r="MM1069" s="3"/>
      <c r="MN1069" s="3"/>
      <c r="MO1069" s="3"/>
      <c r="MP1069" s="3"/>
      <c r="MQ1069" s="3"/>
      <c r="MR1069" s="3"/>
      <c r="MS1069" s="3"/>
      <c r="MT1069" s="3"/>
      <c r="MU1069" s="3"/>
      <c r="MV1069" s="3"/>
      <c r="MW1069" s="3"/>
      <c r="MX1069" s="3"/>
      <c r="MY1069" s="3"/>
      <c r="MZ1069" s="3"/>
      <c r="NA1069" s="3"/>
      <c r="NB1069" s="3"/>
      <c r="NC1069" s="3"/>
      <c r="ND1069" s="3"/>
      <c r="NE1069" s="3"/>
      <c r="NF1069" s="3"/>
      <c r="NG1069" s="3"/>
      <c r="NH1069" s="3"/>
      <c r="NI1069" s="3"/>
      <c r="NJ1069" s="3"/>
      <c r="NK1069" s="3"/>
      <c r="NL1069" s="3"/>
      <c r="NM1069" s="3"/>
      <c r="NN1069" s="3"/>
      <c r="NO1069" s="3"/>
      <c r="NP1069" s="3"/>
      <c r="NQ1069" s="3"/>
      <c r="NR1069" s="3"/>
      <c r="NS1069" s="3"/>
      <c r="NT1069" s="3"/>
      <c r="NU1069" s="3"/>
      <c r="NV1069" s="3"/>
      <c r="NW1069" s="3"/>
      <c r="NX1069" s="3"/>
      <c r="NY1069" s="3"/>
      <c r="NZ1069" s="3"/>
      <c r="OA1069" s="3"/>
      <c r="OB1069" s="3"/>
      <c r="OC1069" s="3"/>
      <c r="OD1069" s="3"/>
      <c r="OE1069" s="3"/>
      <c r="OF1069" s="3"/>
      <c r="OG1069" s="3"/>
      <c r="OH1069" s="3"/>
      <c r="OI1069" s="3"/>
      <c r="OJ1069" s="3"/>
      <c r="OK1069" s="3"/>
      <c r="OL1069" s="3"/>
      <c r="OM1069" s="3"/>
      <c r="ON1069" s="3"/>
      <c r="OO1069" s="3"/>
      <c r="OP1069" s="3"/>
      <c r="OQ1069" s="3"/>
      <c r="OR1069" s="3"/>
      <c r="OS1069" s="3"/>
      <c r="OT1069" s="3"/>
      <c r="OU1069" s="3"/>
      <c r="OV1069" s="3"/>
      <c r="OW1069" s="3"/>
      <c r="OX1069" s="3"/>
      <c r="OY1069" s="3"/>
      <c r="OZ1069" s="3"/>
      <c r="PA1069" s="3"/>
      <c r="PB1069" s="3"/>
      <c r="PC1069" s="3"/>
      <c r="PD1069" s="3"/>
      <c r="PE1069" s="3"/>
      <c r="PF1069" s="3"/>
      <c r="PG1069" s="3"/>
      <c r="PH1069" s="3"/>
      <c r="PI1069" s="3"/>
      <c r="PJ1069" s="3"/>
      <c r="PK1069" s="3"/>
      <c r="PL1069" s="3"/>
      <c r="PM1069" s="3"/>
      <c r="PN1069" s="3"/>
      <c r="PO1069" s="3"/>
      <c r="PP1069" s="3"/>
      <c r="PQ1069" s="3"/>
      <c r="PR1069" s="3"/>
      <c r="PS1069" s="3"/>
      <c r="PT1069" s="3"/>
      <c r="PU1069" s="3"/>
      <c r="PV1069" s="3"/>
      <c r="PW1069" s="3"/>
      <c r="PX1069" s="3"/>
      <c r="PY1069" s="3"/>
      <c r="PZ1069" s="3"/>
      <c r="QA1069" s="3"/>
      <c r="QB1069" s="3"/>
      <c r="QC1069" s="3"/>
      <c r="QD1069" s="3"/>
      <c r="QE1069" s="3"/>
      <c r="QF1069" s="3"/>
      <c r="QG1069" s="3"/>
      <c r="QH1069" s="3"/>
      <c r="QI1069" s="3"/>
      <c r="QJ1069" s="3"/>
      <c r="QK1069" s="3"/>
      <c r="QL1069" s="3"/>
      <c r="QM1069" s="3"/>
      <c r="QN1069" s="3"/>
      <c r="QO1069" s="3"/>
      <c r="QP1069" s="3"/>
      <c r="QQ1069" s="3"/>
      <c r="QR1069" s="3"/>
      <c r="QS1069" s="3"/>
      <c r="QT1069" s="3"/>
      <c r="QU1069" s="3"/>
      <c r="QV1069" s="3"/>
      <c r="QW1069" s="3"/>
      <c r="QX1069" s="3"/>
      <c r="QY1069" s="3"/>
      <c r="QZ1069" s="3"/>
      <c r="RA1069" s="3"/>
      <c r="RB1069" s="3"/>
      <c r="RC1069" s="3"/>
      <c r="RD1069" s="3"/>
      <c r="RE1069" s="3"/>
      <c r="RF1069" s="3"/>
      <c r="RG1069" s="3"/>
      <c r="RH1069" s="3"/>
      <c r="RI1069" s="3"/>
      <c r="RJ1069" s="3"/>
      <c r="RK1069" s="3"/>
      <c r="RL1069" s="3"/>
      <c r="RM1069" s="3"/>
      <c r="RN1069" s="3"/>
      <c r="RO1069" s="3"/>
      <c r="RP1069" s="3"/>
      <c r="RQ1069" s="3"/>
      <c r="RR1069" s="3"/>
      <c r="RS1069" s="3"/>
      <c r="RT1069" s="3"/>
      <c r="RU1069" s="3"/>
      <c r="RV1069" s="3"/>
      <c r="RW1069" s="3"/>
      <c r="RX1069" s="3"/>
      <c r="RY1069" s="3"/>
      <c r="RZ1069" s="3"/>
      <c r="SA1069" s="3"/>
      <c r="SB1069" s="3"/>
      <c r="SC1069" s="3"/>
      <c r="SD1069" s="3"/>
      <c r="SE1069" s="3"/>
      <c r="SF1069" s="3"/>
      <c r="SG1069" s="3"/>
      <c r="SH1069" s="3"/>
      <c r="SI1069" s="3"/>
      <c r="SJ1069" s="3"/>
      <c r="SK1069" s="3"/>
      <c r="SL1069" s="3"/>
      <c r="SM1069" s="3"/>
      <c r="SN1069" s="3"/>
      <c r="SO1069" s="3"/>
      <c r="SP1069" s="3"/>
      <c r="SQ1069" s="3"/>
      <c r="SR1069" s="3"/>
      <c r="SS1069" s="3"/>
      <c r="ST1069" s="3"/>
      <c r="SU1069" s="3"/>
      <c r="SV1069" s="3"/>
      <c r="SW1069" s="3"/>
      <c r="SX1069" s="3"/>
      <c r="SY1069" s="3"/>
      <c r="SZ1069" s="3"/>
      <c r="TA1069" s="3"/>
      <c r="TB1069" s="3"/>
      <c r="TC1069" s="3"/>
      <c r="TD1069" s="3"/>
      <c r="TE1069" s="3"/>
      <c r="TF1069" s="3"/>
      <c r="TG1069" s="3"/>
      <c r="TH1069" s="3"/>
      <c r="TI1069" s="3"/>
      <c r="TJ1069" s="3"/>
      <c r="TK1069" s="3"/>
      <c r="TL1069" s="3"/>
      <c r="TM1069" s="3"/>
      <c r="TN1069" s="3"/>
      <c r="TO1069" s="3"/>
      <c r="TP1069" s="3"/>
      <c r="TQ1069" s="3"/>
      <c r="TR1069" s="3"/>
      <c r="TS1069" s="3"/>
      <c r="TT1069" s="3"/>
      <c r="TU1069" s="3"/>
      <c r="TV1069" s="3"/>
      <c r="TW1069" s="3"/>
      <c r="TX1069" s="3"/>
      <c r="TY1069" s="3"/>
      <c r="TZ1069" s="3"/>
      <c r="UA1069" s="3"/>
      <c r="UB1069" s="3"/>
      <c r="UC1069" s="3"/>
      <c r="UD1069" s="3"/>
      <c r="UE1069" s="3"/>
      <c r="UF1069" s="3"/>
      <c r="UG1069" s="3"/>
      <c r="UH1069" s="3"/>
      <c r="UI1069" s="3"/>
      <c r="UJ1069" s="3"/>
      <c r="UK1069" s="3"/>
      <c r="UL1069" s="3"/>
      <c r="UM1069" s="3"/>
      <c r="UN1069" s="3"/>
      <c r="UO1069" s="3"/>
      <c r="UP1069" s="3"/>
      <c r="UQ1069" s="3"/>
      <c r="UR1069" s="3"/>
      <c r="US1069" s="3"/>
      <c r="UT1069" s="3"/>
      <c r="UU1069" s="3"/>
      <c r="UV1069" s="3"/>
      <c r="UW1069" s="3"/>
      <c r="UX1069" s="3"/>
      <c r="UY1069" s="3"/>
      <c r="UZ1069" s="3"/>
      <c r="VA1069" s="3"/>
      <c r="VB1069" s="3"/>
      <c r="VC1069" s="3"/>
      <c r="VD1069" s="3"/>
      <c r="VE1069" s="3"/>
      <c r="VF1069" s="3"/>
      <c r="VG1069" s="3"/>
      <c r="VH1069" s="3"/>
      <c r="VI1069" s="3"/>
      <c r="VJ1069" s="3"/>
      <c r="VK1069" s="3"/>
      <c r="VL1069" s="3"/>
      <c r="VM1069" s="3"/>
      <c r="VN1069" s="3"/>
      <c r="VO1069" s="3"/>
      <c r="VP1069" s="3"/>
      <c r="VQ1069" s="3"/>
      <c r="VR1069" s="3"/>
      <c r="VS1069" s="3"/>
      <c r="VT1069" s="3"/>
      <c r="VU1069" s="3"/>
      <c r="VV1069" s="3"/>
      <c r="VW1069" s="3"/>
      <c r="VX1069" s="3"/>
      <c r="VY1069" s="3"/>
      <c r="VZ1069" s="3"/>
      <c r="WA1069" s="3"/>
      <c r="WB1069" s="3"/>
      <c r="WC1069" s="3"/>
    </row>
    <row r="1070" spans="1:601" x14ac:dyDescent="0.3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  <c r="KX1070" s="3"/>
      <c r="KY1070" s="3"/>
      <c r="KZ1070" s="3"/>
      <c r="LA1070" s="3"/>
      <c r="LB1070" s="3"/>
      <c r="LC1070" s="3"/>
      <c r="LD1070" s="3"/>
      <c r="LE1070" s="3"/>
      <c r="LF1070" s="3"/>
      <c r="LG1070" s="3"/>
      <c r="LH1070" s="3"/>
      <c r="LI1070" s="3"/>
      <c r="LJ1070" s="3"/>
      <c r="LK1070" s="3"/>
      <c r="LL1070" s="3"/>
      <c r="LM1070" s="3"/>
      <c r="LN1070" s="3"/>
      <c r="LO1070" s="3"/>
      <c r="LP1070" s="3"/>
      <c r="LQ1070" s="3"/>
      <c r="LR1070" s="3"/>
      <c r="LS1070" s="3"/>
      <c r="LT1070" s="3"/>
      <c r="LU1070" s="3"/>
      <c r="LV1070" s="3"/>
      <c r="LW1070" s="3"/>
      <c r="LX1070" s="3"/>
      <c r="LY1070" s="3"/>
      <c r="LZ1070" s="3"/>
      <c r="MA1070" s="3"/>
      <c r="MB1070" s="3"/>
      <c r="MC1070" s="3"/>
      <c r="MD1070" s="3"/>
      <c r="ME1070" s="3"/>
      <c r="MF1070" s="3"/>
      <c r="MG1070" s="3"/>
      <c r="MH1070" s="3"/>
      <c r="MI1070" s="3"/>
      <c r="MJ1070" s="3"/>
      <c r="MK1070" s="3"/>
      <c r="ML1070" s="3"/>
      <c r="MM1070" s="3"/>
      <c r="MN1070" s="3"/>
      <c r="MO1070" s="3"/>
      <c r="MP1070" s="3"/>
      <c r="MQ1070" s="3"/>
      <c r="MR1070" s="3"/>
      <c r="MS1070" s="3"/>
      <c r="MT1070" s="3"/>
      <c r="MU1070" s="3"/>
      <c r="MV1070" s="3"/>
      <c r="MW1070" s="3"/>
      <c r="MX1070" s="3"/>
      <c r="MY1070" s="3"/>
      <c r="MZ1070" s="3"/>
      <c r="NA1070" s="3"/>
      <c r="NB1070" s="3"/>
      <c r="NC1070" s="3"/>
      <c r="ND1070" s="3"/>
      <c r="NE1070" s="3"/>
      <c r="NF1070" s="3"/>
      <c r="NG1070" s="3"/>
      <c r="NH1070" s="3"/>
      <c r="NI1070" s="3"/>
      <c r="NJ1070" s="3"/>
      <c r="NK1070" s="3"/>
      <c r="NL1070" s="3"/>
      <c r="NM1070" s="3"/>
      <c r="NN1070" s="3"/>
      <c r="NO1070" s="3"/>
      <c r="NP1070" s="3"/>
      <c r="NQ1070" s="3"/>
      <c r="NR1070" s="3"/>
      <c r="NS1070" s="3"/>
      <c r="NT1070" s="3"/>
      <c r="NU1070" s="3"/>
      <c r="NV1070" s="3"/>
      <c r="NW1070" s="3"/>
      <c r="NX1070" s="3"/>
      <c r="NY1070" s="3"/>
      <c r="NZ1070" s="3"/>
      <c r="OA1070" s="3"/>
      <c r="OB1070" s="3"/>
      <c r="OC1070" s="3"/>
      <c r="OD1070" s="3"/>
      <c r="OE1070" s="3"/>
      <c r="OF1070" s="3"/>
      <c r="OG1070" s="3"/>
      <c r="OH1070" s="3"/>
      <c r="OI1070" s="3"/>
      <c r="OJ1070" s="3"/>
      <c r="OK1070" s="3"/>
      <c r="OL1070" s="3"/>
      <c r="OM1070" s="3"/>
      <c r="ON1070" s="3"/>
      <c r="OO1070" s="3"/>
      <c r="OP1070" s="3"/>
      <c r="OQ1070" s="3"/>
      <c r="OR1070" s="3"/>
      <c r="OS1070" s="3"/>
      <c r="OT1070" s="3"/>
      <c r="OU1070" s="3"/>
      <c r="OV1070" s="3"/>
      <c r="OW1070" s="3"/>
      <c r="OX1070" s="3"/>
      <c r="OY1070" s="3"/>
      <c r="OZ1070" s="3"/>
      <c r="PA1070" s="3"/>
      <c r="PB1070" s="3"/>
      <c r="PC1070" s="3"/>
      <c r="PD1070" s="3"/>
      <c r="PE1070" s="3"/>
      <c r="PF1070" s="3"/>
      <c r="PG1070" s="3"/>
      <c r="PH1070" s="3"/>
      <c r="PI1070" s="3"/>
      <c r="PJ1070" s="3"/>
      <c r="PK1070" s="3"/>
      <c r="PL1070" s="3"/>
      <c r="PM1070" s="3"/>
      <c r="PN1070" s="3"/>
      <c r="PO1070" s="3"/>
      <c r="PP1070" s="3"/>
      <c r="PQ1070" s="3"/>
      <c r="PR1070" s="3"/>
      <c r="PS1070" s="3"/>
      <c r="PT1070" s="3"/>
      <c r="PU1070" s="3"/>
      <c r="PV1070" s="3"/>
      <c r="PW1070" s="3"/>
      <c r="PX1070" s="3"/>
      <c r="PY1070" s="3"/>
      <c r="PZ1070" s="3"/>
      <c r="QA1070" s="3"/>
      <c r="QB1070" s="3"/>
      <c r="QC1070" s="3"/>
      <c r="QD1070" s="3"/>
      <c r="QE1070" s="3"/>
      <c r="QF1070" s="3"/>
      <c r="QG1070" s="3"/>
      <c r="QH1070" s="3"/>
      <c r="QI1070" s="3"/>
      <c r="QJ1070" s="3"/>
      <c r="QK1070" s="3"/>
      <c r="QL1070" s="3"/>
      <c r="QM1070" s="3"/>
      <c r="QN1070" s="3"/>
      <c r="QO1070" s="3"/>
      <c r="QP1070" s="3"/>
      <c r="QQ1070" s="3"/>
      <c r="QR1070" s="3"/>
      <c r="QS1070" s="3"/>
      <c r="QT1070" s="3"/>
      <c r="QU1070" s="3"/>
      <c r="QV1070" s="3"/>
      <c r="QW1070" s="3"/>
      <c r="QX1070" s="3"/>
      <c r="QY1070" s="3"/>
      <c r="QZ1070" s="3"/>
      <c r="RA1070" s="3"/>
      <c r="RB1070" s="3"/>
      <c r="RC1070" s="3"/>
      <c r="RD1070" s="3"/>
      <c r="RE1070" s="3"/>
      <c r="RF1070" s="3"/>
      <c r="RG1070" s="3"/>
      <c r="RH1070" s="3"/>
      <c r="RI1070" s="3"/>
      <c r="RJ1070" s="3"/>
      <c r="RK1070" s="3"/>
      <c r="RL1070" s="3"/>
      <c r="RM1070" s="3"/>
      <c r="RN1070" s="3"/>
      <c r="RO1070" s="3"/>
      <c r="RP1070" s="3"/>
      <c r="RQ1070" s="3"/>
      <c r="RR1070" s="3"/>
      <c r="RS1070" s="3"/>
      <c r="RT1070" s="3"/>
      <c r="RU1070" s="3"/>
      <c r="RV1070" s="3"/>
      <c r="RW1070" s="3"/>
      <c r="RX1070" s="3"/>
      <c r="RY1070" s="3"/>
      <c r="RZ1070" s="3"/>
      <c r="SA1070" s="3"/>
      <c r="SB1070" s="3"/>
      <c r="SC1070" s="3"/>
      <c r="SD1070" s="3"/>
      <c r="SE1070" s="3"/>
      <c r="SF1070" s="3"/>
      <c r="SG1070" s="3"/>
      <c r="SH1070" s="3"/>
      <c r="SI1070" s="3"/>
      <c r="SJ1070" s="3"/>
      <c r="SK1070" s="3"/>
      <c r="SL1070" s="3"/>
      <c r="SM1070" s="3"/>
      <c r="SN1070" s="3"/>
      <c r="SO1070" s="3"/>
      <c r="SP1070" s="3"/>
      <c r="SQ1070" s="3"/>
      <c r="SR1070" s="3"/>
      <c r="SS1070" s="3"/>
      <c r="ST1070" s="3"/>
      <c r="SU1070" s="3"/>
      <c r="SV1070" s="3"/>
      <c r="SW1070" s="3"/>
      <c r="SX1070" s="3"/>
      <c r="SY1070" s="3"/>
      <c r="SZ1070" s="3"/>
      <c r="TA1070" s="3"/>
      <c r="TB1070" s="3"/>
      <c r="TC1070" s="3"/>
      <c r="TD1070" s="3"/>
      <c r="TE1070" s="3"/>
      <c r="TF1070" s="3"/>
      <c r="TG1070" s="3"/>
      <c r="TH1070" s="3"/>
      <c r="TI1070" s="3"/>
      <c r="TJ1070" s="3"/>
      <c r="TK1070" s="3"/>
      <c r="TL1070" s="3"/>
      <c r="TM1070" s="3"/>
      <c r="TN1070" s="3"/>
      <c r="TO1070" s="3"/>
      <c r="TP1070" s="3"/>
      <c r="TQ1070" s="3"/>
      <c r="TR1070" s="3"/>
      <c r="TS1070" s="3"/>
      <c r="TT1070" s="3"/>
      <c r="TU1070" s="3"/>
      <c r="TV1070" s="3"/>
      <c r="TW1070" s="3"/>
      <c r="TX1070" s="3"/>
      <c r="TY1070" s="3"/>
      <c r="TZ1070" s="3"/>
      <c r="UA1070" s="3"/>
      <c r="UB1070" s="3"/>
      <c r="UC1070" s="3"/>
      <c r="UD1070" s="3"/>
      <c r="UE1070" s="3"/>
      <c r="UF1070" s="3"/>
      <c r="UG1070" s="3"/>
      <c r="UH1070" s="3"/>
      <c r="UI1070" s="3"/>
      <c r="UJ1070" s="3"/>
      <c r="UK1070" s="3"/>
      <c r="UL1070" s="3"/>
      <c r="UM1070" s="3"/>
      <c r="UN1070" s="3"/>
      <c r="UO1070" s="3"/>
      <c r="UP1070" s="3"/>
      <c r="UQ1070" s="3"/>
      <c r="UR1070" s="3"/>
      <c r="US1070" s="3"/>
      <c r="UT1070" s="3"/>
      <c r="UU1070" s="3"/>
      <c r="UV1070" s="3"/>
      <c r="UW1070" s="3"/>
      <c r="UX1070" s="3"/>
      <c r="UY1070" s="3"/>
      <c r="UZ1070" s="3"/>
      <c r="VA1070" s="3"/>
      <c r="VB1070" s="3"/>
      <c r="VC1070" s="3"/>
      <c r="VD1070" s="3"/>
      <c r="VE1070" s="3"/>
      <c r="VF1070" s="3"/>
      <c r="VG1070" s="3"/>
      <c r="VH1070" s="3"/>
      <c r="VI1070" s="3"/>
      <c r="VJ1070" s="3"/>
      <c r="VK1070" s="3"/>
      <c r="VL1070" s="3"/>
      <c r="VM1070" s="3"/>
      <c r="VN1070" s="3"/>
      <c r="VO1070" s="3"/>
      <c r="VP1070" s="3"/>
      <c r="VQ1070" s="3"/>
      <c r="VR1070" s="3"/>
      <c r="VS1070" s="3"/>
      <c r="VT1070" s="3"/>
      <c r="VU1070" s="3"/>
      <c r="VV1070" s="3"/>
      <c r="VW1070" s="3"/>
      <c r="VX1070" s="3"/>
      <c r="VY1070" s="3"/>
      <c r="VZ1070" s="3"/>
      <c r="WA1070" s="3"/>
      <c r="WB1070" s="3"/>
      <c r="WC1070" s="3"/>
    </row>
    <row r="1071" spans="1:601" x14ac:dyDescent="0.3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  <c r="KX1071" s="3"/>
      <c r="KY1071" s="3"/>
      <c r="KZ1071" s="3"/>
      <c r="LA1071" s="3"/>
      <c r="LB1071" s="3"/>
      <c r="LC1071" s="3"/>
      <c r="LD1071" s="3"/>
      <c r="LE1071" s="3"/>
      <c r="LF1071" s="3"/>
      <c r="LG1071" s="3"/>
      <c r="LH1071" s="3"/>
      <c r="LI1071" s="3"/>
      <c r="LJ1071" s="3"/>
      <c r="LK1071" s="3"/>
      <c r="LL1071" s="3"/>
      <c r="LM1071" s="3"/>
      <c r="LN1071" s="3"/>
      <c r="LO1071" s="3"/>
      <c r="LP1071" s="3"/>
      <c r="LQ1071" s="3"/>
      <c r="LR1071" s="3"/>
      <c r="LS1071" s="3"/>
      <c r="LT1071" s="3"/>
      <c r="LU1071" s="3"/>
      <c r="LV1071" s="3"/>
      <c r="LW1071" s="3"/>
      <c r="LX1071" s="3"/>
      <c r="LY1071" s="3"/>
      <c r="LZ1071" s="3"/>
      <c r="MA1071" s="3"/>
      <c r="MB1071" s="3"/>
      <c r="MC1071" s="3"/>
      <c r="MD1071" s="3"/>
      <c r="ME1071" s="3"/>
      <c r="MF1071" s="3"/>
      <c r="MG1071" s="3"/>
      <c r="MH1071" s="3"/>
      <c r="MI1071" s="3"/>
      <c r="MJ1071" s="3"/>
      <c r="MK1071" s="3"/>
      <c r="ML1071" s="3"/>
      <c r="MM1071" s="3"/>
      <c r="MN1071" s="3"/>
      <c r="MO1071" s="3"/>
      <c r="MP1071" s="3"/>
      <c r="MQ1071" s="3"/>
      <c r="MR1071" s="3"/>
      <c r="MS1071" s="3"/>
      <c r="MT1071" s="3"/>
      <c r="MU1071" s="3"/>
      <c r="MV1071" s="3"/>
      <c r="MW1071" s="3"/>
      <c r="MX1071" s="3"/>
      <c r="MY1071" s="3"/>
      <c r="MZ1071" s="3"/>
      <c r="NA1071" s="3"/>
      <c r="NB1071" s="3"/>
      <c r="NC1071" s="3"/>
      <c r="ND1071" s="3"/>
      <c r="NE1071" s="3"/>
      <c r="NF1071" s="3"/>
      <c r="NG1071" s="3"/>
      <c r="NH1071" s="3"/>
      <c r="NI1071" s="3"/>
      <c r="NJ1071" s="3"/>
      <c r="NK1071" s="3"/>
      <c r="NL1071" s="3"/>
      <c r="NM1071" s="3"/>
      <c r="NN1071" s="3"/>
      <c r="NO1071" s="3"/>
      <c r="NP1071" s="3"/>
      <c r="NQ1071" s="3"/>
      <c r="NR1071" s="3"/>
      <c r="NS1071" s="3"/>
      <c r="NT1071" s="3"/>
      <c r="NU1071" s="3"/>
      <c r="NV1071" s="3"/>
      <c r="NW1071" s="3"/>
      <c r="NX1071" s="3"/>
      <c r="NY1071" s="3"/>
      <c r="NZ1071" s="3"/>
      <c r="OA1071" s="3"/>
      <c r="OB1071" s="3"/>
      <c r="OC1071" s="3"/>
      <c r="OD1071" s="3"/>
      <c r="OE1071" s="3"/>
      <c r="OF1071" s="3"/>
      <c r="OG1071" s="3"/>
      <c r="OH1071" s="3"/>
      <c r="OI1071" s="3"/>
      <c r="OJ1071" s="3"/>
      <c r="OK1071" s="3"/>
      <c r="OL1071" s="3"/>
      <c r="OM1071" s="3"/>
      <c r="ON1071" s="3"/>
      <c r="OO1071" s="3"/>
      <c r="OP1071" s="3"/>
      <c r="OQ1071" s="3"/>
      <c r="OR1071" s="3"/>
      <c r="OS1071" s="3"/>
      <c r="OT1071" s="3"/>
      <c r="OU1071" s="3"/>
      <c r="OV1071" s="3"/>
      <c r="OW1071" s="3"/>
      <c r="OX1071" s="3"/>
      <c r="OY1071" s="3"/>
      <c r="OZ1071" s="3"/>
      <c r="PA1071" s="3"/>
      <c r="PB1071" s="3"/>
      <c r="PC1071" s="3"/>
      <c r="PD1071" s="3"/>
      <c r="PE1071" s="3"/>
      <c r="PF1071" s="3"/>
      <c r="PG1071" s="3"/>
      <c r="PH1071" s="3"/>
      <c r="PI1071" s="3"/>
      <c r="PJ1071" s="3"/>
      <c r="PK1071" s="3"/>
      <c r="PL1071" s="3"/>
      <c r="PM1071" s="3"/>
      <c r="PN1071" s="3"/>
      <c r="PO1071" s="3"/>
      <c r="PP1071" s="3"/>
      <c r="PQ1071" s="3"/>
      <c r="PR1071" s="3"/>
      <c r="PS1071" s="3"/>
      <c r="PT1071" s="3"/>
      <c r="PU1071" s="3"/>
      <c r="PV1071" s="3"/>
      <c r="PW1071" s="3"/>
      <c r="PX1071" s="3"/>
      <c r="PY1071" s="3"/>
      <c r="PZ1071" s="3"/>
      <c r="QA1071" s="3"/>
      <c r="QB1071" s="3"/>
      <c r="QC1071" s="3"/>
      <c r="QD1071" s="3"/>
      <c r="QE1071" s="3"/>
      <c r="QF1071" s="3"/>
      <c r="QG1071" s="3"/>
      <c r="QH1071" s="3"/>
      <c r="QI1071" s="3"/>
      <c r="QJ1071" s="3"/>
      <c r="QK1071" s="3"/>
      <c r="QL1071" s="3"/>
      <c r="QM1071" s="3"/>
      <c r="QN1071" s="3"/>
      <c r="QO1071" s="3"/>
      <c r="QP1071" s="3"/>
      <c r="QQ1071" s="3"/>
      <c r="QR1071" s="3"/>
      <c r="QS1071" s="3"/>
      <c r="QT1071" s="3"/>
      <c r="QU1071" s="3"/>
      <c r="QV1071" s="3"/>
      <c r="QW1071" s="3"/>
      <c r="QX1071" s="3"/>
      <c r="QY1071" s="3"/>
      <c r="QZ1071" s="3"/>
      <c r="RA1071" s="3"/>
      <c r="RB1071" s="3"/>
      <c r="RC1071" s="3"/>
      <c r="RD1071" s="3"/>
      <c r="RE1071" s="3"/>
      <c r="RF1071" s="3"/>
      <c r="RG1071" s="3"/>
      <c r="RH1071" s="3"/>
      <c r="RI1071" s="3"/>
      <c r="RJ1071" s="3"/>
      <c r="RK1071" s="3"/>
      <c r="RL1071" s="3"/>
      <c r="RM1071" s="3"/>
      <c r="RN1071" s="3"/>
      <c r="RO1071" s="3"/>
      <c r="RP1071" s="3"/>
      <c r="RQ1071" s="3"/>
      <c r="RR1071" s="3"/>
      <c r="RS1071" s="3"/>
      <c r="RT1071" s="3"/>
      <c r="RU1071" s="3"/>
      <c r="RV1071" s="3"/>
      <c r="RW1071" s="3"/>
      <c r="RX1071" s="3"/>
      <c r="RY1071" s="3"/>
      <c r="RZ1071" s="3"/>
      <c r="SA1071" s="3"/>
      <c r="SB1071" s="3"/>
      <c r="SC1071" s="3"/>
      <c r="SD1071" s="3"/>
      <c r="SE1071" s="3"/>
      <c r="SF1071" s="3"/>
      <c r="SG1071" s="3"/>
      <c r="SH1071" s="3"/>
      <c r="SI1071" s="3"/>
      <c r="SJ1071" s="3"/>
      <c r="SK1071" s="3"/>
      <c r="SL1071" s="3"/>
      <c r="SM1071" s="3"/>
      <c r="SN1071" s="3"/>
      <c r="SO1071" s="3"/>
      <c r="SP1071" s="3"/>
      <c r="SQ1071" s="3"/>
      <c r="SR1071" s="3"/>
      <c r="SS1071" s="3"/>
      <c r="ST1071" s="3"/>
      <c r="SU1071" s="3"/>
      <c r="SV1071" s="3"/>
      <c r="SW1071" s="3"/>
      <c r="SX1071" s="3"/>
      <c r="SY1071" s="3"/>
      <c r="SZ1071" s="3"/>
      <c r="TA1071" s="3"/>
      <c r="TB1071" s="3"/>
      <c r="TC1071" s="3"/>
      <c r="TD1071" s="3"/>
      <c r="TE1071" s="3"/>
      <c r="TF1071" s="3"/>
      <c r="TG1071" s="3"/>
      <c r="TH1071" s="3"/>
      <c r="TI1071" s="3"/>
      <c r="TJ1071" s="3"/>
      <c r="TK1071" s="3"/>
      <c r="TL1071" s="3"/>
      <c r="TM1071" s="3"/>
      <c r="TN1071" s="3"/>
      <c r="TO1071" s="3"/>
      <c r="TP1071" s="3"/>
      <c r="TQ1071" s="3"/>
      <c r="TR1071" s="3"/>
      <c r="TS1071" s="3"/>
      <c r="TT1071" s="3"/>
      <c r="TU1071" s="3"/>
      <c r="TV1071" s="3"/>
      <c r="TW1071" s="3"/>
      <c r="TX1071" s="3"/>
      <c r="TY1071" s="3"/>
      <c r="TZ1071" s="3"/>
      <c r="UA1071" s="3"/>
      <c r="UB1071" s="3"/>
      <c r="UC1071" s="3"/>
      <c r="UD1071" s="3"/>
      <c r="UE1071" s="3"/>
      <c r="UF1071" s="3"/>
      <c r="UG1071" s="3"/>
      <c r="UH1071" s="3"/>
      <c r="UI1071" s="3"/>
      <c r="UJ1071" s="3"/>
      <c r="UK1071" s="3"/>
      <c r="UL1071" s="3"/>
      <c r="UM1071" s="3"/>
      <c r="UN1071" s="3"/>
      <c r="UO1071" s="3"/>
      <c r="UP1071" s="3"/>
      <c r="UQ1071" s="3"/>
      <c r="UR1071" s="3"/>
      <c r="US1071" s="3"/>
      <c r="UT1071" s="3"/>
      <c r="UU1071" s="3"/>
      <c r="UV1071" s="3"/>
      <c r="UW1071" s="3"/>
      <c r="UX1071" s="3"/>
      <c r="UY1071" s="3"/>
      <c r="UZ1071" s="3"/>
      <c r="VA1071" s="3"/>
      <c r="VB1071" s="3"/>
      <c r="VC1071" s="3"/>
      <c r="VD1071" s="3"/>
      <c r="VE1071" s="3"/>
      <c r="VF1071" s="3"/>
      <c r="VG1071" s="3"/>
      <c r="VH1071" s="3"/>
      <c r="VI1071" s="3"/>
      <c r="VJ1071" s="3"/>
      <c r="VK1071" s="3"/>
      <c r="VL1071" s="3"/>
      <c r="VM1071" s="3"/>
      <c r="VN1071" s="3"/>
      <c r="VO1071" s="3"/>
      <c r="VP1071" s="3"/>
      <c r="VQ1071" s="3"/>
      <c r="VR1071" s="3"/>
      <c r="VS1071" s="3"/>
      <c r="VT1071" s="3"/>
      <c r="VU1071" s="3"/>
      <c r="VV1071" s="3"/>
      <c r="VW1071" s="3"/>
      <c r="VX1071" s="3"/>
      <c r="VY1071" s="3"/>
      <c r="VZ1071" s="3"/>
      <c r="WA1071" s="3"/>
      <c r="WB1071" s="3"/>
      <c r="WC1071" s="3"/>
    </row>
    <row r="1072" spans="1:601" x14ac:dyDescent="0.3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  <c r="KX1072" s="3"/>
      <c r="KY1072" s="3"/>
      <c r="KZ1072" s="3"/>
      <c r="LA1072" s="3"/>
      <c r="LB1072" s="3"/>
      <c r="LC1072" s="3"/>
      <c r="LD1072" s="3"/>
      <c r="LE1072" s="3"/>
      <c r="LF1072" s="3"/>
      <c r="LG1072" s="3"/>
      <c r="LH1072" s="3"/>
      <c r="LI1072" s="3"/>
      <c r="LJ1072" s="3"/>
      <c r="LK1072" s="3"/>
      <c r="LL1072" s="3"/>
      <c r="LM1072" s="3"/>
      <c r="LN1072" s="3"/>
      <c r="LO1072" s="3"/>
      <c r="LP1072" s="3"/>
      <c r="LQ1072" s="3"/>
      <c r="LR1072" s="3"/>
      <c r="LS1072" s="3"/>
      <c r="LT1072" s="3"/>
      <c r="LU1072" s="3"/>
      <c r="LV1072" s="3"/>
      <c r="LW1072" s="3"/>
      <c r="LX1072" s="3"/>
      <c r="LY1072" s="3"/>
      <c r="LZ1072" s="3"/>
      <c r="MA1072" s="3"/>
      <c r="MB1072" s="3"/>
      <c r="MC1072" s="3"/>
      <c r="MD1072" s="3"/>
      <c r="ME1072" s="3"/>
      <c r="MF1072" s="3"/>
      <c r="MG1072" s="3"/>
      <c r="MH1072" s="3"/>
      <c r="MI1072" s="3"/>
      <c r="MJ1072" s="3"/>
      <c r="MK1072" s="3"/>
      <c r="ML1072" s="3"/>
      <c r="MM1072" s="3"/>
      <c r="MN1072" s="3"/>
      <c r="MO1072" s="3"/>
      <c r="MP1072" s="3"/>
      <c r="MQ1072" s="3"/>
      <c r="MR1072" s="3"/>
      <c r="MS1072" s="3"/>
      <c r="MT1072" s="3"/>
      <c r="MU1072" s="3"/>
      <c r="MV1072" s="3"/>
      <c r="MW1072" s="3"/>
      <c r="MX1072" s="3"/>
      <c r="MY1072" s="3"/>
      <c r="MZ1072" s="3"/>
      <c r="NA1072" s="3"/>
      <c r="NB1072" s="3"/>
      <c r="NC1072" s="3"/>
      <c r="ND1072" s="3"/>
      <c r="NE1072" s="3"/>
      <c r="NF1072" s="3"/>
      <c r="NG1072" s="3"/>
      <c r="NH1072" s="3"/>
      <c r="NI1072" s="3"/>
      <c r="NJ1072" s="3"/>
      <c r="NK1072" s="3"/>
      <c r="NL1072" s="3"/>
      <c r="NM1072" s="3"/>
      <c r="NN1072" s="3"/>
      <c r="NO1072" s="3"/>
      <c r="NP1072" s="3"/>
      <c r="NQ1072" s="3"/>
      <c r="NR1072" s="3"/>
      <c r="NS1072" s="3"/>
      <c r="NT1072" s="3"/>
      <c r="NU1072" s="3"/>
      <c r="NV1072" s="3"/>
      <c r="NW1072" s="3"/>
      <c r="NX1072" s="3"/>
      <c r="NY1072" s="3"/>
      <c r="NZ1072" s="3"/>
      <c r="OA1072" s="3"/>
      <c r="OB1072" s="3"/>
      <c r="OC1072" s="3"/>
      <c r="OD1072" s="3"/>
      <c r="OE1072" s="3"/>
      <c r="OF1072" s="3"/>
      <c r="OG1072" s="3"/>
      <c r="OH1072" s="3"/>
      <c r="OI1072" s="3"/>
      <c r="OJ1072" s="3"/>
      <c r="OK1072" s="3"/>
      <c r="OL1072" s="3"/>
      <c r="OM1072" s="3"/>
      <c r="ON1072" s="3"/>
      <c r="OO1072" s="3"/>
      <c r="OP1072" s="3"/>
      <c r="OQ1072" s="3"/>
      <c r="OR1072" s="3"/>
      <c r="OS1072" s="3"/>
      <c r="OT1072" s="3"/>
      <c r="OU1072" s="3"/>
      <c r="OV1072" s="3"/>
      <c r="OW1072" s="3"/>
      <c r="OX1072" s="3"/>
      <c r="OY1072" s="3"/>
      <c r="OZ1072" s="3"/>
      <c r="PA1072" s="3"/>
      <c r="PB1072" s="3"/>
      <c r="PC1072" s="3"/>
      <c r="PD1072" s="3"/>
      <c r="PE1072" s="3"/>
      <c r="PF1072" s="3"/>
      <c r="PG1072" s="3"/>
      <c r="PH1072" s="3"/>
      <c r="PI1072" s="3"/>
      <c r="PJ1072" s="3"/>
      <c r="PK1072" s="3"/>
      <c r="PL1072" s="3"/>
      <c r="PM1072" s="3"/>
      <c r="PN1072" s="3"/>
      <c r="PO1072" s="3"/>
      <c r="PP1072" s="3"/>
      <c r="PQ1072" s="3"/>
      <c r="PR1072" s="3"/>
      <c r="PS1072" s="3"/>
      <c r="PT1072" s="3"/>
      <c r="PU1072" s="3"/>
      <c r="PV1072" s="3"/>
      <c r="PW1072" s="3"/>
      <c r="PX1072" s="3"/>
      <c r="PY1072" s="3"/>
      <c r="PZ1072" s="3"/>
      <c r="QA1072" s="3"/>
      <c r="QB1072" s="3"/>
      <c r="QC1072" s="3"/>
      <c r="QD1072" s="3"/>
      <c r="QE1072" s="3"/>
      <c r="QF1072" s="3"/>
      <c r="QG1072" s="3"/>
      <c r="QH1072" s="3"/>
      <c r="QI1072" s="3"/>
      <c r="QJ1072" s="3"/>
      <c r="QK1072" s="3"/>
      <c r="QL1072" s="3"/>
      <c r="QM1072" s="3"/>
      <c r="QN1072" s="3"/>
      <c r="QO1072" s="3"/>
      <c r="QP1072" s="3"/>
      <c r="QQ1072" s="3"/>
      <c r="QR1072" s="3"/>
      <c r="QS1072" s="3"/>
      <c r="QT1072" s="3"/>
      <c r="QU1072" s="3"/>
      <c r="QV1072" s="3"/>
      <c r="QW1072" s="3"/>
      <c r="QX1072" s="3"/>
      <c r="QY1072" s="3"/>
      <c r="QZ1072" s="3"/>
      <c r="RA1072" s="3"/>
      <c r="RB1072" s="3"/>
      <c r="RC1072" s="3"/>
      <c r="RD1072" s="3"/>
      <c r="RE1072" s="3"/>
      <c r="RF1072" s="3"/>
      <c r="RG1072" s="3"/>
      <c r="RH1072" s="3"/>
      <c r="RI1072" s="3"/>
      <c r="RJ1072" s="3"/>
      <c r="RK1072" s="3"/>
      <c r="RL1072" s="3"/>
      <c r="RM1072" s="3"/>
      <c r="RN1072" s="3"/>
      <c r="RO1072" s="3"/>
      <c r="RP1072" s="3"/>
      <c r="RQ1072" s="3"/>
      <c r="RR1072" s="3"/>
      <c r="RS1072" s="3"/>
      <c r="RT1072" s="3"/>
      <c r="RU1072" s="3"/>
      <c r="RV1072" s="3"/>
      <c r="RW1072" s="3"/>
      <c r="RX1072" s="3"/>
      <c r="RY1072" s="3"/>
      <c r="RZ1072" s="3"/>
      <c r="SA1072" s="3"/>
      <c r="SB1072" s="3"/>
      <c r="SC1072" s="3"/>
      <c r="SD1072" s="3"/>
      <c r="SE1072" s="3"/>
      <c r="SF1072" s="3"/>
      <c r="SG1072" s="3"/>
      <c r="SH1072" s="3"/>
      <c r="SI1072" s="3"/>
      <c r="SJ1072" s="3"/>
      <c r="SK1072" s="3"/>
      <c r="SL1072" s="3"/>
      <c r="SM1072" s="3"/>
      <c r="SN1072" s="3"/>
      <c r="SO1072" s="3"/>
      <c r="SP1072" s="3"/>
      <c r="SQ1072" s="3"/>
      <c r="SR1072" s="3"/>
      <c r="SS1072" s="3"/>
      <c r="ST1072" s="3"/>
      <c r="SU1072" s="3"/>
      <c r="SV1072" s="3"/>
      <c r="SW1072" s="3"/>
      <c r="SX1072" s="3"/>
      <c r="SY1072" s="3"/>
      <c r="SZ1072" s="3"/>
      <c r="TA1072" s="3"/>
      <c r="TB1072" s="3"/>
      <c r="TC1072" s="3"/>
      <c r="TD1072" s="3"/>
      <c r="TE1072" s="3"/>
      <c r="TF1072" s="3"/>
      <c r="TG1072" s="3"/>
      <c r="TH1072" s="3"/>
      <c r="TI1072" s="3"/>
      <c r="TJ1072" s="3"/>
      <c r="TK1072" s="3"/>
      <c r="TL1072" s="3"/>
      <c r="TM1072" s="3"/>
      <c r="TN1072" s="3"/>
      <c r="TO1072" s="3"/>
      <c r="TP1072" s="3"/>
      <c r="TQ1072" s="3"/>
      <c r="TR1072" s="3"/>
      <c r="TS1072" s="3"/>
      <c r="TT1072" s="3"/>
      <c r="TU1072" s="3"/>
      <c r="TV1072" s="3"/>
      <c r="TW1072" s="3"/>
      <c r="TX1072" s="3"/>
      <c r="TY1072" s="3"/>
      <c r="TZ1072" s="3"/>
      <c r="UA1072" s="3"/>
      <c r="UB1072" s="3"/>
      <c r="UC1072" s="3"/>
      <c r="UD1072" s="3"/>
      <c r="UE1072" s="3"/>
      <c r="UF1072" s="3"/>
      <c r="UG1072" s="3"/>
      <c r="UH1072" s="3"/>
      <c r="UI1072" s="3"/>
      <c r="UJ1072" s="3"/>
      <c r="UK1072" s="3"/>
      <c r="UL1072" s="3"/>
      <c r="UM1072" s="3"/>
      <c r="UN1072" s="3"/>
      <c r="UO1072" s="3"/>
      <c r="UP1072" s="3"/>
      <c r="UQ1072" s="3"/>
      <c r="UR1072" s="3"/>
      <c r="US1072" s="3"/>
      <c r="UT1072" s="3"/>
      <c r="UU1072" s="3"/>
      <c r="UV1072" s="3"/>
      <c r="UW1072" s="3"/>
      <c r="UX1072" s="3"/>
      <c r="UY1072" s="3"/>
      <c r="UZ1072" s="3"/>
      <c r="VA1072" s="3"/>
      <c r="VB1072" s="3"/>
      <c r="VC1072" s="3"/>
      <c r="VD1072" s="3"/>
      <c r="VE1072" s="3"/>
      <c r="VF1072" s="3"/>
      <c r="VG1072" s="3"/>
      <c r="VH1072" s="3"/>
      <c r="VI1072" s="3"/>
      <c r="VJ1072" s="3"/>
      <c r="VK1072" s="3"/>
      <c r="VL1072" s="3"/>
      <c r="VM1072" s="3"/>
      <c r="VN1072" s="3"/>
      <c r="VO1072" s="3"/>
      <c r="VP1072" s="3"/>
      <c r="VQ1072" s="3"/>
      <c r="VR1072" s="3"/>
      <c r="VS1072" s="3"/>
      <c r="VT1072" s="3"/>
      <c r="VU1072" s="3"/>
      <c r="VV1072" s="3"/>
      <c r="VW1072" s="3"/>
      <c r="VX1072" s="3"/>
      <c r="VY1072" s="3"/>
      <c r="VZ1072" s="3"/>
      <c r="WA1072" s="3"/>
      <c r="WB1072" s="3"/>
      <c r="WC1072" s="3"/>
    </row>
    <row r="1073" spans="1:601" x14ac:dyDescent="0.3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  <c r="KX1073" s="3"/>
      <c r="KY1073" s="3"/>
      <c r="KZ1073" s="3"/>
      <c r="LA1073" s="3"/>
      <c r="LB1073" s="3"/>
      <c r="LC1073" s="3"/>
      <c r="LD1073" s="3"/>
      <c r="LE1073" s="3"/>
      <c r="LF1073" s="3"/>
      <c r="LG1073" s="3"/>
      <c r="LH1073" s="3"/>
      <c r="LI1073" s="3"/>
      <c r="LJ1073" s="3"/>
      <c r="LK1073" s="3"/>
      <c r="LL1073" s="3"/>
      <c r="LM1073" s="3"/>
      <c r="LN1073" s="3"/>
      <c r="LO1073" s="3"/>
      <c r="LP1073" s="3"/>
      <c r="LQ1073" s="3"/>
      <c r="LR1073" s="3"/>
      <c r="LS1073" s="3"/>
      <c r="LT1073" s="3"/>
      <c r="LU1073" s="3"/>
      <c r="LV1073" s="3"/>
      <c r="LW1073" s="3"/>
      <c r="LX1073" s="3"/>
      <c r="LY1073" s="3"/>
      <c r="LZ1073" s="3"/>
      <c r="MA1073" s="3"/>
      <c r="MB1073" s="3"/>
      <c r="MC1073" s="3"/>
      <c r="MD1073" s="3"/>
      <c r="ME1073" s="3"/>
      <c r="MF1073" s="3"/>
      <c r="MG1073" s="3"/>
      <c r="MH1073" s="3"/>
      <c r="MI1073" s="3"/>
      <c r="MJ1073" s="3"/>
      <c r="MK1073" s="3"/>
      <c r="ML1073" s="3"/>
      <c r="MM1073" s="3"/>
      <c r="MN1073" s="3"/>
      <c r="MO1073" s="3"/>
      <c r="MP1073" s="3"/>
      <c r="MQ1073" s="3"/>
      <c r="MR1073" s="3"/>
      <c r="MS1073" s="3"/>
      <c r="MT1073" s="3"/>
      <c r="MU1073" s="3"/>
      <c r="MV1073" s="3"/>
      <c r="MW1073" s="3"/>
      <c r="MX1073" s="3"/>
      <c r="MY1073" s="3"/>
      <c r="MZ1073" s="3"/>
      <c r="NA1073" s="3"/>
      <c r="NB1073" s="3"/>
      <c r="NC1073" s="3"/>
      <c r="ND1073" s="3"/>
      <c r="NE1073" s="3"/>
      <c r="NF1073" s="3"/>
      <c r="NG1073" s="3"/>
      <c r="NH1073" s="3"/>
      <c r="NI1073" s="3"/>
      <c r="NJ1073" s="3"/>
      <c r="NK1073" s="3"/>
      <c r="NL1073" s="3"/>
      <c r="NM1073" s="3"/>
      <c r="NN1073" s="3"/>
      <c r="NO1073" s="3"/>
      <c r="NP1073" s="3"/>
      <c r="NQ1073" s="3"/>
      <c r="NR1073" s="3"/>
      <c r="NS1073" s="3"/>
      <c r="NT1073" s="3"/>
      <c r="NU1073" s="3"/>
      <c r="NV1073" s="3"/>
      <c r="NW1073" s="3"/>
      <c r="NX1073" s="3"/>
      <c r="NY1073" s="3"/>
      <c r="NZ1073" s="3"/>
      <c r="OA1073" s="3"/>
      <c r="OB1073" s="3"/>
      <c r="OC1073" s="3"/>
      <c r="OD1073" s="3"/>
      <c r="OE1073" s="3"/>
      <c r="OF1073" s="3"/>
      <c r="OG1073" s="3"/>
      <c r="OH1073" s="3"/>
      <c r="OI1073" s="3"/>
      <c r="OJ1073" s="3"/>
      <c r="OK1073" s="3"/>
      <c r="OL1073" s="3"/>
      <c r="OM1073" s="3"/>
      <c r="ON1073" s="3"/>
      <c r="OO1073" s="3"/>
      <c r="OP1073" s="3"/>
      <c r="OQ1073" s="3"/>
      <c r="OR1073" s="3"/>
      <c r="OS1073" s="3"/>
      <c r="OT1073" s="3"/>
      <c r="OU1073" s="3"/>
      <c r="OV1073" s="3"/>
      <c r="OW1073" s="3"/>
      <c r="OX1073" s="3"/>
      <c r="OY1073" s="3"/>
      <c r="OZ1073" s="3"/>
      <c r="PA1073" s="3"/>
      <c r="PB1073" s="3"/>
      <c r="PC1073" s="3"/>
      <c r="PD1073" s="3"/>
      <c r="PE1073" s="3"/>
      <c r="PF1073" s="3"/>
      <c r="PG1073" s="3"/>
      <c r="PH1073" s="3"/>
      <c r="PI1073" s="3"/>
      <c r="PJ1073" s="3"/>
      <c r="PK1073" s="3"/>
      <c r="PL1073" s="3"/>
      <c r="PM1073" s="3"/>
      <c r="PN1073" s="3"/>
      <c r="PO1073" s="3"/>
      <c r="PP1073" s="3"/>
      <c r="PQ1073" s="3"/>
      <c r="PR1073" s="3"/>
      <c r="PS1073" s="3"/>
      <c r="PT1073" s="3"/>
      <c r="PU1073" s="3"/>
      <c r="PV1073" s="3"/>
      <c r="PW1073" s="3"/>
      <c r="PX1073" s="3"/>
      <c r="PY1073" s="3"/>
      <c r="PZ1073" s="3"/>
      <c r="QA1073" s="3"/>
      <c r="QB1073" s="3"/>
      <c r="QC1073" s="3"/>
      <c r="QD1073" s="3"/>
      <c r="QE1073" s="3"/>
      <c r="QF1073" s="3"/>
      <c r="QG1073" s="3"/>
      <c r="QH1073" s="3"/>
      <c r="QI1073" s="3"/>
      <c r="QJ1073" s="3"/>
      <c r="QK1073" s="3"/>
      <c r="QL1073" s="3"/>
      <c r="QM1073" s="3"/>
      <c r="QN1073" s="3"/>
      <c r="QO1073" s="3"/>
      <c r="QP1073" s="3"/>
      <c r="QQ1073" s="3"/>
      <c r="QR1073" s="3"/>
      <c r="QS1073" s="3"/>
      <c r="QT1073" s="3"/>
      <c r="QU1073" s="3"/>
      <c r="QV1073" s="3"/>
      <c r="QW1073" s="3"/>
      <c r="QX1073" s="3"/>
      <c r="QY1073" s="3"/>
      <c r="QZ1073" s="3"/>
      <c r="RA1073" s="3"/>
      <c r="RB1073" s="3"/>
      <c r="RC1073" s="3"/>
      <c r="RD1073" s="3"/>
      <c r="RE1073" s="3"/>
      <c r="RF1073" s="3"/>
      <c r="RG1073" s="3"/>
      <c r="RH1073" s="3"/>
      <c r="RI1073" s="3"/>
      <c r="RJ1073" s="3"/>
      <c r="RK1073" s="3"/>
      <c r="RL1073" s="3"/>
      <c r="RM1073" s="3"/>
      <c r="RN1073" s="3"/>
      <c r="RO1073" s="3"/>
      <c r="RP1073" s="3"/>
      <c r="RQ1073" s="3"/>
      <c r="RR1073" s="3"/>
      <c r="RS1073" s="3"/>
      <c r="RT1073" s="3"/>
      <c r="RU1073" s="3"/>
      <c r="RV1073" s="3"/>
      <c r="RW1073" s="3"/>
      <c r="RX1073" s="3"/>
      <c r="RY1073" s="3"/>
      <c r="RZ1073" s="3"/>
      <c r="SA1073" s="3"/>
      <c r="SB1073" s="3"/>
      <c r="SC1073" s="3"/>
      <c r="SD1073" s="3"/>
      <c r="SE1073" s="3"/>
      <c r="SF1073" s="3"/>
      <c r="SG1073" s="3"/>
      <c r="SH1073" s="3"/>
      <c r="SI1073" s="3"/>
      <c r="SJ1073" s="3"/>
      <c r="SK1073" s="3"/>
      <c r="SL1073" s="3"/>
      <c r="SM1073" s="3"/>
      <c r="SN1073" s="3"/>
      <c r="SO1073" s="3"/>
      <c r="SP1073" s="3"/>
      <c r="SQ1073" s="3"/>
      <c r="SR1073" s="3"/>
      <c r="SS1073" s="3"/>
      <c r="ST1073" s="3"/>
      <c r="SU1073" s="3"/>
      <c r="SV1073" s="3"/>
      <c r="SW1073" s="3"/>
      <c r="SX1073" s="3"/>
      <c r="SY1073" s="3"/>
      <c r="SZ1073" s="3"/>
      <c r="TA1073" s="3"/>
      <c r="TB1073" s="3"/>
      <c r="TC1073" s="3"/>
      <c r="TD1073" s="3"/>
      <c r="TE1073" s="3"/>
      <c r="TF1073" s="3"/>
      <c r="TG1073" s="3"/>
      <c r="TH1073" s="3"/>
      <c r="TI1073" s="3"/>
      <c r="TJ1073" s="3"/>
      <c r="TK1073" s="3"/>
      <c r="TL1073" s="3"/>
      <c r="TM1073" s="3"/>
      <c r="TN1073" s="3"/>
      <c r="TO1073" s="3"/>
      <c r="TP1073" s="3"/>
      <c r="TQ1073" s="3"/>
      <c r="TR1073" s="3"/>
      <c r="TS1073" s="3"/>
      <c r="TT1073" s="3"/>
      <c r="TU1073" s="3"/>
      <c r="TV1073" s="3"/>
      <c r="TW1073" s="3"/>
      <c r="TX1073" s="3"/>
      <c r="TY1073" s="3"/>
      <c r="TZ1073" s="3"/>
      <c r="UA1073" s="3"/>
      <c r="UB1073" s="3"/>
      <c r="UC1073" s="3"/>
      <c r="UD1073" s="3"/>
      <c r="UE1073" s="3"/>
      <c r="UF1073" s="3"/>
      <c r="UG1073" s="3"/>
      <c r="UH1073" s="3"/>
      <c r="UI1073" s="3"/>
      <c r="UJ1073" s="3"/>
      <c r="UK1073" s="3"/>
      <c r="UL1073" s="3"/>
      <c r="UM1073" s="3"/>
      <c r="UN1073" s="3"/>
      <c r="UO1073" s="3"/>
      <c r="UP1073" s="3"/>
      <c r="UQ1073" s="3"/>
      <c r="UR1073" s="3"/>
      <c r="US1073" s="3"/>
      <c r="UT1073" s="3"/>
      <c r="UU1073" s="3"/>
      <c r="UV1073" s="3"/>
      <c r="UW1073" s="3"/>
      <c r="UX1073" s="3"/>
      <c r="UY1073" s="3"/>
      <c r="UZ1073" s="3"/>
      <c r="VA1073" s="3"/>
      <c r="VB1073" s="3"/>
      <c r="VC1073" s="3"/>
      <c r="VD1073" s="3"/>
      <c r="VE1073" s="3"/>
      <c r="VF1073" s="3"/>
      <c r="VG1073" s="3"/>
      <c r="VH1073" s="3"/>
      <c r="VI1073" s="3"/>
      <c r="VJ1073" s="3"/>
      <c r="VK1073" s="3"/>
      <c r="VL1073" s="3"/>
      <c r="VM1073" s="3"/>
      <c r="VN1073" s="3"/>
      <c r="VO1073" s="3"/>
      <c r="VP1073" s="3"/>
      <c r="VQ1073" s="3"/>
      <c r="VR1073" s="3"/>
      <c r="VS1073" s="3"/>
      <c r="VT1073" s="3"/>
      <c r="VU1073" s="3"/>
      <c r="VV1073" s="3"/>
      <c r="VW1073" s="3"/>
      <c r="VX1073" s="3"/>
      <c r="VY1073" s="3"/>
      <c r="VZ1073" s="3"/>
      <c r="WA1073" s="3"/>
      <c r="WB1073" s="3"/>
      <c r="WC1073" s="3"/>
    </row>
    <row r="1074" spans="1:601" x14ac:dyDescent="0.3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  <c r="KX1074" s="3"/>
      <c r="KY1074" s="3"/>
      <c r="KZ1074" s="3"/>
      <c r="LA1074" s="3"/>
      <c r="LB1074" s="3"/>
      <c r="LC1074" s="3"/>
      <c r="LD1074" s="3"/>
      <c r="LE1074" s="3"/>
      <c r="LF1074" s="3"/>
      <c r="LG1074" s="3"/>
      <c r="LH1074" s="3"/>
      <c r="LI1074" s="3"/>
      <c r="LJ1074" s="3"/>
      <c r="LK1074" s="3"/>
      <c r="LL1074" s="3"/>
      <c r="LM1074" s="3"/>
      <c r="LN1074" s="3"/>
      <c r="LO1074" s="3"/>
      <c r="LP1074" s="3"/>
      <c r="LQ1074" s="3"/>
      <c r="LR1074" s="3"/>
      <c r="LS1074" s="3"/>
      <c r="LT1074" s="3"/>
      <c r="LU1074" s="3"/>
      <c r="LV1074" s="3"/>
      <c r="LW1074" s="3"/>
      <c r="LX1074" s="3"/>
      <c r="LY1074" s="3"/>
      <c r="LZ1074" s="3"/>
      <c r="MA1074" s="3"/>
      <c r="MB1074" s="3"/>
      <c r="MC1074" s="3"/>
      <c r="MD1074" s="3"/>
      <c r="ME1074" s="3"/>
      <c r="MF1074" s="3"/>
      <c r="MG1074" s="3"/>
      <c r="MH1074" s="3"/>
      <c r="MI1074" s="3"/>
      <c r="MJ1074" s="3"/>
      <c r="MK1074" s="3"/>
      <c r="ML1074" s="3"/>
      <c r="MM1074" s="3"/>
      <c r="MN1074" s="3"/>
      <c r="MO1074" s="3"/>
      <c r="MP1074" s="3"/>
      <c r="MQ1074" s="3"/>
      <c r="MR1074" s="3"/>
      <c r="MS1074" s="3"/>
      <c r="MT1074" s="3"/>
      <c r="MU1074" s="3"/>
      <c r="MV1074" s="3"/>
      <c r="MW1074" s="3"/>
      <c r="MX1074" s="3"/>
      <c r="MY1074" s="3"/>
      <c r="MZ1074" s="3"/>
      <c r="NA1074" s="3"/>
      <c r="NB1074" s="3"/>
      <c r="NC1074" s="3"/>
      <c r="ND1074" s="3"/>
      <c r="NE1074" s="3"/>
      <c r="NF1074" s="3"/>
      <c r="NG1074" s="3"/>
      <c r="NH1074" s="3"/>
      <c r="NI1074" s="3"/>
      <c r="NJ1074" s="3"/>
      <c r="NK1074" s="3"/>
      <c r="NL1074" s="3"/>
      <c r="NM1074" s="3"/>
      <c r="NN1074" s="3"/>
      <c r="NO1074" s="3"/>
      <c r="NP1074" s="3"/>
      <c r="NQ1074" s="3"/>
      <c r="NR1074" s="3"/>
      <c r="NS1074" s="3"/>
      <c r="NT1074" s="3"/>
      <c r="NU1074" s="3"/>
      <c r="NV1074" s="3"/>
      <c r="NW1074" s="3"/>
      <c r="NX1074" s="3"/>
      <c r="NY1074" s="3"/>
      <c r="NZ1074" s="3"/>
      <c r="OA1074" s="3"/>
      <c r="OB1074" s="3"/>
      <c r="OC1074" s="3"/>
      <c r="OD1074" s="3"/>
      <c r="OE1074" s="3"/>
      <c r="OF1074" s="3"/>
      <c r="OG1074" s="3"/>
      <c r="OH1074" s="3"/>
      <c r="OI1074" s="3"/>
      <c r="OJ1074" s="3"/>
      <c r="OK1074" s="3"/>
      <c r="OL1074" s="3"/>
      <c r="OM1074" s="3"/>
      <c r="ON1074" s="3"/>
      <c r="OO1074" s="3"/>
      <c r="OP1074" s="3"/>
      <c r="OQ1074" s="3"/>
      <c r="OR1074" s="3"/>
      <c r="OS1074" s="3"/>
      <c r="OT1074" s="3"/>
      <c r="OU1074" s="3"/>
      <c r="OV1074" s="3"/>
      <c r="OW1074" s="3"/>
      <c r="OX1074" s="3"/>
      <c r="OY1074" s="3"/>
      <c r="OZ1074" s="3"/>
      <c r="PA1074" s="3"/>
      <c r="PB1074" s="3"/>
      <c r="PC1074" s="3"/>
      <c r="PD1074" s="3"/>
      <c r="PE1074" s="3"/>
      <c r="PF1074" s="3"/>
      <c r="PG1074" s="3"/>
      <c r="PH1074" s="3"/>
      <c r="PI1074" s="3"/>
      <c r="PJ1074" s="3"/>
      <c r="PK1074" s="3"/>
      <c r="PL1074" s="3"/>
      <c r="PM1074" s="3"/>
      <c r="PN1074" s="3"/>
      <c r="PO1074" s="3"/>
      <c r="PP1074" s="3"/>
      <c r="PQ1074" s="3"/>
      <c r="PR1074" s="3"/>
      <c r="PS1074" s="3"/>
      <c r="PT1074" s="3"/>
      <c r="PU1074" s="3"/>
      <c r="PV1074" s="3"/>
      <c r="PW1074" s="3"/>
      <c r="PX1074" s="3"/>
      <c r="PY1074" s="3"/>
      <c r="PZ1074" s="3"/>
      <c r="QA1074" s="3"/>
      <c r="QB1074" s="3"/>
      <c r="QC1074" s="3"/>
      <c r="QD1074" s="3"/>
      <c r="QE1074" s="3"/>
      <c r="QF1074" s="3"/>
      <c r="QG1074" s="3"/>
      <c r="QH1074" s="3"/>
      <c r="QI1074" s="3"/>
      <c r="QJ1074" s="3"/>
      <c r="QK1074" s="3"/>
      <c r="QL1074" s="3"/>
      <c r="QM1074" s="3"/>
      <c r="QN1074" s="3"/>
      <c r="QO1074" s="3"/>
      <c r="QP1074" s="3"/>
      <c r="QQ1074" s="3"/>
      <c r="QR1074" s="3"/>
      <c r="QS1074" s="3"/>
      <c r="QT1074" s="3"/>
      <c r="QU1074" s="3"/>
      <c r="QV1074" s="3"/>
      <c r="QW1074" s="3"/>
      <c r="QX1074" s="3"/>
      <c r="QY1074" s="3"/>
      <c r="QZ1074" s="3"/>
      <c r="RA1074" s="3"/>
      <c r="RB1074" s="3"/>
      <c r="RC1074" s="3"/>
      <c r="RD1074" s="3"/>
      <c r="RE1074" s="3"/>
      <c r="RF1074" s="3"/>
      <c r="RG1074" s="3"/>
      <c r="RH1074" s="3"/>
      <c r="RI1074" s="3"/>
      <c r="RJ1074" s="3"/>
      <c r="RK1074" s="3"/>
      <c r="RL1074" s="3"/>
      <c r="RM1074" s="3"/>
      <c r="RN1074" s="3"/>
      <c r="RO1074" s="3"/>
      <c r="RP1074" s="3"/>
      <c r="RQ1074" s="3"/>
      <c r="RR1074" s="3"/>
      <c r="RS1074" s="3"/>
      <c r="RT1074" s="3"/>
      <c r="RU1074" s="3"/>
      <c r="RV1074" s="3"/>
      <c r="RW1074" s="3"/>
      <c r="RX1074" s="3"/>
      <c r="RY1074" s="3"/>
      <c r="RZ1074" s="3"/>
      <c r="SA1074" s="3"/>
      <c r="SB1074" s="3"/>
      <c r="SC1074" s="3"/>
      <c r="SD1074" s="3"/>
      <c r="SE1074" s="3"/>
      <c r="SF1074" s="3"/>
      <c r="SG1074" s="3"/>
      <c r="SH1074" s="3"/>
      <c r="SI1074" s="3"/>
      <c r="SJ1074" s="3"/>
      <c r="SK1074" s="3"/>
      <c r="SL1074" s="3"/>
      <c r="SM1074" s="3"/>
      <c r="SN1074" s="3"/>
      <c r="SO1074" s="3"/>
      <c r="SP1074" s="3"/>
      <c r="SQ1074" s="3"/>
      <c r="SR1074" s="3"/>
      <c r="SS1074" s="3"/>
      <c r="ST1074" s="3"/>
      <c r="SU1074" s="3"/>
      <c r="SV1074" s="3"/>
      <c r="SW1074" s="3"/>
      <c r="SX1074" s="3"/>
      <c r="SY1074" s="3"/>
      <c r="SZ1074" s="3"/>
      <c r="TA1074" s="3"/>
      <c r="TB1074" s="3"/>
      <c r="TC1074" s="3"/>
      <c r="TD1074" s="3"/>
      <c r="TE1074" s="3"/>
      <c r="TF1074" s="3"/>
      <c r="TG1074" s="3"/>
      <c r="TH1074" s="3"/>
      <c r="TI1074" s="3"/>
      <c r="TJ1074" s="3"/>
      <c r="TK1074" s="3"/>
      <c r="TL1074" s="3"/>
      <c r="TM1074" s="3"/>
      <c r="TN1074" s="3"/>
      <c r="TO1074" s="3"/>
      <c r="TP1074" s="3"/>
      <c r="TQ1074" s="3"/>
      <c r="TR1074" s="3"/>
      <c r="TS1074" s="3"/>
      <c r="TT1074" s="3"/>
      <c r="TU1074" s="3"/>
      <c r="TV1074" s="3"/>
      <c r="TW1074" s="3"/>
      <c r="TX1074" s="3"/>
      <c r="TY1074" s="3"/>
      <c r="TZ1074" s="3"/>
      <c r="UA1074" s="3"/>
      <c r="UB1074" s="3"/>
      <c r="UC1074" s="3"/>
      <c r="UD1074" s="3"/>
      <c r="UE1074" s="3"/>
      <c r="UF1074" s="3"/>
      <c r="UG1074" s="3"/>
      <c r="UH1074" s="3"/>
      <c r="UI1074" s="3"/>
      <c r="UJ1074" s="3"/>
      <c r="UK1074" s="3"/>
      <c r="UL1074" s="3"/>
      <c r="UM1074" s="3"/>
      <c r="UN1074" s="3"/>
      <c r="UO1074" s="3"/>
      <c r="UP1074" s="3"/>
      <c r="UQ1074" s="3"/>
      <c r="UR1074" s="3"/>
      <c r="US1074" s="3"/>
      <c r="UT1074" s="3"/>
      <c r="UU1074" s="3"/>
      <c r="UV1074" s="3"/>
      <c r="UW1074" s="3"/>
      <c r="UX1074" s="3"/>
      <c r="UY1074" s="3"/>
      <c r="UZ1074" s="3"/>
      <c r="VA1074" s="3"/>
      <c r="VB1074" s="3"/>
      <c r="VC1074" s="3"/>
      <c r="VD1074" s="3"/>
      <c r="VE1074" s="3"/>
      <c r="VF1074" s="3"/>
      <c r="VG1074" s="3"/>
      <c r="VH1074" s="3"/>
      <c r="VI1074" s="3"/>
      <c r="VJ1074" s="3"/>
      <c r="VK1074" s="3"/>
      <c r="VL1074" s="3"/>
      <c r="VM1074" s="3"/>
      <c r="VN1074" s="3"/>
      <c r="VO1074" s="3"/>
      <c r="VP1074" s="3"/>
      <c r="VQ1074" s="3"/>
      <c r="VR1074" s="3"/>
      <c r="VS1074" s="3"/>
      <c r="VT1074" s="3"/>
      <c r="VU1074" s="3"/>
      <c r="VV1074" s="3"/>
      <c r="VW1074" s="3"/>
      <c r="VX1074" s="3"/>
      <c r="VY1074" s="3"/>
      <c r="VZ1074" s="3"/>
      <c r="WA1074" s="3"/>
      <c r="WB1074" s="3"/>
      <c r="WC1074" s="3"/>
    </row>
    <row r="1075" spans="1:601" x14ac:dyDescent="0.3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  <c r="KX1075" s="3"/>
      <c r="KY1075" s="3"/>
      <c r="KZ1075" s="3"/>
      <c r="LA1075" s="3"/>
      <c r="LB1075" s="3"/>
      <c r="LC1075" s="3"/>
      <c r="LD1075" s="3"/>
      <c r="LE1075" s="3"/>
      <c r="LF1075" s="3"/>
      <c r="LG1075" s="3"/>
      <c r="LH1075" s="3"/>
      <c r="LI1075" s="3"/>
      <c r="LJ1075" s="3"/>
      <c r="LK1075" s="3"/>
      <c r="LL1075" s="3"/>
      <c r="LM1075" s="3"/>
      <c r="LN1075" s="3"/>
      <c r="LO1075" s="3"/>
      <c r="LP1075" s="3"/>
      <c r="LQ1075" s="3"/>
      <c r="LR1075" s="3"/>
      <c r="LS1075" s="3"/>
      <c r="LT1075" s="3"/>
      <c r="LU1075" s="3"/>
      <c r="LV1075" s="3"/>
      <c r="LW1075" s="3"/>
      <c r="LX1075" s="3"/>
      <c r="LY1075" s="3"/>
      <c r="LZ1075" s="3"/>
      <c r="MA1075" s="3"/>
      <c r="MB1075" s="3"/>
      <c r="MC1075" s="3"/>
      <c r="MD1075" s="3"/>
      <c r="ME1075" s="3"/>
      <c r="MF1075" s="3"/>
      <c r="MG1075" s="3"/>
      <c r="MH1075" s="3"/>
      <c r="MI1075" s="3"/>
      <c r="MJ1075" s="3"/>
      <c r="MK1075" s="3"/>
      <c r="ML1075" s="3"/>
      <c r="MM1075" s="3"/>
      <c r="MN1075" s="3"/>
      <c r="MO1075" s="3"/>
      <c r="MP1075" s="3"/>
      <c r="MQ1075" s="3"/>
      <c r="MR1075" s="3"/>
      <c r="MS1075" s="3"/>
      <c r="MT1075" s="3"/>
      <c r="MU1075" s="3"/>
      <c r="MV1075" s="3"/>
      <c r="MW1075" s="3"/>
      <c r="MX1075" s="3"/>
      <c r="MY1075" s="3"/>
      <c r="MZ1075" s="3"/>
      <c r="NA1075" s="3"/>
      <c r="NB1075" s="3"/>
      <c r="NC1075" s="3"/>
      <c r="ND1075" s="3"/>
      <c r="NE1075" s="3"/>
      <c r="NF1075" s="3"/>
      <c r="NG1075" s="3"/>
      <c r="NH1075" s="3"/>
      <c r="NI1075" s="3"/>
      <c r="NJ1075" s="3"/>
      <c r="NK1075" s="3"/>
      <c r="NL1075" s="3"/>
      <c r="NM1075" s="3"/>
      <c r="NN1075" s="3"/>
      <c r="NO1075" s="3"/>
      <c r="NP1075" s="3"/>
      <c r="NQ1075" s="3"/>
      <c r="NR1075" s="3"/>
      <c r="NS1075" s="3"/>
      <c r="NT1075" s="3"/>
      <c r="NU1075" s="3"/>
      <c r="NV1075" s="3"/>
      <c r="NW1075" s="3"/>
      <c r="NX1075" s="3"/>
      <c r="NY1075" s="3"/>
      <c r="NZ1075" s="3"/>
      <c r="OA1075" s="3"/>
      <c r="OB1075" s="3"/>
      <c r="OC1075" s="3"/>
      <c r="OD1075" s="3"/>
      <c r="OE1075" s="3"/>
      <c r="OF1075" s="3"/>
      <c r="OG1075" s="3"/>
      <c r="OH1075" s="3"/>
      <c r="OI1075" s="3"/>
      <c r="OJ1075" s="3"/>
      <c r="OK1075" s="3"/>
      <c r="OL1075" s="3"/>
      <c r="OM1075" s="3"/>
      <c r="ON1075" s="3"/>
      <c r="OO1075" s="3"/>
      <c r="OP1075" s="3"/>
      <c r="OQ1075" s="3"/>
      <c r="OR1075" s="3"/>
      <c r="OS1075" s="3"/>
      <c r="OT1075" s="3"/>
      <c r="OU1075" s="3"/>
      <c r="OV1075" s="3"/>
      <c r="OW1075" s="3"/>
      <c r="OX1075" s="3"/>
      <c r="OY1075" s="3"/>
      <c r="OZ1075" s="3"/>
      <c r="PA1075" s="3"/>
      <c r="PB1075" s="3"/>
      <c r="PC1075" s="3"/>
      <c r="PD1075" s="3"/>
      <c r="PE1075" s="3"/>
      <c r="PF1075" s="3"/>
      <c r="PG1075" s="3"/>
      <c r="PH1075" s="3"/>
      <c r="PI1075" s="3"/>
      <c r="PJ1075" s="3"/>
      <c r="PK1075" s="3"/>
      <c r="PL1075" s="3"/>
      <c r="PM1075" s="3"/>
      <c r="PN1075" s="3"/>
      <c r="PO1075" s="3"/>
      <c r="PP1075" s="3"/>
      <c r="PQ1075" s="3"/>
      <c r="PR1075" s="3"/>
      <c r="PS1075" s="3"/>
      <c r="PT1075" s="3"/>
      <c r="PU1075" s="3"/>
      <c r="PV1075" s="3"/>
      <c r="PW1075" s="3"/>
      <c r="PX1075" s="3"/>
      <c r="PY1075" s="3"/>
      <c r="PZ1075" s="3"/>
      <c r="QA1075" s="3"/>
      <c r="QB1075" s="3"/>
      <c r="QC1075" s="3"/>
      <c r="QD1075" s="3"/>
      <c r="QE1075" s="3"/>
      <c r="QF1075" s="3"/>
      <c r="QG1075" s="3"/>
      <c r="QH1075" s="3"/>
      <c r="QI1075" s="3"/>
      <c r="QJ1075" s="3"/>
      <c r="QK1075" s="3"/>
      <c r="QL1075" s="3"/>
      <c r="QM1075" s="3"/>
      <c r="QN1075" s="3"/>
      <c r="QO1075" s="3"/>
      <c r="QP1075" s="3"/>
      <c r="QQ1075" s="3"/>
      <c r="QR1075" s="3"/>
      <c r="QS1075" s="3"/>
      <c r="QT1075" s="3"/>
      <c r="QU1075" s="3"/>
      <c r="QV1075" s="3"/>
      <c r="QW1075" s="3"/>
      <c r="QX1075" s="3"/>
      <c r="QY1075" s="3"/>
      <c r="QZ1075" s="3"/>
      <c r="RA1075" s="3"/>
      <c r="RB1075" s="3"/>
      <c r="RC1075" s="3"/>
      <c r="RD1075" s="3"/>
      <c r="RE1075" s="3"/>
      <c r="RF1075" s="3"/>
      <c r="RG1075" s="3"/>
      <c r="RH1075" s="3"/>
      <c r="RI1075" s="3"/>
      <c r="RJ1075" s="3"/>
      <c r="RK1075" s="3"/>
      <c r="RL1075" s="3"/>
      <c r="RM1075" s="3"/>
      <c r="RN1075" s="3"/>
      <c r="RO1075" s="3"/>
      <c r="RP1075" s="3"/>
      <c r="RQ1075" s="3"/>
      <c r="RR1075" s="3"/>
      <c r="RS1075" s="3"/>
      <c r="RT1075" s="3"/>
      <c r="RU1075" s="3"/>
      <c r="RV1075" s="3"/>
      <c r="RW1075" s="3"/>
      <c r="RX1075" s="3"/>
      <c r="RY1075" s="3"/>
      <c r="RZ1075" s="3"/>
      <c r="SA1075" s="3"/>
      <c r="SB1075" s="3"/>
      <c r="SC1075" s="3"/>
      <c r="SD1075" s="3"/>
      <c r="SE1075" s="3"/>
      <c r="SF1075" s="3"/>
      <c r="SG1075" s="3"/>
      <c r="SH1075" s="3"/>
      <c r="SI1075" s="3"/>
      <c r="SJ1075" s="3"/>
      <c r="SK1075" s="3"/>
      <c r="SL1075" s="3"/>
      <c r="SM1075" s="3"/>
      <c r="SN1075" s="3"/>
      <c r="SO1075" s="3"/>
      <c r="SP1075" s="3"/>
      <c r="SQ1075" s="3"/>
      <c r="SR1075" s="3"/>
      <c r="SS1075" s="3"/>
      <c r="ST1075" s="3"/>
      <c r="SU1075" s="3"/>
      <c r="SV1075" s="3"/>
      <c r="SW1075" s="3"/>
      <c r="SX1075" s="3"/>
      <c r="SY1075" s="3"/>
      <c r="SZ1075" s="3"/>
      <c r="TA1075" s="3"/>
      <c r="TB1075" s="3"/>
      <c r="TC1075" s="3"/>
      <c r="TD1075" s="3"/>
      <c r="TE1075" s="3"/>
      <c r="TF1075" s="3"/>
      <c r="TG1075" s="3"/>
      <c r="TH1075" s="3"/>
      <c r="TI1075" s="3"/>
      <c r="TJ1075" s="3"/>
      <c r="TK1075" s="3"/>
      <c r="TL1075" s="3"/>
      <c r="TM1075" s="3"/>
      <c r="TN1075" s="3"/>
      <c r="TO1075" s="3"/>
      <c r="TP1075" s="3"/>
      <c r="TQ1075" s="3"/>
      <c r="TR1075" s="3"/>
      <c r="TS1075" s="3"/>
      <c r="TT1075" s="3"/>
      <c r="TU1075" s="3"/>
      <c r="TV1075" s="3"/>
      <c r="TW1075" s="3"/>
      <c r="TX1075" s="3"/>
      <c r="TY1075" s="3"/>
      <c r="TZ1075" s="3"/>
      <c r="UA1075" s="3"/>
      <c r="UB1075" s="3"/>
      <c r="UC1075" s="3"/>
      <c r="UD1075" s="3"/>
      <c r="UE1075" s="3"/>
      <c r="UF1075" s="3"/>
      <c r="UG1075" s="3"/>
      <c r="UH1075" s="3"/>
      <c r="UI1075" s="3"/>
      <c r="UJ1075" s="3"/>
      <c r="UK1075" s="3"/>
      <c r="UL1075" s="3"/>
      <c r="UM1075" s="3"/>
      <c r="UN1075" s="3"/>
      <c r="UO1075" s="3"/>
      <c r="UP1075" s="3"/>
      <c r="UQ1075" s="3"/>
      <c r="UR1075" s="3"/>
      <c r="US1075" s="3"/>
      <c r="UT1075" s="3"/>
      <c r="UU1075" s="3"/>
      <c r="UV1075" s="3"/>
      <c r="UW1075" s="3"/>
      <c r="UX1075" s="3"/>
      <c r="UY1075" s="3"/>
      <c r="UZ1075" s="3"/>
      <c r="VA1075" s="3"/>
      <c r="VB1075" s="3"/>
      <c r="VC1075" s="3"/>
      <c r="VD1075" s="3"/>
      <c r="VE1075" s="3"/>
      <c r="VF1075" s="3"/>
      <c r="VG1075" s="3"/>
      <c r="VH1075" s="3"/>
      <c r="VI1075" s="3"/>
      <c r="VJ1075" s="3"/>
      <c r="VK1075" s="3"/>
      <c r="VL1075" s="3"/>
      <c r="VM1075" s="3"/>
      <c r="VN1075" s="3"/>
      <c r="VO1075" s="3"/>
      <c r="VP1075" s="3"/>
      <c r="VQ1075" s="3"/>
      <c r="VR1075" s="3"/>
      <c r="VS1075" s="3"/>
      <c r="VT1075" s="3"/>
      <c r="VU1075" s="3"/>
      <c r="VV1075" s="3"/>
      <c r="VW1075" s="3"/>
      <c r="VX1075" s="3"/>
      <c r="VY1075" s="3"/>
      <c r="VZ1075" s="3"/>
      <c r="WA1075" s="3"/>
      <c r="WB1075" s="3"/>
      <c r="WC1075" s="3"/>
    </row>
    <row r="1076" spans="1:601" x14ac:dyDescent="0.3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/>
      <c r="LP1076" s="3"/>
      <c r="LQ1076" s="3"/>
      <c r="LR1076" s="3"/>
      <c r="LS1076" s="3"/>
      <c r="LT1076" s="3"/>
      <c r="LU1076" s="3"/>
      <c r="LV1076" s="3"/>
      <c r="LW1076" s="3"/>
      <c r="LX1076" s="3"/>
      <c r="LY1076" s="3"/>
      <c r="LZ1076" s="3"/>
      <c r="MA1076" s="3"/>
      <c r="MB1076" s="3"/>
      <c r="MC1076" s="3"/>
      <c r="MD1076" s="3"/>
      <c r="ME1076" s="3"/>
      <c r="MF1076" s="3"/>
      <c r="MG1076" s="3"/>
      <c r="MH1076" s="3"/>
      <c r="MI1076" s="3"/>
      <c r="MJ1076" s="3"/>
      <c r="MK1076" s="3"/>
      <c r="ML1076" s="3"/>
      <c r="MM1076" s="3"/>
      <c r="MN1076" s="3"/>
      <c r="MO1076" s="3"/>
      <c r="MP1076" s="3"/>
      <c r="MQ1076" s="3"/>
      <c r="MR1076" s="3"/>
      <c r="MS1076" s="3"/>
      <c r="MT1076" s="3"/>
      <c r="MU1076" s="3"/>
      <c r="MV1076" s="3"/>
      <c r="MW1076" s="3"/>
      <c r="MX1076" s="3"/>
      <c r="MY1076" s="3"/>
      <c r="MZ1076" s="3"/>
      <c r="NA1076" s="3"/>
      <c r="NB1076" s="3"/>
      <c r="NC1076" s="3"/>
      <c r="ND1076" s="3"/>
      <c r="NE1076" s="3"/>
      <c r="NF1076" s="3"/>
      <c r="NG1076" s="3"/>
      <c r="NH1076" s="3"/>
      <c r="NI1076" s="3"/>
      <c r="NJ1076" s="3"/>
      <c r="NK1076" s="3"/>
      <c r="NL1076" s="3"/>
      <c r="NM1076" s="3"/>
      <c r="NN1076" s="3"/>
      <c r="NO1076" s="3"/>
      <c r="NP1076" s="3"/>
      <c r="NQ1076" s="3"/>
      <c r="NR1076" s="3"/>
      <c r="NS1076" s="3"/>
      <c r="NT1076" s="3"/>
      <c r="NU1076" s="3"/>
      <c r="NV1076" s="3"/>
      <c r="NW1076" s="3"/>
      <c r="NX1076" s="3"/>
      <c r="NY1076" s="3"/>
      <c r="NZ1076" s="3"/>
      <c r="OA1076" s="3"/>
      <c r="OB1076" s="3"/>
      <c r="OC1076" s="3"/>
      <c r="OD1076" s="3"/>
      <c r="OE1076" s="3"/>
      <c r="OF1076" s="3"/>
      <c r="OG1076" s="3"/>
      <c r="OH1076" s="3"/>
      <c r="OI1076" s="3"/>
      <c r="OJ1076" s="3"/>
      <c r="OK1076" s="3"/>
      <c r="OL1076" s="3"/>
      <c r="OM1076" s="3"/>
      <c r="ON1076" s="3"/>
      <c r="OO1076" s="3"/>
      <c r="OP1076" s="3"/>
      <c r="OQ1076" s="3"/>
      <c r="OR1076" s="3"/>
      <c r="OS1076" s="3"/>
      <c r="OT1076" s="3"/>
      <c r="OU1076" s="3"/>
      <c r="OV1076" s="3"/>
      <c r="OW1076" s="3"/>
      <c r="OX1076" s="3"/>
      <c r="OY1076" s="3"/>
      <c r="OZ1076" s="3"/>
      <c r="PA1076" s="3"/>
      <c r="PB1076" s="3"/>
      <c r="PC1076" s="3"/>
      <c r="PD1076" s="3"/>
      <c r="PE1076" s="3"/>
      <c r="PF1076" s="3"/>
      <c r="PG1076" s="3"/>
      <c r="PH1076" s="3"/>
      <c r="PI1076" s="3"/>
      <c r="PJ1076" s="3"/>
      <c r="PK1076" s="3"/>
      <c r="PL1076" s="3"/>
      <c r="PM1076" s="3"/>
      <c r="PN1076" s="3"/>
      <c r="PO1076" s="3"/>
      <c r="PP1076" s="3"/>
      <c r="PQ1076" s="3"/>
      <c r="PR1076" s="3"/>
      <c r="PS1076" s="3"/>
      <c r="PT1076" s="3"/>
      <c r="PU1076" s="3"/>
      <c r="PV1076" s="3"/>
      <c r="PW1076" s="3"/>
      <c r="PX1076" s="3"/>
      <c r="PY1076" s="3"/>
      <c r="PZ1076" s="3"/>
      <c r="QA1076" s="3"/>
      <c r="QB1076" s="3"/>
      <c r="QC1076" s="3"/>
      <c r="QD1076" s="3"/>
      <c r="QE1076" s="3"/>
      <c r="QF1076" s="3"/>
      <c r="QG1076" s="3"/>
      <c r="QH1076" s="3"/>
      <c r="QI1076" s="3"/>
      <c r="QJ1076" s="3"/>
      <c r="QK1076" s="3"/>
      <c r="QL1076" s="3"/>
      <c r="QM1076" s="3"/>
      <c r="QN1076" s="3"/>
      <c r="QO1076" s="3"/>
      <c r="QP1076" s="3"/>
      <c r="QQ1076" s="3"/>
      <c r="QR1076" s="3"/>
      <c r="QS1076" s="3"/>
      <c r="QT1076" s="3"/>
      <c r="QU1076" s="3"/>
      <c r="QV1076" s="3"/>
      <c r="QW1076" s="3"/>
      <c r="QX1076" s="3"/>
      <c r="QY1076" s="3"/>
      <c r="QZ1076" s="3"/>
      <c r="RA1076" s="3"/>
      <c r="RB1076" s="3"/>
      <c r="RC1076" s="3"/>
      <c r="RD1076" s="3"/>
      <c r="RE1076" s="3"/>
      <c r="RF1076" s="3"/>
      <c r="RG1076" s="3"/>
      <c r="RH1076" s="3"/>
      <c r="RI1076" s="3"/>
      <c r="RJ1076" s="3"/>
      <c r="RK1076" s="3"/>
      <c r="RL1076" s="3"/>
      <c r="RM1076" s="3"/>
      <c r="RN1076" s="3"/>
      <c r="RO1076" s="3"/>
      <c r="RP1076" s="3"/>
      <c r="RQ1076" s="3"/>
      <c r="RR1076" s="3"/>
      <c r="RS1076" s="3"/>
      <c r="RT1076" s="3"/>
      <c r="RU1076" s="3"/>
      <c r="RV1076" s="3"/>
      <c r="RW1076" s="3"/>
      <c r="RX1076" s="3"/>
      <c r="RY1076" s="3"/>
      <c r="RZ1076" s="3"/>
      <c r="SA1076" s="3"/>
      <c r="SB1076" s="3"/>
      <c r="SC1076" s="3"/>
      <c r="SD1076" s="3"/>
      <c r="SE1076" s="3"/>
      <c r="SF1076" s="3"/>
      <c r="SG1076" s="3"/>
      <c r="SH1076" s="3"/>
      <c r="SI1076" s="3"/>
      <c r="SJ1076" s="3"/>
      <c r="SK1076" s="3"/>
      <c r="SL1076" s="3"/>
      <c r="SM1076" s="3"/>
      <c r="SN1076" s="3"/>
      <c r="SO1076" s="3"/>
      <c r="SP1076" s="3"/>
      <c r="SQ1076" s="3"/>
      <c r="SR1076" s="3"/>
      <c r="SS1076" s="3"/>
      <c r="ST1076" s="3"/>
      <c r="SU1076" s="3"/>
      <c r="SV1076" s="3"/>
      <c r="SW1076" s="3"/>
      <c r="SX1076" s="3"/>
      <c r="SY1076" s="3"/>
      <c r="SZ1076" s="3"/>
      <c r="TA1076" s="3"/>
      <c r="TB1076" s="3"/>
      <c r="TC1076" s="3"/>
      <c r="TD1076" s="3"/>
      <c r="TE1076" s="3"/>
      <c r="TF1076" s="3"/>
      <c r="TG1076" s="3"/>
      <c r="TH1076" s="3"/>
      <c r="TI1076" s="3"/>
      <c r="TJ1076" s="3"/>
      <c r="TK1076" s="3"/>
      <c r="TL1076" s="3"/>
      <c r="TM1076" s="3"/>
      <c r="TN1076" s="3"/>
      <c r="TO1076" s="3"/>
      <c r="TP1076" s="3"/>
      <c r="TQ1076" s="3"/>
      <c r="TR1076" s="3"/>
      <c r="TS1076" s="3"/>
      <c r="TT1076" s="3"/>
      <c r="TU1076" s="3"/>
      <c r="TV1076" s="3"/>
      <c r="TW1076" s="3"/>
      <c r="TX1076" s="3"/>
      <c r="TY1076" s="3"/>
      <c r="TZ1076" s="3"/>
      <c r="UA1076" s="3"/>
      <c r="UB1076" s="3"/>
      <c r="UC1076" s="3"/>
      <c r="UD1076" s="3"/>
      <c r="UE1076" s="3"/>
      <c r="UF1076" s="3"/>
      <c r="UG1076" s="3"/>
      <c r="UH1076" s="3"/>
      <c r="UI1076" s="3"/>
      <c r="UJ1076" s="3"/>
      <c r="UK1076" s="3"/>
      <c r="UL1076" s="3"/>
      <c r="UM1076" s="3"/>
      <c r="UN1076" s="3"/>
      <c r="UO1076" s="3"/>
      <c r="UP1076" s="3"/>
      <c r="UQ1076" s="3"/>
      <c r="UR1076" s="3"/>
      <c r="US1076" s="3"/>
      <c r="UT1076" s="3"/>
      <c r="UU1076" s="3"/>
      <c r="UV1076" s="3"/>
      <c r="UW1076" s="3"/>
      <c r="UX1076" s="3"/>
      <c r="UY1076" s="3"/>
      <c r="UZ1076" s="3"/>
      <c r="VA1076" s="3"/>
      <c r="VB1076" s="3"/>
      <c r="VC1076" s="3"/>
      <c r="VD1076" s="3"/>
      <c r="VE1076" s="3"/>
      <c r="VF1076" s="3"/>
      <c r="VG1076" s="3"/>
      <c r="VH1076" s="3"/>
      <c r="VI1076" s="3"/>
      <c r="VJ1076" s="3"/>
      <c r="VK1076" s="3"/>
      <c r="VL1076" s="3"/>
      <c r="VM1076" s="3"/>
      <c r="VN1076" s="3"/>
      <c r="VO1076" s="3"/>
      <c r="VP1076" s="3"/>
      <c r="VQ1076" s="3"/>
      <c r="VR1076" s="3"/>
      <c r="VS1076" s="3"/>
      <c r="VT1076" s="3"/>
      <c r="VU1076" s="3"/>
      <c r="VV1076" s="3"/>
      <c r="VW1076" s="3"/>
      <c r="VX1076" s="3"/>
      <c r="VY1076" s="3"/>
      <c r="VZ1076" s="3"/>
      <c r="WA1076" s="3"/>
      <c r="WB1076" s="3"/>
      <c r="WC1076" s="3"/>
    </row>
    <row r="1077" spans="1:601" x14ac:dyDescent="0.3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  <c r="KX1077" s="3"/>
      <c r="KY1077" s="3"/>
      <c r="KZ1077" s="3"/>
      <c r="LA1077" s="3"/>
      <c r="LB1077" s="3"/>
      <c r="LC1077" s="3"/>
      <c r="LD1077" s="3"/>
      <c r="LE1077" s="3"/>
      <c r="LF1077" s="3"/>
      <c r="LG1077" s="3"/>
      <c r="LH1077" s="3"/>
      <c r="LI1077" s="3"/>
      <c r="LJ1077" s="3"/>
      <c r="LK1077" s="3"/>
      <c r="LL1077" s="3"/>
      <c r="LM1077" s="3"/>
      <c r="LN1077" s="3"/>
      <c r="LO1077" s="3"/>
      <c r="LP1077" s="3"/>
      <c r="LQ1077" s="3"/>
      <c r="LR1077" s="3"/>
      <c r="LS1077" s="3"/>
      <c r="LT1077" s="3"/>
      <c r="LU1077" s="3"/>
      <c r="LV1077" s="3"/>
      <c r="LW1077" s="3"/>
      <c r="LX1077" s="3"/>
      <c r="LY1077" s="3"/>
      <c r="LZ1077" s="3"/>
      <c r="MA1077" s="3"/>
      <c r="MB1077" s="3"/>
      <c r="MC1077" s="3"/>
      <c r="MD1077" s="3"/>
      <c r="ME1077" s="3"/>
      <c r="MF1077" s="3"/>
      <c r="MG1077" s="3"/>
      <c r="MH1077" s="3"/>
      <c r="MI1077" s="3"/>
      <c r="MJ1077" s="3"/>
      <c r="MK1077" s="3"/>
      <c r="ML1077" s="3"/>
      <c r="MM1077" s="3"/>
      <c r="MN1077" s="3"/>
      <c r="MO1077" s="3"/>
      <c r="MP1077" s="3"/>
      <c r="MQ1077" s="3"/>
      <c r="MR1077" s="3"/>
      <c r="MS1077" s="3"/>
      <c r="MT1077" s="3"/>
      <c r="MU1077" s="3"/>
      <c r="MV1077" s="3"/>
      <c r="MW1077" s="3"/>
      <c r="MX1077" s="3"/>
      <c r="MY1077" s="3"/>
      <c r="MZ1077" s="3"/>
      <c r="NA1077" s="3"/>
      <c r="NB1077" s="3"/>
      <c r="NC1077" s="3"/>
      <c r="ND1077" s="3"/>
      <c r="NE1077" s="3"/>
      <c r="NF1077" s="3"/>
      <c r="NG1077" s="3"/>
      <c r="NH1077" s="3"/>
      <c r="NI1077" s="3"/>
      <c r="NJ1077" s="3"/>
      <c r="NK1077" s="3"/>
      <c r="NL1077" s="3"/>
      <c r="NM1077" s="3"/>
      <c r="NN1077" s="3"/>
      <c r="NO1077" s="3"/>
      <c r="NP1077" s="3"/>
      <c r="NQ1077" s="3"/>
      <c r="NR1077" s="3"/>
      <c r="NS1077" s="3"/>
      <c r="NT1077" s="3"/>
      <c r="NU1077" s="3"/>
      <c r="NV1077" s="3"/>
      <c r="NW1077" s="3"/>
      <c r="NX1077" s="3"/>
      <c r="NY1077" s="3"/>
      <c r="NZ1077" s="3"/>
      <c r="OA1077" s="3"/>
      <c r="OB1077" s="3"/>
      <c r="OC1077" s="3"/>
      <c r="OD1077" s="3"/>
      <c r="OE1077" s="3"/>
      <c r="OF1077" s="3"/>
      <c r="OG1077" s="3"/>
      <c r="OH1077" s="3"/>
      <c r="OI1077" s="3"/>
      <c r="OJ1077" s="3"/>
      <c r="OK1077" s="3"/>
      <c r="OL1077" s="3"/>
      <c r="OM1077" s="3"/>
      <c r="ON1077" s="3"/>
      <c r="OO1077" s="3"/>
      <c r="OP1077" s="3"/>
      <c r="OQ1077" s="3"/>
      <c r="OR1077" s="3"/>
      <c r="OS1077" s="3"/>
      <c r="OT1077" s="3"/>
      <c r="OU1077" s="3"/>
      <c r="OV1077" s="3"/>
      <c r="OW1077" s="3"/>
      <c r="OX1077" s="3"/>
      <c r="OY1077" s="3"/>
      <c r="OZ1077" s="3"/>
      <c r="PA1077" s="3"/>
      <c r="PB1077" s="3"/>
      <c r="PC1077" s="3"/>
      <c r="PD1077" s="3"/>
      <c r="PE1077" s="3"/>
      <c r="PF1077" s="3"/>
      <c r="PG1077" s="3"/>
      <c r="PH1077" s="3"/>
      <c r="PI1077" s="3"/>
      <c r="PJ1077" s="3"/>
      <c r="PK1077" s="3"/>
      <c r="PL1077" s="3"/>
      <c r="PM1077" s="3"/>
      <c r="PN1077" s="3"/>
      <c r="PO1077" s="3"/>
      <c r="PP1077" s="3"/>
      <c r="PQ1077" s="3"/>
      <c r="PR1077" s="3"/>
      <c r="PS1077" s="3"/>
      <c r="PT1077" s="3"/>
      <c r="PU1077" s="3"/>
      <c r="PV1077" s="3"/>
      <c r="PW1077" s="3"/>
      <c r="PX1077" s="3"/>
      <c r="PY1077" s="3"/>
      <c r="PZ1077" s="3"/>
      <c r="QA1077" s="3"/>
      <c r="QB1077" s="3"/>
      <c r="QC1077" s="3"/>
      <c r="QD1077" s="3"/>
      <c r="QE1077" s="3"/>
      <c r="QF1077" s="3"/>
      <c r="QG1077" s="3"/>
      <c r="QH1077" s="3"/>
      <c r="QI1077" s="3"/>
      <c r="QJ1077" s="3"/>
      <c r="QK1077" s="3"/>
      <c r="QL1077" s="3"/>
      <c r="QM1077" s="3"/>
      <c r="QN1077" s="3"/>
      <c r="QO1077" s="3"/>
      <c r="QP1077" s="3"/>
      <c r="QQ1077" s="3"/>
      <c r="QR1077" s="3"/>
      <c r="QS1077" s="3"/>
      <c r="QT1077" s="3"/>
      <c r="QU1077" s="3"/>
      <c r="QV1077" s="3"/>
      <c r="QW1077" s="3"/>
      <c r="QX1077" s="3"/>
      <c r="QY1077" s="3"/>
      <c r="QZ1077" s="3"/>
      <c r="RA1077" s="3"/>
      <c r="RB1077" s="3"/>
      <c r="RC1077" s="3"/>
      <c r="RD1077" s="3"/>
      <c r="RE1077" s="3"/>
      <c r="RF1077" s="3"/>
      <c r="RG1077" s="3"/>
      <c r="RH1077" s="3"/>
      <c r="RI1077" s="3"/>
      <c r="RJ1077" s="3"/>
      <c r="RK1077" s="3"/>
      <c r="RL1077" s="3"/>
      <c r="RM1077" s="3"/>
      <c r="RN1077" s="3"/>
      <c r="RO1077" s="3"/>
      <c r="RP1077" s="3"/>
      <c r="RQ1077" s="3"/>
      <c r="RR1077" s="3"/>
      <c r="RS1077" s="3"/>
      <c r="RT1077" s="3"/>
      <c r="RU1077" s="3"/>
      <c r="RV1077" s="3"/>
      <c r="RW1077" s="3"/>
      <c r="RX1077" s="3"/>
      <c r="RY1077" s="3"/>
      <c r="RZ1077" s="3"/>
      <c r="SA1077" s="3"/>
      <c r="SB1077" s="3"/>
      <c r="SC1077" s="3"/>
      <c r="SD1077" s="3"/>
      <c r="SE1077" s="3"/>
      <c r="SF1077" s="3"/>
      <c r="SG1077" s="3"/>
      <c r="SH1077" s="3"/>
      <c r="SI1077" s="3"/>
      <c r="SJ1077" s="3"/>
      <c r="SK1077" s="3"/>
      <c r="SL1077" s="3"/>
      <c r="SM1077" s="3"/>
      <c r="SN1077" s="3"/>
      <c r="SO1077" s="3"/>
      <c r="SP1077" s="3"/>
      <c r="SQ1077" s="3"/>
      <c r="SR1077" s="3"/>
      <c r="SS1077" s="3"/>
      <c r="ST1077" s="3"/>
      <c r="SU1077" s="3"/>
      <c r="SV1077" s="3"/>
      <c r="SW1077" s="3"/>
      <c r="SX1077" s="3"/>
      <c r="SY1077" s="3"/>
      <c r="SZ1077" s="3"/>
      <c r="TA1077" s="3"/>
      <c r="TB1077" s="3"/>
      <c r="TC1077" s="3"/>
      <c r="TD1077" s="3"/>
      <c r="TE1077" s="3"/>
      <c r="TF1077" s="3"/>
      <c r="TG1077" s="3"/>
      <c r="TH1077" s="3"/>
      <c r="TI1077" s="3"/>
      <c r="TJ1077" s="3"/>
      <c r="TK1077" s="3"/>
      <c r="TL1077" s="3"/>
      <c r="TM1077" s="3"/>
      <c r="TN1077" s="3"/>
      <c r="TO1077" s="3"/>
      <c r="TP1077" s="3"/>
      <c r="TQ1077" s="3"/>
      <c r="TR1077" s="3"/>
      <c r="TS1077" s="3"/>
      <c r="TT1077" s="3"/>
      <c r="TU1077" s="3"/>
      <c r="TV1077" s="3"/>
      <c r="TW1077" s="3"/>
      <c r="TX1077" s="3"/>
      <c r="TY1077" s="3"/>
      <c r="TZ1077" s="3"/>
      <c r="UA1077" s="3"/>
      <c r="UB1077" s="3"/>
      <c r="UC1077" s="3"/>
      <c r="UD1077" s="3"/>
      <c r="UE1077" s="3"/>
      <c r="UF1077" s="3"/>
      <c r="UG1077" s="3"/>
      <c r="UH1077" s="3"/>
      <c r="UI1077" s="3"/>
      <c r="UJ1077" s="3"/>
      <c r="UK1077" s="3"/>
      <c r="UL1077" s="3"/>
      <c r="UM1077" s="3"/>
      <c r="UN1077" s="3"/>
      <c r="UO1077" s="3"/>
      <c r="UP1077" s="3"/>
      <c r="UQ1077" s="3"/>
      <c r="UR1077" s="3"/>
      <c r="US1077" s="3"/>
      <c r="UT1077" s="3"/>
      <c r="UU1077" s="3"/>
      <c r="UV1077" s="3"/>
      <c r="UW1077" s="3"/>
      <c r="UX1077" s="3"/>
      <c r="UY1077" s="3"/>
      <c r="UZ1077" s="3"/>
      <c r="VA1077" s="3"/>
      <c r="VB1077" s="3"/>
      <c r="VC1077" s="3"/>
      <c r="VD1077" s="3"/>
      <c r="VE1077" s="3"/>
      <c r="VF1077" s="3"/>
      <c r="VG1077" s="3"/>
      <c r="VH1077" s="3"/>
      <c r="VI1077" s="3"/>
      <c r="VJ1077" s="3"/>
      <c r="VK1077" s="3"/>
      <c r="VL1077" s="3"/>
      <c r="VM1077" s="3"/>
      <c r="VN1077" s="3"/>
      <c r="VO1077" s="3"/>
      <c r="VP1077" s="3"/>
      <c r="VQ1077" s="3"/>
      <c r="VR1077" s="3"/>
      <c r="VS1077" s="3"/>
      <c r="VT1077" s="3"/>
      <c r="VU1077" s="3"/>
      <c r="VV1077" s="3"/>
      <c r="VW1077" s="3"/>
      <c r="VX1077" s="3"/>
      <c r="VY1077" s="3"/>
      <c r="VZ1077" s="3"/>
      <c r="WA1077" s="3"/>
      <c r="WB1077" s="3"/>
      <c r="WC1077" s="3"/>
    </row>
    <row r="1078" spans="1:601" x14ac:dyDescent="0.3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  <c r="KX1078" s="3"/>
      <c r="KY1078" s="3"/>
      <c r="KZ1078" s="3"/>
      <c r="LA1078" s="3"/>
      <c r="LB1078" s="3"/>
      <c r="LC1078" s="3"/>
      <c r="LD1078" s="3"/>
      <c r="LE1078" s="3"/>
      <c r="LF1078" s="3"/>
      <c r="LG1078" s="3"/>
      <c r="LH1078" s="3"/>
      <c r="LI1078" s="3"/>
      <c r="LJ1078" s="3"/>
      <c r="LK1078" s="3"/>
      <c r="LL1078" s="3"/>
      <c r="LM1078" s="3"/>
      <c r="LN1078" s="3"/>
      <c r="LO1078" s="3"/>
      <c r="LP1078" s="3"/>
      <c r="LQ1078" s="3"/>
      <c r="LR1078" s="3"/>
      <c r="LS1078" s="3"/>
      <c r="LT1078" s="3"/>
      <c r="LU1078" s="3"/>
      <c r="LV1078" s="3"/>
      <c r="LW1078" s="3"/>
      <c r="LX1078" s="3"/>
      <c r="LY1078" s="3"/>
      <c r="LZ1078" s="3"/>
      <c r="MA1078" s="3"/>
      <c r="MB1078" s="3"/>
      <c r="MC1078" s="3"/>
      <c r="MD1078" s="3"/>
      <c r="ME1078" s="3"/>
      <c r="MF1078" s="3"/>
      <c r="MG1078" s="3"/>
      <c r="MH1078" s="3"/>
      <c r="MI1078" s="3"/>
      <c r="MJ1078" s="3"/>
      <c r="MK1078" s="3"/>
      <c r="ML1078" s="3"/>
      <c r="MM1078" s="3"/>
      <c r="MN1078" s="3"/>
      <c r="MO1078" s="3"/>
      <c r="MP1078" s="3"/>
      <c r="MQ1078" s="3"/>
      <c r="MR1078" s="3"/>
      <c r="MS1078" s="3"/>
      <c r="MT1078" s="3"/>
      <c r="MU1078" s="3"/>
      <c r="MV1078" s="3"/>
      <c r="MW1078" s="3"/>
      <c r="MX1078" s="3"/>
      <c r="MY1078" s="3"/>
      <c r="MZ1078" s="3"/>
      <c r="NA1078" s="3"/>
      <c r="NB1078" s="3"/>
      <c r="NC1078" s="3"/>
      <c r="ND1078" s="3"/>
      <c r="NE1078" s="3"/>
      <c r="NF1078" s="3"/>
      <c r="NG1078" s="3"/>
      <c r="NH1078" s="3"/>
      <c r="NI1078" s="3"/>
      <c r="NJ1078" s="3"/>
      <c r="NK1078" s="3"/>
      <c r="NL1078" s="3"/>
      <c r="NM1078" s="3"/>
      <c r="NN1078" s="3"/>
      <c r="NO1078" s="3"/>
      <c r="NP1078" s="3"/>
      <c r="NQ1078" s="3"/>
      <c r="NR1078" s="3"/>
      <c r="NS1078" s="3"/>
      <c r="NT1078" s="3"/>
      <c r="NU1078" s="3"/>
      <c r="NV1078" s="3"/>
      <c r="NW1078" s="3"/>
      <c r="NX1078" s="3"/>
      <c r="NY1078" s="3"/>
      <c r="NZ1078" s="3"/>
      <c r="OA1078" s="3"/>
      <c r="OB1078" s="3"/>
      <c r="OC1078" s="3"/>
      <c r="OD1078" s="3"/>
      <c r="OE1078" s="3"/>
      <c r="OF1078" s="3"/>
      <c r="OG1078" s="3"/>
      <c r="OH1078" s="3"/>
      <c r="OI1078" s="3"/>
      <c r="OJ1078" s="3"/>
      <c r="OK1078" s="3"/>
      <c r="OL1078" s="3"/>
      <c r="OM1078" s="3"/>
      <c r="ON1078" s="3"/>
      <c r="OO1078" s="3"/>
      <c r="OP1078" s="3"/>
      <c r="OQ1078" s="3"/>
      <c r="OR1078" s="3"/>
      <c r="OS1078" s="3"/>
      <c r="OT1078" s="3"/>
      <c r="OU1078" s="3"/>
      <c r="OV1078" s="3"/>
      <c r="OW1078" s="3"/>
      <c r="OX1078" s="3"/>
      <c r="OY1078" s="3"/>
      <c r="OZ1078" s="3"/>
      <c r="PA1078" s="3"/>
      <c r="PB1078" s="3"/>
      <c r="PC1078" s="3"/>
      <c r="PD1078" s="3"/>
      <c r="PE1078" s="3"/>
      <c r="PF1078" s="3"/>
      <c r="PG1078" s="3"/>
      <c r="PH1078" s="3"/>
      <c r="PI1078" s="3"/>
      <c r="PJ1078" s="3"/>
      <c r="PK1078" s="3"/>
      <c r="PL1078" s="3"/>
      <c r="PM1078" s="3"/>
      <c r="PN1078" s="3"/>
      <c r="PO1078" s="3"/>
      <c r="PP1078" s="3"/>
      <c r="PQ1078" s="3"/>
      <c r="PR1078" s="3"/>
      <c r="PS1078" s="3"/>
      <c r="PT1078" s="3"/>
      <c r="PU1078" s="3"/>
      <c r="PV1078" s="3"/>
      <c r="PW1078" s="3"/>
      <c r="PX1078" s="3"/>
      <c r="PY1078" s="3"/>
      <c r="PZ1078" s="3"/>
      <c r="QA1078" s="3"/>
      <c r="QB1078" s="3"/>
      <c r="QC1078" s="3"/>
      <c r="QD1078" s="3"/>
      <c r="QE1078" s="3"/>
      <c r="QF1078" s="3"/>
      <c r="QG1078" s="3"/>
      <c r="QH1078" s="3"/>
      <c r="QI1078" s="3"/>
      <c r="QJ1078" s="3"/>
      <c r="QK1078" s="3"/>
      <c r="QL1078" s="3"/>
      <c r="QM1078" s="3"/>
      <c r="QN1078" s="3"/>
      <c r="QO1078" s="3"/>
      <c r="QP1078" s="3"/>
      <c r="QQ1078" s="3"/>
      <c r="QR1078" s="3"/>
      <c r="QS1078" s="3"/>
      <c r="QT1078" s="3"/>
      <c r="QU1078" s="3"/>
      <c r="QV1078" s="3"/>
      <c r="QW1078" s="3"/>
      <c r="QX1078" s="3"/>
      <c r="QY1078" s="3"/>
      <c r="QZ1078" s="3"/>
      <c r="RA1078" s="3"/>
      <c r="RB1078" s="3"/>
      <c r="RC1078" s="3"/>
      <c r="RD1078" s="3"/>
      <c r="RE1078" s="3"/>
      <c r="RF1078" s="3"/>
      <c r="RG1078" s="3"/>
      <c r="RH1078" s="3"/>
      <c r="RI1078" s="3"/>
      <c r="RJ1078" s="3"/>
      <c r="RK1078" s="3"/>
      <c r="RL1078" s="3"/>
      <c r="RM1078" s="3"/>
      <c r="RN1078" s="3"/>
      <c r="RO1078" s="3"/>
      <c r="RP1078" s="3"/>
      <c r="RQ1078" s="3"/>
      <c r="RR1078" s="3"/>
      <c r="RS1078" s="3"/>
      <c r="RT1078" s="3"/>
      <c r="RU1078" s="3"/>
      <c r="RV1078" s="3"/>
      <c r="RW1078" s="3"/>
      <c r="RX1078" s="3"/>
      <c r="RY1078" s="3"/>
      <c r="RZ1078" s="3"/>
      <c r="SA1078" s="3"/>
      <c r="SB1078" s="3"/>
      <c r="SC1078" s="3"/>
      <c r="SD1078" s="3"/>
      <c r="SE1078" s="3"/>
      <c r="SF1078" s="3"/>
      <c r="SG1078" s="3"/>
      <c r="SH1078" s="3"/>
      <c r="SI1078" s="3"/>
      <c r="SJ1078" s="3"/>
      <c r="SK1078" s="3"/>
      <c r="SL1078" s="3"/>
      <c r="SM1078" s="3"/>
      <c r="SN1078" s="3"/>
      <c r="SO1078" s="3"/>
      <c r="SP1078" s="3"/>
      <c r="SQ1078" s="3"/>
      <c r="SR1078" s="3"/>
      <c r="SS1078" s="3"/>
      <c r="ST1078" s="3"/>
      <c r="SU1078" s="3"/>
      <c r="SV1078" s="3"/>
      <c r="SW1078" s="3"/>
      <c r="SX1078" s="3"/>
      <c r="SY1078" s="3"/>
      <c r="SZ1078" s="3"/>
      <c r="TA1078" s="3"/>
      <c r="TB1078" s="3"/>
      <c r="TC1078" s="3"/>
      <c r="TD1078" s="3"/>
      <c r="TE1078" s="3"/>
      <c r="TF1078" s="3"/>
      <c r="TG1078" s="3"/>
      <c r="TH1078" s="3"/>
      <c r="TI1078" s="3"/>
      <c r="TJ1078" s="3"/>
      <c r="TK1078" s="3"/>
      <c r="TL1078" s="3"/>
      <c r="TM1078" s="3"/>
      <c r="TN1078" s="3"/>
      <c r="TO1078" s="3"/>
      <c r="TP1078" s="3"/>
      <c r="TQ1078" s="3"/>
      <c r="TR1078" s="3"/>
      <c r="TS1078" s="3"/>
      <c r="TT1078" s="3"/>
      <c r="TU1078" s="3"/>
      <c r="TV1078" s="3"/>
      <c r="TW1078" s="3"/>
      <c r="TX1078" s="3"/>
      <c r="TY1078" s="3"/>
      <c r="TZ1078" s="3"/>
      <c r="UA1078" s="3"/>
      <c r="UB1078" s="3"/>
      <c r="UC1078" s="3"/>
      <c r="UD1078" s="3"/>
      <c r="UE1078" s="3"/>
      <c r="UF1078" s="3"/>
      <c r="UG1078" s="3"/>
      <c r="UH1078" s="3"/>
      <c r="UI1078" s="3"/>
      <c r="UJ1078" s="3"/>
      <c r="UK1078" s="3"/>
      <c r="UL1078" s="3"/>
      <c r="UM1078" s="3"/>
      <c r="UN1078" s="3"/>
      <c r="UO1078" s="3"/>
      <c r="UP1078" s="3"/>
      <c r="UQ1078" s="3"/>
      <c r="UR1078" s="3"/>
      <c r="US1078" s="3"/>
      <c r="UT1078" s="3"/>
      <c r="UU1078" s="3"/>
      <c r="UV1078" s="3"/>
      <c r="UW1078" s="3"/>
      <c r="UX1078" s="3"/>
      <c r="UY1078" s="3"/>
      <c r="UZ1078" s="3"/>
      <c r="VA1078" s="3"/>
      <c r="VB1078" s="3"/>
      <c r="VC1078" s="3"/>
      <c r="VD1078" s="3"/>
      <c r="VE1078" s="3"/>
      <c r="VF1078" s="3"/>
      <c r="VG1078" s="3"/>
      <c r="VH1078" s="3"/>
      <c r="VI1078" s="3"/>
      <c r="VJ1078" s="3"/>
      <c r="VK1078" s="3"/>
      <c r="VL1078" s="3"/>
      <c r="VM1078" s="3"/>
      <c r="VN1078" s="3"/>
      <c r="VO1078" s="3"/>
      <c r="VP1078" s="3"/>
      <c r="VQ1078" s="3"/>
      <c r="VR1078" s="3"/>
      <c r="VS1078" s="3"/>
      <c r="VT1078" s="3"/>
      <c r="VU1078" s="3"/>
      <c r="VV1078" s="3"/>
      <c r="VW1078" s="3"/>
      <c r="VX1078" s="3"/>
      <c r="VY1078" s="3"/>
      <c r="VZ1078" s="3"/>
      <c r="WA1078" s="3"/>
      <c r="WB1078" s="3"/>
      <c r="WC1078" s="3"/>
    </row>
    <row r="1079" spans="1:601" x14ac:dyDescent="0.3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/>
      <c r="LP1079" s="3"/>
      <c r="LQ1079" s="3"/>
      <c r="LR1079" s="3"/>
      <c r="LS1079" s="3"/>
      <c r="LT1079" s="3"/>
      <c r="LU1079" s="3"/>
      <c r="LV1079" s="3"/>
      <c r="LW1079" s="3"/>
      <c r="LX1079" s="3"/>
      <c r="LY1079" s="3"/>
      <c r="LZ1079" s="3"/>
      <c r="MA1079" s="3"/>
      <c r="MB1079" s="3"/>
      <c r="MC1079" s="3"/>
      <c r="MD1079" s="3"/>
      <c r="ME1079" s="3"/>
      <c r="MF1079" s="3"/>
      <c r="MG1079" s="3"/>
      <c r="MH1079" s="3"/>
      <c r="MI1079" s="3"/>
      <c r="MJ1079" s="3"/>
      <c r="MK1079" s="3"/>
      <c r="ML1079" s="3"/>
      <c r="MM1079" s="3"/>
      <c r="MN1079" s="3"/>
      <c r="MO1079" s="3"/>
      <c r="MP1079" s="3"/>
      <c r="MQ1079" s="3"/>
      <c r="MR1079" s="3"/>
      <c r="MS1079" s="3"/>
      <c r="MT1079" s="3"/>
      <c r="MU1079" s="3"/>
      <c r="MV1079" s="3"/>
      <c r="MW1079" s="3"/>
      <c r="MX1079" s="3"/>
      <c r="MY1079" s="3"/>
      <c r="MZ1079" s="3"/>
      <c r="NA1079" s="3"/>
      <c r="NB1079" s="3"/>
      <c r="NC1079" s="3"/>
      <c r="ND1079" s="3"/>
      <c r="NE1079" s="3"/>
      <c r="NF1079" s="3"/>
      <c r="NG1079" s="3"/>
      <c r="NH1079" s="3"/>
      <c r="NI1079" s="3"/>
      <c r="NJ1079" s="3"/>
      <c r="NK1079" s="3"/>
      <c r="NL1079" s="3"/>
      <c r="NM1079" s="3"/>
      <c r="NN1079" s="3"/>
      <c r="NO1079" s="3"/>
      <c r="NP1079" s="3"/>
      <c r="NQ1079" s="3"/>
      <c r="NR1079" s="3"/>
      <c r="NS1079" s="3"/>
      <c r="NT1079" s="3"/>
      <c r="NU1079" s="3"/>
      <c r="NV1079" s="3"/>
      <c r="NW1079" s="3"/>
      <c r="NX1079" s="3"/>
      <c r="NY1079" s="3"/>
      <c r="NZ1079" s="3"/>
      <c r="OA1079" s="3"/>
      <c r="OB1079" s="3"/>
      <c r="OC1079" s="3"/>
      <c r="OD1079" s="3"/>
      <c r="OE1079" s="3"/>
      <c r="OF1079" s="3"/>
      <c r="OG1079" s="3"/>
      <c r="OH1079" s="3"/>
      <c r="OI1079" s="3"/>
      <c r="OJ1079" s="3"/>
      <c r="OK1079" s="3"/>
      <c r="OL1079" s="3"/>
      <c r="OM1079" s="3"/>
      <c r="ON1079" s="3"/>
      <c r="OO1079" s="3"/>
      <c r="OP1079" s="3"/>
      <c r="OQ1079" s="3"/>
      <c r="OR1079" s="3"/>
      <c r="OS1079" s="3"/>
      <c r="OT1079" s="3"/>
      <c r="OU1079" s="3"/>
      <c r="OV1079" s="3"/>
      <c r="OW1079" s="3"/>
      <c r="OX1079" s="3"/>
      <c r="OY1079" s="3"/>
      <c r="OZ1079" s="3"/>
      <c r="PA1079" s="3"/>
      <c r="PB1079" s="3"/>
      <c r="PC1079" s="3"/>
      <c r="PD1079" s="3"/>
      <c r="PE1079" s="3"/>
      <c r="PF1079" s="3"/>
      <c r="PG1079" s="3"/>
      <c r="PH1079" s="3"/>
      <c r="PI1079" s="3"/>
      <c r="PJ1079" s="3"/>
      <c r="PK1079" s="3"/>
      <c r="PL1079" s="3"/>
      <c r="PM1079" s="3"/>
      <c r="PN1079" s="3"/>
      <c r="PO1079" s="3"/>
      <c r="PP1079" s="3"/>
      <c r="PQ1079" s="3"/>
      <c r="PR1079" s="3"/>
      <c r="PS1079" s="3"/>
      <c r="PT1079" s="3"/>
      <c r="PU1079" s="3"/>
      <c r="PV1079" s="3"/>
      <c r="PW1079" s="3"/>
      <c r="PX1079" s="3"/>
      <c r="PY1079" s="3"/>
      <c r="PZ1079" s="3"/>
      <c r="QA1079" s="3"/>
      <c r="QB1079" s="3"/>
      <c r="QC1079" s="3"/>
      <c r="QD1079" s="3"/>
      <c r="QE1079" s="3"/>
      <c r="QF1079" s="3"/>
      <c r="QG1079" s="3"/>
      <c r="QH1079" s="3"/>
      <c r="QI1079" s="3"/>
      <c r="QJ1079" s="3"/>
      <c r="QK1079" s="3"/>
      <c r="QL1079" s="3"/>
      <c r="QM1079" s="3"/>
      <c r="QN1079" s="3"/>
      <c r="QO1079" s="3"/>
      <c r="QP1079" s="3"/>
      <c r="QQ1079" s="3"/>
      <c r="QR1079" s="3"/>
      <c r="QS1079" s="3"/>
      <c r="QT1079" s="3"/>
      <c r="QU1079" s="3"/>
      <c r="QV1079" s="3"/>
      <c r="QW1079" s="3"/>
      <c r="QX1079" s="3"/>
      <c r="QY1079" s="3"/>
      <c r="QZ1079" s="3"/>
      <c r="RA1079" s="3"/>
      <c r="RB1079" s="3"/>
      <c r="RC1079" s="3"/>
      <c r="RD1079" s="3"/>
      <c r="RE1079" s="3"/>
      <c r="RF1079" s="3"/>
      <c r="RG1079" s="3"/>
      <c r="RH1079" s="3"/>
      <c r="RI1079" s="3"/>
      <c r="RJ1079" s="3"/>
      <c r="RK1079" s="3"/>
      <c r="RL1079" s="3"/>
      <c r="RM1079" s="3"/>
      <c r="RN1079" s="3"/>
      <c r="RO1079" s="3"/>
      <c r="RP1079" s="3"/>
      <c r="RQ1079" s="3"/>
      <c r="RR1079" s="3"/>
      <c r="RS1079" s="3"/>
      <c r="RT1079" s="3"/>
      <c r="RU1079" s="3"/>
      <c r="RV1079" s="3"/>
      <c r="RW1079" s="3"/>
      <c r="RX1079" s="3"/>
      <c r="RY1079" s="3"/>
      <c r="RZ1079" s="3"/>
      <c r="SA1079" s="3"/>
      <c r="SB1079" s="3"/>
      <c r="SC1079" s="3"/>
      <c r="SD1079" s="3"/>
      <c r="SE1079" s="3"/>
      <c r="SF1079" s="3"/>
      <c r="SG1079" s="3"/>
      <c r="SH1079" s="3"/>
      <c r="SI1079" s="3"/>
      <c r="SJ1079" s="3"/>
      <c r="SK1079" s="3"/>
      <c r="SL1079" s="3"/>
      <c r="SM1079" s="3"/>
      <c r="SN1079" s="3"/>
      <c r="SO1079" s="3"/>
      <c r="SP1079" s="3"/>
      <c r="SQ1079" s="3"/>
      <c r="SR1079" s="3"/>
      <c r="SS1079" s="3"/>
      <c r="ST1079" s="3"/>
      <c r="SU1079" s="3"/>
      <c r="SV1079" s="3"/>
      <c r="SW1079" s="3"/>
      <c r="SX1079" s="3"/>
      <c r="SY1079" s="3"/>
      <c r="SZ1079" s="3"/>
      <c r="TA1079" s="3"/>
      <c r="TB1079" s="3"/>
      <c r="TC1079" s="3"/>
      <c r="TD1079" s="3"/>
      <c r="TE1079" s="3"/>
      <c r="TF1079" s="3"/>
      <c r="TG1079" s="3"/>
      <c r="TH1079" s="3"/>
      <c r="TI1079" s="3"/>
      <c r="TJ1079" s="3"/>
      <c r="TK1079" s="3"/>
      <c r="TL1079" s="3"/>
      <c r="TM1079" s="3"/>
      <c r="TN1079" s="3"/>
      <c r="TO1079" s="3"/>
      <c r="TP1079" s="3"/>
      <c r="TQ1079" s="3"/>
      <c r="TR1079" s="3"/>
      <c r="TS1079" s="3"/>
      <c r="TT1079" s="3"/>
      <c r="TU1079" s="3"/>
      <c r="TV1079" s="3"/>
      <c r="TW1079" s="3"/>
      <c r="TX1079" s="3"/>
      <c r="TY1079" s="3"/>
      <c r="TZ1079" s="3"/>
      <c r="UA1079" s="3"/>
      <c r="UB1079" s="3"/>
      <c r="UC1079" s="3"/>
      <c r="UD1079" s="3"/>
      <c r="UE1079" s="3"/>
      <c r="UF1079" s="3"/>
      <c r="UG1079" s="3"/>
      <c r="UH1079" s="3"/>
      <c r="UI1079" s="3"/>
      <c r="UJ1079" s="3"/>
      <c r="UK1079" s="3"/>
      <c r="UL1079" s="3"/>
      <c r="UM1079" s="3"/>
      <c r="UN1079" s="3"/>
      <c r="UO1079" s="3"/>
      <c r="UP1079" s="3"/>
      <c r="UQ1079" s="3"/>
      <c r="UR1079" s="3"/>
      <c r="US1079" s="3"/>
      <c r="UT1079" s="3"/>
      <c r="UU1079" s="3"/>
      <c r="UV1079" s="3"/>
      <c r="UW1079" s="3"/>
      <c r="UX1079" s="3"/>
      <c r="UY1079" s="3"/>
      <c r="UZ1079" s="3"/>
      <c r="VA1079" s="3"/>
      <c r="VB1079" s="3"/>
      <c r="VC1079" s="3"/>
      <c r="VD1079" s="3"/>
      <c r="VE1079" s="3"/>
      <c r="VF1079" s="3"/>
      <c r="VG1079" s="3"/>
      <c r="VH1079" s="3"/>
      <c r="VI1079" s="3"/>
      <c r="VJ1079" s="3"/>
      <c r="VK1079" s="3"/>
      <c r="VL1079" s="3"/>
      <c r="VM1079" s="3"/>
      <c r="VN1079" s="3"/>
      <c r="VO1079" s="3"/>
      <c r="VP1079" s="3"/>
      <c r="VQ1079" s="3"/>
      <c r="VR1079" s="3"/>
      <c r="VS1079" s="3"/>
      <c r="VT1079" s="3"/>
      <c r="VU1079" s="3"/>
      <c r="VV1079" s="3"/>
      <c r="VW1079" s="3"/>
      <c r="VX1079" s="3"/>
      <c r="VY1079" s="3"/>
      <c r="VZ1079" s="3"/>
      <c r="WA1079" s="3"/>
      <c r="WB1079" s="3"/>
      <c r="WC1079" s="3"/>
    </row>
    <row r="1080" spans="1:601" x14ac:dyDescent="0.3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/>
      <c r="LP1080" s="3"/>
      <c r="LQ1080" s="3"/>
      <c r="LR1080" s="3"/>
      <c r="LS1080" s="3"/>
      <c r="LT1080" s="3"/>
      <c r="LU1080" s="3"/>
      <c r="LV1080" s="3"/>
      <c r="LW1080" s="3"/>
      <c r="LX1080" s="3"/>
      <c r="LY1080" s="3"/>
      <c r="LZ1080" s="3"/>
      <c r="MA1080" s="3"/>
      <c r="MB1080" s="3"/>
      <c r="MC1080" s="3"/>
      <c r="MD1080" s="3"/>
      <c r="ME1080" s="3"/>
      <c r="MF1080" s="3"/>
      <c r="MG1080" s="3"/>
      <c r="MH1080" s="3"/>
      <c r="MI1080" s="3"/>
      <c r="MJ1080" s="3"/>
      <c r="MK1080" s="3"/>
      <c r="ML1080" s="3"/>
      <c r="MM1080" s="3"/>
      <c r="MN1080" s="3"/>
      <c r="MO1080" s="3"/>
      <c r="MP1080" s="3"/>
      <c r="MQ1080" s="3"/>
      <c r="MR1080" s="3"/>
      <c r="MS1080" s="3"/>
      <c r="MT1080" s="3"/>
      <c r="MU1080" s="3"/>
      <c r="MV1080" s="3"/>
      <c r="MW1080" s="3"/>
      <c r="MX1080" s="3"/>
      <c r="MY1080" s="3"/>
      <c r="MZ1080" s="3"/>
      <c r="NA1080" s="3"/>
      <c r="NB1080" s="3"/>
      <c r="NC1080" s="3"/>
      <c r="ND1080" s="3"/>
      <c r="NE1080" s="3"/>
      <c r="NF1080" s="3"/>
      <c r="NG1080" s="3"/>
      <c r="NH1080" s="3"/>
      <c r="NI1080" s="3"/>
      <c r="NJ1080" s="3"/>
      <c r="NK1080" s="3"/>
      <c r="NL1080" s="3"/>
      <c r="NM1080" s="3"/>
      <c r="NN1080" s="3"/>
      <c r="NO1080" s="3"/>
      <c r="NP1080" s="3"/>
      <c r="NQ1080" s="3"/>
      <c r="NR1080" s="3"/>
      <c r="NS1080" s="3"/>
      <c r="NT1080" s="3"/>
      <c r="NU1080" s="3"/>
      <c r="NV1080" s="3"/>
      <c r="NW1080" s="3"/>
      <c r="NX1080" s="3"/>
      <c r="NY1080" s="3"/>
      <c r="NZ1080" s="3"/>
      <c r="OA1080" s="3"/>
      <c r="OB1080" s="3"/>
      <c r="OC1080" s="3"/>
      <c r="OD1080" s="3"/>
      <c r="OE1080" s="3"/>
      <c r="OF1080" s="3"/>
      <c r="OG1080" s="3"/>
      <c r="OH1080" s="3"/>
      <c r="OI1080" s="3"/>
      <c r="OJ1080" s="3"/>
      <c r="OK1080" s="3"/>
      <c r="OL1080" s="3"/>
      <c r="OM1080" s="3"/>
      <c r="ON1080" s="3"/>
      <c r="OO1080" s="3"/>
      <c r="OP1080" s="3"/>
      <c r="OQ1080" s="3"/>
      <c r="OR1080" s="3"/>
      <c r="OS1080" s="3"/>
      <c r="OT1080" s="3"/>
      <c r="OU1080" s="3"/>
      <c r="OV1080" s="3"/>
      <c r="OW1080" s="3"/>
      <c r="OX1080" s="3"/>
      <c r="OY1080" s="3"/>
      <c r="OZ1080" s="3"/>
      <c r="PA1080" s="3"/>
      <c r="PB1080" s="3"/>
      <c r="PC1080" s="3"/>
      <c r="PD1080" s="3"/>
      <c r="PE1080" s="3"/>
      <c r="PF1080" s="3"/>
      <c r="PG1080" s="3"/>
      <c r="PH1080" s="3"/>
      <c r="PI1080" s="3"/>
      <c r="PJ1080" s="3"/>
      <c r="PK1080" s="3"/>
      <c r="PL1080" s="3"/>
      <c r="PM1080" s="3"/>
      <c r="PN1080" s="3"/>
      <c r="PO1080" s="3"/>
      <c r="PP1080" s="3"/>
      <c r="PQ1080" s="3"/>
      <c r="PR1080" s="3"/>
      <c r="PS1080" s="3"/>
      <c r="PT1080" s="3"/>
      <c r="PU1080" s="3"/>
      <c r="PV1080" s="3"/>
      <c r="PW1080" s="3"/>
      <c r="PX1080" s="3"/>
      <c r="PY1080" s="3"/>
      <c r="PZ1080" s="3"/>
      <c r="QA1080" s="3"/>
      <c r="QB1080" s="3"/>
      <c r="QC1080" s="3"/>
      <c r="QD1080" s="3"/>
      <c r="QE1080" s="3"/>
      <c r="QF1080" s="3"/>
      <c r="QG1080" s="3"/>
      <c r="QH1080" s="3"/>
      <c r="QI1080" s="3"/>
      <c r="QJ1080" s="3"/>
      <c r="QK1080" s="3"/>
      <c r="QL1080" s="3"/>
      <c r="QM1080" s="3"/>
      <c r="QN1080" s="3"/>
      <c r="QO1080" s="3"/>
      <c r="QP1080" s="3"/>
      <c r="QQ1080" s="3"/>
      <c r="QR1080" s="3"/>
      <c r="QS1080" s="3"/>
      <c r="QT1080" s="3"/>
      <c r="QU1080" s="3"/>
      <c r="QV1080" s="3"/>
      <c r="QW1080" s="3"/>
      <c r="QX1080" s="3"/>
      <c r="QY1080" s="3"/>
      <c r="QZ1080" s="3"/>
      <c r="RA1080" s="3"/>
      <c r="RB1080" s="3"/>
      <c r="RC1080" s="3"/>
      <c r="RD1080" s="3"/>
      <c r="RE1080" s="3"/>
      <c r="RF1080" s="3"/>
      <c r="RG1080" s="3"/>
      <c r="RH1080" s="3"/>
      <c r="RI1080" s="3"/>
      <c r="RJ1080" s="3"/>
      <c r="RK1080" s="3"/>
      <c r="RL1080" s="3"/>
      <c r="RM1080" s="3"/>
      <c r="RN1080" s="3"/>
      <c r="RO1080" s="3"/>
      <c r="RP1080" s="3"/>
      <c r="RQ1080" s="3"/>
      <c r="RR1080" s="3"/>
      <c r="RS1080" s="3"/>
      <c r="RT1080" s="3"/>
      <c r="RU1080" s="3"/>
      <c r="RV1080" s="3"/>
      <c r="RW1080" s="3"/>
      <c r="RX1080" s="3"/>
      <c r="RY1080" s="3"/>
      <c r="RZ1080" s="3"/>
      <c r="SA1080" s="3"/>
      <c r="SB1080" s="3"/>
      <c r="SC1080" s="3"/>
      <c r="SD1080" s="3"/>
      <c r="SE1080" s="3"/>
      <c r="SF1080" s="3"/>
      <c r="SG1080" s="3"/>
      <c r="SH1080" s="3"/>
      <c r="SI1080" s="3"/>
      <c r="SJ1080" s="3"/>
      <c r="SK1080" s="3"/>
      <c r="SL1080" s="3"/>
      <c r="SM1080" s="3"/>
      <c r="SN1080" s="3"/>
      <c r="SO1080" s="3"/>
      <c r="SP1080" s="3"/>
      <c r="SQ1080" s="3"/>
      <c r="SR1080" s="3"/>
      <c r="SS1080" s="3"/>
      <c r="ST1080" s="3"/>
      <c r="SU1080" s="3"/>
      <c r="SV1080" s="3"/>
      <c r="SW1080" s="3"/>
      <c r="SX1080" s="3"/>
      <c r="SY1080" s="3"/>
      <c r="SZ1080" s="3"/>
      <c r="TA1080" s="3"/>
      <c r="TB1080" s="3"/>
      <c r="TC1080" s="3"/>
      <c r="TD1080" s="3"/>
      <c r="TE1080" s="3"/>
      <c r="TF1080" s="3"/>
      <c r="TG1080" s="3"/>
      <c r="TH1080" s="3"/>
      <c r="TI1080" s="3"/>
      <c r="TJ1080" s="3"/>
      <c r="TK1080" s="3"/>
      <c r="TL1080" s="3"/>
      <c r="TM1080" s="3"/>
      <c r="TN1080" s="3"/>
      <c r="TO1080" s="3"/>
      <c r="TP1080" s="3"/>
      <c r="TQ1080" s="3"/>
      <c r="TR1080" s="3"/>
      <c r="TS1080" s="3"/>
      <c r="TT1080" s="3"/>
      <c r="TU1080" s="3"/>
      <c r="TV1080" s="3"/>
      <c r="TW1080" s="3"/>
      <c r="TX1080" s="3"/>
      <c r="TY1080" s="3"/>
      <c r="TZ1080" s="3"/>
      <c r="UA1080" s="3"/>
      <c r="UB1080" s="3"/>
      <c r="UC1080" s="3"/>
      <c r="UD1080" s="3"/>
      <c r="UE1080" s="3"/>
      <c r="UF1080" s="3"/>
      <c r="UG1080" s="3"/>
      <c r="UH1080" s="3"/>
      <c r="UI1080" s="3"/>
      <c r="UJ1080" s="3"/>
      <c r="UK1080" s="3"/>
      <c r="UL1080" s="3"/>
      <c r="UM1080" s="3"/>
      <c r="UN1080" s="3"/>
      <c r="UO1080" s="3"/>
      <c r="UP1080" s="3"/>
      <c r="UQ1080" s="3"/>
      <c r="UR1080" s="3"/>
      <c r="US1080" s="3"/>
      <c r="UT1080" s="3"/>
      <c r="UU1080" s="3"/>
      <c r="UV1080" s="3"/>
      <c r="UW1080" s="3"/>
      <c r="UX1080" s="3"/>
      <c r="UY1080" s="3"/>
      <c r="UZ1080" s="3"/>
      <c r="VA1080" s="3"/>
      <c r="VB1080" s="3"/>
      <c r="VC1080" s="3"/>
      <c r="VD1080" s="3"/>
      <c r="VE1080" s="3"/>
      <c r="VF1080" s="3"/>
      <c r="VG1080" s="3"/>
      <c r="VH1080" s="3"/>
      <c r="VI1080" s="3"/>
      <c r="VJ1080" s="3"/>
      <c r="VK1080" s="3"/>
      <c r="VL1080" s="3"/>
      <c r="VM1080" s="3"/>
      <c r="VN1080" s="3"/>
      <c r="VO1080" s="3"/>
      <c r="VP1080" s="3"/>
      <c r="VQ1080" s="3"/>
      <c r="VR1080" s="3"/>
      <c r="VS1080" s="3"/>
      <c r="VT1080" s="3"/>
      <c r="VU1080" s="3"/>
      <c r="VV1080" s="3"/>
      <c r="VW1080" s="3"/>
      <c r="VX1080" s="3"/>
      <c r="VY1080" s="3"/>
      <c r="VZ1080" s="3"/>
      <c r="WA1080" s="3"/>
      <c r="WB1080" s="3"/>
      <c r="WC1080" s="3"/>
    </row>
    <row r="1081" spans="1:601" x14ac:dyDescent="0.3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  <c r="KX1081" s="3"/>
      <c r="KY1081" s="3"/>
      <c r="KZ1081" s="3"/>
      <c r="LA1081" s="3"/>
      <c r="LB1081" s="3"/>
      <c r="LC1081" s="3"/>
      <c r="LD1081" s="3"/>
      <c r="LE1081" s="3"/>
      <c r="LF1081" s="3"/>
      <c r="LG1081" s="3"/>
      <c r="LH1081" s="3"/>
      <c r="LI1081" s="3"/>
      <c r="LJ1081" s="3"/>
      <c r="LK1081" s="3"/>
      <c r="LL1081" s="3"/>
      <c r="LM1081" s="3"/>
      <c r="LN1081" s="3"/>
      <c r="LO1081" s="3"/>
      <c r="LP1081" s="3"/>
      <c r="LQ1081" s="3"/>
      <c r="LR1081" s="3"/>
      <c r="LS1081" s="3"/>
      <c r="LT1081" s="3"/>
      <c r="LU1081" s="3"/>
      <c r="LV1081" s="3"/>
      <c r="LW1081" s="3"/>
      <c r="LX1081" s="3"/>
      <c r="LY1081" s="3"/>
      <c r="LZ1081" s="3"/>
      <c r="MA1081" s="3"/>
      <c r="MB1081" s="3"/>
      <c r="MC1081" s="3"/>
      <c r="MD1081" s="3"/>
      <c r="ME1081" s="3"/>
      <c r="MF1081" s="3"/>
      <c r="MG1081" s="3"/>
      <c r="MH1081" s="3"/>
      <c r="MI1081" s="3"/>
      <c r="MJ1081" s="3"/>
      <c r="MK1081" s="3"/>
      <c r="ML1081" s="3"/>
      <c r="MM1081" s="3"/>
      <c r="MN1081" s="3"/>
      <c r="MO1081" s="3"/>
      <c r="MP1081" s="3"/>
      <c r="MQ1081" s="3"/>
      <c r="MR1081" s="3"/>
      <c r="MS1081" s="3"/>
      <c r="MT1081" s="3"/>
      <c r="MU1081" s="3"/>
      <c r="MV1081" s="3"/>
      <c r="MW1081" s="3"/>
      <c r="MX1081" s="3"/>
      <c r="MY1081" s="3"/>
      <c r="MZ1081" s="3"/>
      <c r="NA1081" s="3"/>
      <c r="NB1081" s="3"/>
      <c r="NC1081" s="3"/>
      <c r="ND1081" s="3"/>
      <c r="NE1081" s="3"/>
      <c r="NF1081" s="3"/>
      <c r="NG1081" s="3"/>
      <c r="NH1081" s="3"/>
      <c r="NI1081" s="3"/>
      <c r="NJ1081" s="3"/>
      <c r="NK1081" s="3"/>
      <c r="NL1081" s="3"/>
      <c r="NM1081" s="3"/>
      <c r="NN1081" s="3"/>
      <c r="NO1081" s="3"/>
      <c r="NP1081" s="3"/>
      <c r="NQ1081" s="3"/>
      <c r="NR1081" s="3"/>
      <c r="NS1081" s="3"/>
      <c r="NT1081" s="3"/>
      <c r="NU1081" s="3"/>
      <c r="NV1081" s="3"/>
      <c r="NW1081" s="3"/>
      <c r="NX1081" s="3"/>
      <c r="NY1081" s="3"/>
      <c r="NZ1081" s="3"/>
      <c r="OA1081" s="3"/>
      <c r="OB1081" s="3"/>
      <c r="OC1081" s="3"/>
      <c r="OD1081" s="3"/>
      <c r="OE1081" s="3"/>
      <c r="OF1081" s="3"/>
      <c r="OG1081" s="3"/>
      <c r="OH1081" s="3"/>
      <c r="OI1081" s="3"/>
      <c r="OJ1081" s="3"/>
      <c r="OK1081" s="3"/>
      <c r="OL1081" s="3"/>
      <c r="OM1081" s="3"/>
      <c r="ON1081" s="3"/>
      <c r="OO1081" s="3"/>
      <c r="OP1081" s="3"/>
      <c r="OQ1081" s="3"/>
      <c r="OR1081" s="3"/>
      <c r="OS1081" s="3"/>
      <c r="OT1081" s="3"/>
      <c r="OU1081" s="3"/>
      <c r="OV1081" s="3"/>
      <c r="OW1081" s="3"/>
      <c r="OX1081" s="3"/>
      <c r="OY1081" s="3"/>
      <c r="OZ1081" s="3"/>
      <c r="PA1081" s="3"/>
      <c r="PB1081" s="3"/>
      <c r="PC1081" s="3"/>
      <c r="PD1081" s="3"/>
      <c r="PE1081" s="3"/>
      <c r="PF1081" s="3"/>
      <c r="PG1081" s="3"/>
      <c r="PH1081" s="3"/>
      <c r="PI1081" s="3"/>
      <c r="PJ1081" s="3"/>
      <c r="PK1081" s="3"/>
      <c r="PL1081" s="3"/>
      <c r="PM1081" s="3"/>
      <c r="PN1081" s="3"/>
      <c r="PO1081" s="3"/>
      <c r="PP1081" s="3"/>
      <c r="PQ1081" s="3"/>
      <c r="PR1081" s="3"/>
      <c r="PS1081" s="3"/>
      <c r="PT1081" s="3"/>
      <c r="PU1081" s="3"/>
      <c r="PV1081" s="3"/>
      <c r="PW1081" s="3"/>
      <c r="PX1081" s="3"/>
      <c r="PY1081" s="3"/>
      <c r="PZ1081" s="3"/>
      <c r="QA1081" s="3"/>
      <c r="QB1081" s="3"/>
      <c r="QC1081" s="3"/>
      <c r="QD1081" s="3"/>
      <c r="QE1081" s="3"/>
      <c r="QF1081" s="3"/>
      <c r="QG1081" s="3"/>
      <c r="QH1081" s="3"/>
      <c r="QI1081" s="3"/>
      <c r="QJ1081" s="3"/>
      <c r="QK1081" s="3"/>
      <c r="QL1081" s="3"/>
      <c r="QM1081" s="3"/>
      <c r="QN1081" s="3"/>
      <c r="QO1081" s="3"/>
      <c r="QP1081" s="3"/>
      <c r="QQ1081" s="3"/>
      <c r="QR1081" s="3"/>
      <c r="QS1081" s="3"/>
      <c r="QT1081" s="3"/>
      <c r="QU1081" s="3"/>
      <c r="QV1081" s="3"/>
      <c r="QW1081" s="3"/>
      <c r="QX1081" s="3"/>
      <c r="QY1081" s="3"/>
      <c r="QZ1081" s="3"/>
      <c r="RA1081" s="3"/>
      <c r="RB1081" s="3"/>
      <c r="RC1081" s="3"/>
      <c r="RD1081" s="3"/>
      <c r="RE1081" s="3"/>
      <c r="RF1081" s="3"/>
      <c r="RG1081" s="3"/>
      <c r="RH1081" s="3"/>
      <c r="RI1081" s="3"/>
      <c r="RJ1081" s="3"/>
      <c r="RK1081" s="3"/>
      <c r="RL1081" s="3"/>
      <c r="RM1081" s="3"/>
      <c r="RN1081" s="3"/>
      <c r="RO1081" s="3"/>
      <c r="RP1081" s="3"/>
      <c r="RQ1081" s="3"/>
      <c r="RR1081" s="3"/>
      <c r="RS1081" s="3"/>
      <c r="RT1081" s="3"/>
      <c r="RU1081" s="3"/>
      <c r="RV1081" s="3"/>
      <c r="RW1081" s="3"/>
      <c r="RX1081" s="3"/>
      <c r="RY1081" s="3"/>
      <c r="RZ1081" s="3"/>
      <c r="SA1081" s="3"/>
      <c r="SB1081" s="3"/>
      <c r="SC1081" s="3"/>
      <c r="SD1081" s="3"/>
      <c r="SE1081" s="3"/>
      <c r="SF1081" s="3"/>
      <c r="SG1081" s="3"/>
      <c r="SH1081" s="3"/>
      <c r="SI1081" s="3"/>
      <c r="SJ1081" s="3"/>
      <c r="SK1081" s="3"/>
      <c r="SL1081" s="3"/>
      <c r="SM1081" s="3"/>
      <c r="SN1081" s="3"/>
      <c r="SO1081" s="3"/>
      <c r="SP1081" s="3"/>
      <c r="SQ1081" s="3"/>
      <c r="SR1081" s="3"/>
      <c r="SS1081" s="3"/>
      <c r="ST1081" s="3"/>
      <c r="SU1081" s="3"/>
      <c r="SV1081" s="3"/>
      <c r="SW1081" s="3"/>
      <c r="SX1081" s="3"/>
      <c r="SY1081" s="3"/>
      <c r="SZ1081" s="3"/>
      <c r="TA1081" s="3"/>
      <c r="TB1081" s="3"/>
      <c r="TC1081" s="3"/>
      <c r="TD1081" s="3"/>
      <c r="TE1081" s="3"/>
      <c r="TF1081" s="3"/>
      <c r="TG1081" s="3"/>
      <c r="TH1081" s="3"/>
      <c r="TI1081" s="3"/>
      <c r="TJ1081" s="3"/>
      <c r="TK1081" s="3"/>
      <c r="TL1081" s="3"/>
      <c r="TM1081" s="3"/>
      <c r="TN1081" s="3"/>
      <c r="TO1081" s="3"/>
      <c r="TP1081" s="3"/>
      <c r="TQ1081" s="3"/>
      <c r="TR1081" s="3"/>
      <c r="TS1081" s="3"/>
      <c r="TT1081" s="3"/>
      <c r="TU1081" s="3"/>
      <c r="TV1081" s="3"/>
      <c r="TW1081" s="3"/>
      <c r="TX1081" s="3"/>
      <c r="TY1081" s="3"/>
      <c r="TZ1081" s="3"/>
      <c r="UA1081" s="3"/>
      <c r="UB1081" s="3"/>
      <c r="UC1081" s="3"/>
      <c r="UD1081" s="3"/>
      <c r="UE1081" s="3"/>
      <c r="UF1081" s="3"/>
      <c r="UG1081" s="3"/>
      <c r="UH1081" s="3"/>
      <c r="UI1081" s="3"/>
      <c r="UJ1081" s="3"/>
      <c r="UK1081" s="3"/>
      <c r="UL1081" s="3"/>
      <c r="UM1081" s="3"/>
      <c r="UN1081" s="3"/>
      <c r="UO1081" s="3"/>
      <c r="UP1081" s="3"/>
      <c r="UQ1081" s="3"/>
      <c r="UR1081" s="3"/>
      <c r="US1081" s="3"/>
      <c r="UT1081" s="3"/>
      <c r="UU1081" s="3"/>
      <c r="UV1081" s="3"/>
      <c r="UW1081" s="3"/>
      <c r="UX1081" s="3"/>
      <c r="UY1081" s="3"/>
      <c r="UZ1081" s="3"/>
      <c r="VA1081" s="3"/>
      <c r="VB1081" s="3"/>
      <c r="VC1081" s="3"/>
      <c r="VD1081" s="3"/>
      <c r="VE1081" s="3"/>
      <c r="VF1081" s="3"/>
      <c r="VG1081" s="3"/>
      <c r="VH1081" s="3"/>
      <c r="VI1081" s="3"/>
      <c r="VJ1081" s="3"/>
      <c r="VK1081" s="3"/>
      <c r="VL1081" s="3"/>
      <c r="VM1081" s="3"/>
      <c r="VN1081" s="3"/>
      <c r="VO1081" s="3"/>
      <c r="VP1081" s="3"/>
      <c r="VQ1081" s="3"/>
      <c r="VR1081" s="3"/>
      <c r="VS1081" s="3"/>
      <c r="VT1081" s="3"/>
      <c r="VU1081" s="3"/>
      <c r="VV1081" s="3"/>
      <c r="VW1081" s="3"/>
      <c r="VX1081" s="3"/>
      <c r="VY1081" s="3"/>
      <c r="VZ1081" s="3"/>
      <c r="WA1081" s="3"/>
      <c r="WB1081" s="3"/>
      <c r="WC1081" s="3"/>
    </row>
    <row r="1082" spans="1:601" x14ac:dyDescent="0.3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  <c r="KX1082" s="3"/>
      <c r="KY1082" s="3"/>
      <c r="KZ1082" s="3"/>
      <c r="LA1082" s="3"/>
      <c r="LB1082" s="3"/>
      <c r="LC1082" s="3"/>
      <c r="LD1082" s="3"/>
      <c r="LE1082" s="3"/>
      <c r="LF1082" s="3"/>
      <c r="LG1082" s="3"/>
      <c r="LH1082" s="3"/>
      <c r="LI1082" s="3"/>
      <c r="LJ1082" s="3"/>
      <c r="LK1082" s="3"/>
      <c r="LL1082" s="3"/>
      <c r="LM1082" s="3"/>
      <c r="LN1082" s="3"/>
      <c r="LO1082" s="3"/>
      <c r="LP1082" s="3"/>
      <c r="LQ1082" s="3"/>
      <c r="LR1082" s="3"/>
      <c r="LS1082" s="3"/>
      <c r="LT1082" s="3"/>
      <c r="LU1082" s="3"/>
      <c r="LV1082" s="3"/>
      <c r="LW1082" s="3"/>
      <c r="LX1082" s="3"/>
      <c r="LY1082" s="3"/>
      <c r="LZ1082" s="3"/>
      <c r="MA1082" s="3"/>
      <c r="MB1082" s="3"/>
      <c r="MC1082" s="3"/>
      <c r="MD1082" s="3"/>
      <c r="ME1082" s="3"/>
      <c r="MF1082" s="3"/>
      <c r="MG1082" s="3"/>
      <c r="MH1082" s="3"/>
      <c r="MI1082" s="3"/>
      <c r="MJ1082" s="3"/>
      <c r="MK1082" s="3"/>
      <c r="ML1082" s="3"/>
      <c r="MM1082" s="3"/>
      <c r="MN1082" s="3"/>
      <c r="MO1082" s="3"/>
      <c r="MP1082" s="3"/>
      <c r="MQ1082" s="3"/>
      <c r="MR1082" s="3"/>
      <c r="MS1082" s="3"/>
      <c r="MT1082" s="3"/>
      <c r="MU1082" s="3"/>
      <c r="MV1082" s="3"/>
      <c r="MW1082" s="3"/>
      <c r="MX1082" s="3"/>
      <c r="MY1082" s="3"/>
      <c r="MZ1082" s="3"/>
      <c r="NA1082" s="3"/>
      <c r="NB1082" s="3"/>
      <c r="NC1082" s="3"/>
      <c r="ND1082" s="3"/>
      <c r="NE1082" s="3"/>
      <c r="NF1082" s="3"/>
      <c r="NG1082" s="3"/>
      <c r="NH1082" s="3"/>
      <c r="NI1082" s="3"/>
      <c r="NJ1082" s="3"/>
      <c r="NK1082" s="3"/>
      <c r="NL1082" s="3"/>
      <c r="NM1082" s="3"/>
      <c r="NN1082" s="3"/>
      <c r="NO1082" s="3"/>
      <c r="NP1082" s="3"/>
      <c r="NQ1082" s="3"/>
      <c r="NR1082" s="3"/>
      <c r="NS1082" s="3"/>
      <c r="NT1082" s="3"/>
      <c r="NU1082" s="3"/>
      <c r="NV1082" s="3"/>
      <c r="NW1082" s="3"/>
      <c r="NX1082" s="3"/>
      <c r="NY1082" s="3"/>
      <c r="NZ1082" s="3"/>
      <c r="OA1082" s="3"/>
      <c r="OB1082" s="3"/>
      <c r="OC1082" s="3"/>
      <c r="OD1082" s="3"/>
      <c r="OE1082" s="3"/>
      <c r="OF1082" s="3"/>
      <c r="OG1082" s="3"/>
      <c r="OH1082" s="3"/>
      <c r="OI1082" s="3"/>
      <c r="OJ1082" s="3"/>
      <c r="OK1082" s="3"/>
      <c r="OL1082" s="3"/>
      <c r="OM1082" s="3"/>
      <c r="ON1082" s="3"/>
      <c r="OO1082" s="3"/>
      <c r="OP1082" s="3"/>
      <c r="OQ1082" s="3"/>
      <c r="OR1082" s="3"/>
      <c r="OS1082" s="3"/>
      <c r="OT1082" s="3"/>
      <c r="OU1082" s="3"/>
      <c r="OV1082" s="3"/>
      <c r="OW1082" s="3"/>
      <c r="OX1082" s="3"/>
      <c r="OY1082" s="3"/>
      <c r="OZ1082" s="3"/>
      <c r="PA1082" s="3"/>
      <c r="PB1082" s="3"/>
      <c r="PC1082" s="3"/>
      <c r="PD1082" s="3"/>
      <c r="PE1082" s="3"/>
      <c r="PF1082" s="3"/>
      <c r="PG1082" s="3"/>
      <c r="PH1082" s="3"/>
      <c r="PI1082" s="3"/>
      <c r="PJ1082" s="3"/>
      <c r="PK1082" s="3"/>
      <c r="PL1082" s="3"/>
      <c r="PM1082" s="3"/>
      <c r="PN1082" s="3"/>
      <c r="PO1082" s="3"/>
      <c r="PP1082" s="3"/>
      <c r="PQ1082" s="3"/>
      <c r="PR1082" s="3"/>
      <c r="PS1082" s="3"/>
      <c r="PT1082" s="3"/>
      <c r="PU1082" s="3"/>
      <c r="PV1082" s="3"/>
      <c r="PW1082" s="3"/>
      <c r="PX1082" s="3"/>
      <c r="PY1082" s="3"/>
      <c r="PZ1082" s="3"/>
      <c r="QA1082" s="3"/>
      <c r="QB1082" s="3"/>
      <c r="QC1082" s="3"/>
      <c r="QD1082" s="3"/>
      <c r="QE1082" s="3"/>
      <c r="QF1082" s="3"/>
      <c r="QG1082" s="3"/>
      <c r="QH1082" s="3"/>
      <c r="QI1082" s="3"/>
      <c r="QJ1082" s="3"/>
      <c r="QK1082" s="3"/>
      <c r="QL1082" s="3"/>
      <c r="QM1082" s="3"/>
      <c r="QN1082" s="3"/>
      <c r="QO1082" s="3"/>
      <c r="QP1082" s="3"/>
      <c r="QQ1082" s="3"/>
      <c r="QR1082" s="3"/>
      <c r="QS1082" s="3"/>
      <c r="QT1082" s="3"/>
      <c r="QU1082" s="3"/>
      <c r="QV1082" s="3"/>
      <c r="QW1082" s="3"/>
      <c r="QX1082" s="3"/>
      <c r="QY1082" s="3"/>
      <c r="QZ1082" s="3"/>
      <c r="RA1082" s="3"/>
      <c r="RB1082" s="3"/>
      <c r="RC1082" s="3"/>
      <c r="RD1082" s="3"/>
      <c r="RE1082" s="3"/>
      <c r="RF1082" s="3"/>
      <c r="RG1082" s="3"/>
      <c r="RH1082" s="3"/>
      <c r="RI1082" s="3"/>
      <c r="RJ1082" s="3"/>
      <c r="RK1082" s="3"/>
      <c r="RL1082" s="3"/>
      <c r="RM1082" s="3"/>
      <c r="RN1082" s="3"/>
      <c r="RO1082" s="3"/>
      <c r="RP1082" s="3"/>
      <c r="RQ1082" s="3"/>
      <c r="RR1082" s="3"/>
      <c r="RS1082" s="3"/>
      <c r="RT1082" s="3"/>
      <c r="RU1082" s="3"/>
      <c r="RV1082" s="3"/>
      <c r="RW1082" s="3"/>
      <c r="RX1082" s="3"/>
      <c r="RY1082" s="3"/>
      <c r="RZ1082" s="3"/>
      <c r="SA1082" s="3"/>
      <c r="SB1082" s="3"/>
      <c r="SC1082" s="3"/>
      <c r="SD1082" s="3"/>
      <c r="SE1082" s="3"/>
      <c r="SF1082" s="3"/>
      <c r="SG1082" s="3"/>
      <c r="SH1082" s="3"/>
      <c r="SI1082" s="3"/>
      <c r="SJ1082" s="3"/>
      <c r="SK1082" s="3"/>
      <c r="SL1082" s="3"/>
      <c r="SM1082" s="3"/>
      <c r="SN1082" s="3"/>
      <c r="SO1082" s="3"/>
      <c r="SP1082" s="3"/>
      <c r="SQ1082" s="3"/>
      <c r="SR1082" s="3"/>
      <c r="SS1082" s="3"/>
      <c r="ST1082" s="3"/>
      <c r="SU1082" s="3"/>
      <c r="SV1082" s="3"/>
      <c r="SW1082" s="3"/>
      <c r="SX1082" s="3"/>
      <c r="SY1082" s="3"/>
      <c r="SZ1082" s="3"/>
      <c r="TA1082" s="3"/>
      <c r="TB1082" s="3"/>
      <c r="TC1082" s="3"/>
      <c r="TD1082" s="3"/>
      <c r="TE1082" s="3"/>
      <c r="TF1082" s="3"/>
      <c r="TG1082" s="3"/>
      <c r="TH1082" s="3"/>
      <c r="TI1082" s="3"/>
      <c r="TJ1082" s="3"/>
      <c r="TK1082" s="3"/>
      <c r="TL1082" s="3"/>
      <c r="TM1082" s="3"/>
      <c r="TN1082" s="3"/>
      <c r="TO1082" s="3"/>
      <c r="TP1082" s="3"/>
      <c r="TQ1082" s="3"/>
      <c r="TR1082" s="3"/>
      <c r="TS1082" s="3"/>
      <c r="TT1082" s="3"/>
      <c r="TU1082" s="3"/>
      <c r="TV1082" s="3"/>
      <c r="TW1082" s="3"/>
      <c r="TX1082" s="3"/>
      <c r="TY1082" s="3"/>
      <c r="TZ1082" s="3"/>
      <c r="UA1082" s="3"/>
      <c r="UB1082" s="3"/>
      <c r="UC1082" s="3"/>
      <c r="UD1082" s="3"/>
      <c r="UE1082" s="3"/>
      <c r="UF1082" s="3"/>
      <c r="UG1082" s="3"/>
      <c r="UH1082" s="3"/>
      <c r="UI1082" s="3"/>
      <c r="UJ1082" s="3"/>
      <c r="UK1082" s="3"/>
      <c r="UL1082" s="3"/>
      <c r="UM1082" s="3"/>
      <c r="UN1082" s="3"/>
      <c r="UO1082" s="3"/>
      <c r="UP1082" s="3"/>
      <c r="UQ1082" s="3"/>
      <c r="UR1082" s="3"/>
      <c r="US1082" s="3"/>
      <c r="UT1082" s="3"/>
      <c r="UU1082" s="3"/>
      <c r="UV1082" s="3"/>
      <c r="UW1082" s="3"/>
      <c r="UX1082" s="3"/>
      <c r="UY1082" s="3"/>
      <c r="UZ1082" s="3"/>
      <c r="VA1082" s="3"/>
      <c r="VB1082" s="3"/>
      <c r="VC1082" s="3"/>
      <c r="VD1082" s="3"/>
      <c r="VE1082" s="3"/>
      <c r="VF1082" s="3"/>
      <c r="VG1082" s="3"/>
      <c r="VH1082" s="3"/>
      <c r="VI1082" s="3"/>
      <c r="VJ1082" s="3"/>
      <c r="VK1082" s="3"/>
      <c r="VL1082" s="3"/>
      <c r="VM1082" s="3"/>
      <c r="VN1082" s="3"/>
      <c r="VO1082" s="3"/>
      <c r="VP1082" s="3"/>
      <c r="VQ1082" s="3"/>
      <c r="VR1082" s="3"/>
      <c r="VS1082" s="3"/>
      <c r="VT1082" s="3"/>
      <c r="VU1082" s="3"/>
      <c r="VV1082" s="3"/>
      <c r="VW1082" s="3"/>
      <c r="VX1082" s="3"/>
      <c r="VY1082" s="3"/>
      <c r="VZ1082" s="3"/>
      <c r="WA1082" s="3"/>
      <c r="WB1082" s="3"/>
      <c r="WC1082" s="3"/>
    </row>
    <row r="1083" spans="1:601" x14ac:dyDescent="0.3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  <c r="KX1083" s="3"/>
      <c r="KY1083" s="3"/>
      <c r="KZ1083" s="3"/>
      <c r="LA1083" s="3"/>
      <c r="LB1083" s="3"/>
      <c r="LC1083" s="3"/>
      <c r="LD1083" s="3"/>
      <c r="LE1083" s="3"/>
      <c r="LF1083" s="3"/>
      <c r="LG1083" s="3"/>
      <c r="LH1083" s="3"/>
      <c r="LI1083" s="3"/>
      <c r="LJ1083" s="3"/>
      <c r="LK1083" s="3"/>
      <c r="LL1083" s="3"/>
      <c r="LM1083" s="3"/>
      <c r="LN1083" s="3"/>
      <c r="LO1083" s="3"/>
      <c r="LP1083" s="3"/>
      <c r="LQ1083" s="3"/>
      <c r="LR1083" s="3"/>
      <c r="LS1083" s="3"/>
      <c r="LT1083" s="3"/>
      <c r="LU1083" s="3"/>
      <c r="LV1083" s="3"/>
      <c r="LW1083" s="3"/>
      <c r="LX1083" s="3"/>
      <c r="LY1083" s="3"/>
      <c r="LZ1083" s="3"/>
      <c r="MA1083" s="3"/>
      <c r="MB1083" s="3"/>
      <c r="MC1083" s="3"/>
      <c r="MD1083" s="3"/>
      <c r="ME1083" s="3"/>
      <c r="MF1083" s="3"/>
      <c r="MG1083" s="3"/>
      <c r="MH1083" s="3"/>
      <c r="MI1083" s="3"/>
      <c r="MJ1083" s="3"/>
      <c r="MK1083" s="3"/>
      <c r="ML1083" s="3"/>
      <c r="MM1083" s="3"/>
      <c r="MN1083" s="3"/>
      <c r="MO1083" s="3"/>
      <c r="MP1083" s="3"/>
      <c r="MQ1083" s="3"/>
      <c r="MR1083" s="3"/>
      <c r="MS1083" s="3"/>
      <c r="MT1083" s="3"/>
      <c r="MU1083" s="3"/>
      <c r="MV1083" s="3"/>
      <c r="MW1083" s="3"/>
      <c r="MX1083" s="3"/>
      <c r="MY1083" s="3"/>
      <c r="MZ1083" s="3"/>
      <c r="NA1083" s="3"/>
      <c r="NB1083" s="3"/>
      <c r="NC1083" s="3"/>
      <c r="ND1083" s="3"/>
      <c r="NE1083" s="3"/>
      <c r="NF1083" s="3"/>
      <c r="NG1083" s="3"/>
      <c r="NH1083" s="3"/>
      <c r="NI1083" s="3"/>
      <c r="NJ1083" s="3"/>
      <c r="NK1083" s="3"/>
      <c r="NL1083" s="3"/>
      <c r="NM1083" s="3"/>
      <c r="NN1083" s="3"/>
      <c r="NO1083" s="3"/>
      <c r="NP1083" s="3"/>
      <c r="NQ1083" s="3"/>
      <c r="NR1083" s="3"/>
      <c r="NS1083" s="3"/>
      <c r="NT1083" s="3"/>
      <c r="NU1083" s="3"/>
      <c r="NV1083" s="3"/>
      <c r="NW1083" s="3"/>
      <c r="NX1083" s="3"/>
      <c r="NY1083" s="3"/>
      <c r="NZ1083" s="3"/>
      <c r="OA1083" s="3"/>
      <c r="OB1083" s="3"/>
      <c r="OC1083" s="3"/>
      <c r="OD1083" s="3"/>
      <c r="OE1083" s="3"/>
      <c r="OF1083" s="3"/>
      <c r="OG1083" s="3"/>
      <c r="OH1083" s="3"/>
      <c r="OI1083" s="3"/>
      <c r="OJ1083" s="3"/>
      <c r="OK1083" s="3"/>
      <c r="OL1083" s="3"/>
      <c r="OM1083" s="3"/>
      <c r="ON1083" s="3"/>
      <c r="OO1083" s="3"/>
      <c r="OP1083" s="3"/>
      <c r="OQ1083" s="3"/>
      <c r="OR1083" s="3"/>
      <c r="OS1083" s="3"/>
      <c r="OT1083" s="3"/>
      <c r="OU1083" s="3"/>
      <c r="OV1083" s="3"/>
      <c r="OW1083" s="3"/>
      <c r="OX1083" s="3"/>
      <c r="OY1083" s="3"/>
      <c r="OZ1083" s="3"/>
      <c r="PA1083" s="3"/>
      <c r="PB1083" s="3"/>
      <c r="PC1083" s="3"/>
      <c r="PD1083" s="3"/>
      <c r="PE1083" s="3"/>
      <c r="PF1083" s="3"/>
      <c r="PG1083" s="3"/>
      <c r="PH1083" s="3"/>
      <c r="PI1083" s="3"/>
      <c r="PJ1083" s="3"/>
      <c r="PK1083" s="3"/>
      <c r="PL1083" s="3"/>
      <c r="PM1083" s="3"/>
      <c r="PN1083" s="3"/>
      <c r="PO1083" s="3"/>
      <c r="PP1083" s="3"/>
      <c r="PQ1083" s="3"/>
      <c r="PR1083" s="3"/>
      <c r="PS1083" s="3"/>
      <c r="PT1083" s="3"/>
      <c r="PU1083" s="3"/>
      <c r="PV1083" s="3"/>
      <c r="PW1083" s="3"/>
      <c r="PX1083" s="3"/>
      <c r="PY1083" s="3"/>
      <c r="PZ1083" s="3"/>
      <c r="QA1083" s="3"/>
      <c r="QB1083" s="3"/>
      <c r="QC1083" s="3"/>
      <c r="QD1083" s="3"/>
      <c r="QE1083" s="3"/>
      <c r="QF1083" s="3"/>
      <c r="QG1083" s="3"/>
      <c r="QH1083" s="3"/>
      <c r="QI1083" s="3"/>
      <c r="QJ1083" s="3"/>
      <c r="QK1083" s="3"/>
      <c r="QL1083" s="3"/>
      <c r="QM1083" s="3"/>
      <c r="QN1083" s="3"/>
      <c r="QO1083" s="3"/>
      <c r="QP1083" s="3"/>
      <c r="QQ1083" s="3"/>
      <c r="QR1083" s="3"/>
      <c r="QS1083" s="3"/>
      <c r="QT1083" s="3"/>
      <c r="QU1083" s="3"/>
      <c r="QV1083" s="3"/>
      <c r="QW1083" s="3"/>
      <c r="QX1083" s="3"/>
      <c r="QY1083" s="3"/>
      <c r="QZ1083" s="3"/>
      <c r="RA1083" s="3"/>
      <c r="RB1083" s="3"/>
      <c r="RC1083" s="3"/>
      <c r="RD1083" s="3"/>
      <c r="RE1083" s="3"/>
      <c r="RF1083" s="3"/>
      <c r="RG1083" s="3"/>
      <c r="RH1083" s="3"/>
      <c r="RI1083" s="3"/>
      <c r="RJ1083" s="3"/>
      <c r="RK1083" s="3"/>
      <c r="RL1083" s="3"/>
      <c r="RM1083" s="3"/>
      <c r="RN1083" s="3"/>
      <c r="RO1083" s="3"/>
      <c r="RP1083" s="3"/>
      <c r="RQ1083" s="3"/>
      <c r="RR1083" s="3"/>
      <c r="RS1083" s="3"/>
      <c r="RT1083" s="3"/>
      <c r="RU1083" s="3"/>
      <c r="RV1083" s="3"/>
      <c r="RW1083" s="3"/>
      <c r="RX1083" s="3"/>
      <c r="RY1083" s="3"/>
      <c r="RZ1083" s="3"/>
      <c r="SA1083" s="3"/>
      <c r="SB1083" s="3"/>
      <c r="SC1083" s="3"/>
      <c r="SD1083" s="3"/>
      <c r="SE1083" s="3"/>
      <c r="SF1083" s="3"/>
      <c r="SG1083" s="3"/>
      <c r="SH1083" s="3"/>
      <c r="SI1083" s="3"/>
      <c r="SJ1083" s="3"/>
      <c r="SK1083" s="3"/>
      <c r="SL1083" s="3"/>
      <c r="SM1083" s="3"/>
      <c r="SN1083" s="3"/>
      <c r="SO1083" s="3"/>
      <c r="SP1083" s="3"/>
      <c r="SQ1083" s="3"/>
      <c r="SR1083" s="3"/>
      <c r="SS1083" s="3"/>
      <c r="ST1083" s="3"/>
      <c r="SU1083" s="3"/>
      <c r="SV1083" s="3"/>
      <c r="SW1083" s="3"/>
      <c r="SX1083" s="3"/>
      <c r="SY1083" s="3"/>
      <c r="SZ1083" s="3"/>
      <c r="TA1083" s="3"/>
      <c r="TB1083" s="3"/>
      <c r="TC1083" s="3"/>
      <c r="TD1083" s="3"/>
      <c r="TE1083" s="3"/>
      <c r="TF1083" s="3"/>
      <c r="TG1083" s="3"/>
      <c r="TH1083" s="3"/>
      <c r="TI1083" s="3"/>
      <c r="TJ1083" s="3"/>
      <c r="TK1083" s="3"/>
      <c r="TL1083" s="3"/>
      <c r="TM1083" s="3"/>
      <c r="TN1083" s="3"/>
      <c r="TO1083" s="3"/>
      <c r="TP1083" s="3"/>
      <c r="TQ1083" s="3"/>
      <c r="TR1083" s="3"/>
      <c r="TS1083" s="3"/>
      <c r="TT1083" s="3"/>
      <c r="TU1083" s="3"/>
      <c r="TV1083" s="3"/>
      <c r="TW1083" s="3"/>
      <c r="TX1083" s="3"/>
      <c r="TY1083" s="3"/>
      <c r="TZ1083" s="3"/>
      <c r="UA1083" s="3"/>
      <c r="UB1083" s="3"/>
      <c r="UC1083" s="3"/>
      <c r="UD1083" s="3"/>
      <c r="UE1083" s="3"/>
      <c r="UF1083" s="3"/>
      <c r="UG1083" s="3"/>
      <c r="UH1083" s="3"/>
      <c r="UI1083" s="3"/>
      <c r="UJ1083" s="3"/>
      <c r="UK1083" s="3"/>
      <c r="UL1083" s="3"/>
      <c r="UM1083" s="3"/>
      <c r="UN1083" s="3"/>
      <c r="UO1083" s="3"/>
      <c r="UP1083" s="3"/>
      <c r="UQ1083" s="3"/>
      <c r="UR1083" s="3"/>
      <c r="US1083" s="3"/>
      <c r="UT1083" s="3"/>
      <c r="UU1083" s="3"/>
      <c r="UV1083" s="3"/>
      <c r="UW1083" s="3"/>
      <c r="UX1083" s="3"/>
      <c r="UY1083" s="3"/>
      <c r="UZ1083" s="3"/>
      <c r="VA1083" s="3"/>
      <c r="VB1083" s="3"/>
      <c r="VC1083" s="3"/>
      <c r="VD1083" s="3"/>
      <c r="VE1083" s="3"/>
      <c r="VF1083" s="3"/>
      <c r="VG1083" s="3"/>
      <c r="VH1083" s="3"/>
      <c r="VI1083" s="3"/>
      <c r="VJ1083" s="3"/>
      <c r="VK1083" s="3"/>
      <c r="VL1083" s="3"/>
      <c r="VM1083" s="3"/>
      <c r="VN1083" s="3"/>
      <c r="VO1083" s="3"/>
      <c r="VP1083" s="3"/>
      <c r="VQ1083" s="3"/>
      <c r="VR1083" s="3"/>
      <c r="VS1083" s="3"/>
      <c r="VT1083" s="3"/>
      <c r="VU1083" s="3"/>
      <c r="VV1083" s="3"/>
      <c r="VW1083" s="3"/>
      <c r="VX1083" s="3"/>
      <c r="VY1083" s="3"/>
      <c r="VZ1083" s="3"/>
      <c r="WA1083" s="3"/>
      <c r="WB1083" s="3"/>
      <c r="WC1083" s="3"/>
    </row>
    <row r="1084" spans="1:601" x14ac:dyDescent="0.3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  <c r="KX1084" s="3"/>
      <c r="KY1084" s="3"/>
      <c r="KZ1084" s="3"/>
      <c r="LA1084" s="3"/>
      <c r="LB1084" s="3"/>
      <c r="LC1084" s="3"/>
      <c r="LD1084" s="3"/>
      <c r="LE1084" s="3"/>
      <c r="LF1084" s="3"/>
      <c r="LG1084" s="3"/>
      <c r="LH1084" s="3"/>
      <c r="LI1084" s="3"/>
      <c r="LJ1084" s="3"/>
      <c r="LK1084" s="3"/>
      <c r="LL1084" s="3"/>
      <c r="LM1084" s="3"/>
      <c r="LN1084" s="3"/>
      <c r="LO1084" s="3"/>
      <c r="LP1084" s="3"/>
      <c r="LQ1084" s="3"/>
      <c r="LR1084" s="3"/>
      <c r="LS1084" s="3"/>
      <c r="LT1084" s="3"/>
      <c r="LU1084" s="3"/>
      <c r="LV1084" s="3"/>
      <c r="LW1084" s="3"/>
      <c r="LX1084" s="3"/>
      <c r="LY1084" s="3"/>
      <c r="LZ1084" s="3"/>
      <c r="MA1084" s="3"/>
      <c r="MB1084" s="3"/>
      <c r="MC1084" s="3"/>
      <c r="MD1084" s="3"/>
      <c r="ME1084" s="3"/>
      <c r="MF1084" s="3"/>
      <c r="MG1084" s="3"/>
      <c r="MH1084" s="3"/>
      <c r="MI1084" s="3"/>
      <c r="MJ1084" s="3"/>
      <c r="MK1084" s="3"/>
      <c r="ML1084" s="3"/>
      <c r="MM1084" s="3"/>
      <c r="MN1084" s="3"/>
      <c r="MO1084" s="3"/>
      <c r="MP1084" s="3"/>
      <c r="MQ1084" s="3"/>
      <c r="MR1084" s="3"/>
      <c r="MS1084" s="3"/>
      <c r="MT1084" s="3"/>
      <c r="MU1084" s="3"/>
      <c r="MV1084" s="3"/>
      <c r="MW1084" s="3"/>
      <c r="MX1084" s="3"/>
      <c r="MY1084" s="3"/>
      <c r="MZ1084" s="3"/>
      <c r="NA1084" s="3"/>
      <c r="NB1084" s="3"/>
      <c r="NC1084" s="3"/>
      <c r="ND1084" s="3"/>
      <c r="NE1084" s="3"/>
      <c r="NF1084" s="3"/>
      <c r="NG1084" s="3"/>
      <c r="NH1084" s="3"/>
      <c r="NI1084" s="3"/>
      <c r="NJ1084" s="3"/>
      <c r="NK1084" s="3"/>
      <c r="NL1084" s="3"/>
      <c r="NM1084" s="3"/>
      <c r="NN1084" s="3"/>
      <c r="NO1084" s="3"/>
      <c r="NP1084" s="3"/>
      <c r="NQ1084" s="3"/>
      <c r="NR1084" s="3"/>
      <c r="NS1084" s="3"/>
      <c r="NT1084" s="3"/>
      <c r="NU1084" s="3"/>
      <c r="NV1084" s="3"/>
      <c r="NW1084" s="3"/>
      <c r="NX1084" s="3"/>
      <c r="NY1084" s="3"/>
      <c r="NZ1084" s="3"/>
      <c r="OA1084" s="3"/>
      <c r="OB1084" s="3"/>
      <c r="OC1084" s="3"/>
      <c r="OD1084" s="3"/>
      <c r="OE1084" s="3"/>
      <c r="OF1084" s="3"/>
      <c r="OG1084" s="3"/>
      <c r="OH1084" s="3"/>
      <c r="OI1084" s="3"/>
      <c r="OJ1084" s="3"/>
      <c r="OK1084" s="3"/>
      <c r="OL1084" s="3"/>
      <c r="OM1084" s="3"/>
      <c r="ON1084" s="3"/>
      <c r="OO1084" s="3"/>
      <c r="OP1084" s="3"/>
      <c r="OQ1084" s="3"/>
      <c r="OR1084" s="3"/>
      <c r="OS1084" s="3"/>
      <c r="OT1084" s="3"/>
      <c r="OU1084" s="3"/>
      <c r="OV1084" s="3"/>
      <c r="OW1084" s="3"/>
      <c r="OX1084" s="3"/>
      <c r="OY1084" s="3"/>
      <c r="OZ1084" s="3"/>
      <c r="PA1084" s="3"/>
      <c r="PB1084" s="3"/>
      <c r="PC1084" s="3"/>
      <c r="PD1084" s="3"/>
      <c r="PE1084" s="3"/>
      <c r="PF1084" s="3"/>
      <c r="PG1084" s="3"/>
      <c r="PH1084" s="3"/>
      <c r="PI1084" s="3"/>
      <c r="PJ1084" s="3"/>
      <c r="PK1084" s="3"/>
      <c r="PL1084" s="3"/>
      <c r="PM1084" s="3"/>
      <c r="PN1084" s="3"/>
      <c r="PO1084" s="3"/>
      <c r="PP1084" s="3"/>
      <c r="PQ1084" s="3"/>
      <c r="PR1084" s="3"/>
      <c r="PS1084" s="3"/>
      <c r="PT1084" s="3"/>
      <c r="PU1084" s="3"/>
      <c r="PV1084" s="3"/>
      <c r="PW1084" s="3"/>
      <c r="PX1084" s="3"/>
      <c r="PY1084" s="3"/>
      <c r="PZ1084" s="3"/>
      <c r="QA1084" s="3"/>
      <c r="QB1084" s="3"/>
      <c r="QC1084" s="3"/>
      <c r="QD1084" s="3"/>
      <c r="QE1084" s="3"/>
      <c r="QF1084" s="3"/>
      <c r="QG1084" s="3"/>
      <c r="QH1084" s="3"/>
      <c r="QI1084" s="3"/>
      <c r="QJ1084" s="3"/>
      <c r="QK1084" s="3"/>
      <c r="QL1084" s="3"/>
      <c r="QM1084" s="3"/>
      <c r="QN1084" s="3"/>
      <c r="QO1084" s="3"/>
      <c r="QP1084" s="3"/>
      <c r="QQ1084" s="3"/>
      <c r="QR1084" s="3"/>
      <c r="QS1084" s="3"/>
      <c r="QT1084" s="3"/>
      <c r="QU1084" s="3"/>
      <c r="QV1084" s="3"/>
      <c r="QW1084" s="3"/>
      <c r="QX1084" s="3"/>
      <c r="QY1084" s="3"/>
      <c r="QZ1084" s="3"/>
      <c r="RA1084" s="3"/>
      <c r="RB1084" s="3"/>
      <c r="RC1084" s="3"/>
      <c r="RD1084" s="3"/>
      <c r="RE1084" s="3"/>
      <c r="RF1084" s="3"/>
      <c r="RG1084" s="3"/>
      <c r="RH1084" s="3"/>
      <c r="RI1084" s="3"/>
      <c r="RJ1084" s="3"/>
      <c r="RK1084" s="3"/>
      <c r="RL1084" s="3"/>
      <c r="RM1084" s="3"/>
      <c r="RN1084" s="3"/>
      <c r="RO1084" s="3"/>
      <c r="RP1084" s="3"/>
      <c r="RQ1084" s="3"/>
      <c r="RR1084" s="3"/>
      <c r="RS1084" s="3"/>
      <c r="RT1084" s="3"/>
      <c r="RU1084" s="3"/>
      <c r="RV1084" s="3"/>
      <c r="RW1084" s="3"/>
      <c r="RX1084" s="3"/>
      <c r="RY1084" s="3"/>
      <c r="RZ1084" s="3"/>
      <c r="SA1084" s="3"/>
      <c r="SB1084" s="3"/>
      <c r="SC1084" s="3"/>
      <c r="SD1084" s="3"/>
      <c r="SE1084" s="3"/>
      <c r="SF1084" s="3"/>
      <c r="SG1084" s="3"/>
      <c r="SH1084" s="3"/>
      <c r="SI1084" s="3"/>
      <c r="SJ1084" s="3"/>
      <c r="SK1084" s="3"/>
      <c r="SL1084" s="3"/>
      <c r="SM1084" s="3"/>
      <c r="SN1084" s="3"/>
      <c r="SO1084" s="3"/>
      <c r="SP1084" s="3"/>
      <c r="SQ1084" s="3"/>
      <c r="SR1084" s="3"/>
      <c r="SS1084" s="3"/>
      <c r="ST1084" s="3"/>
      <c r="SU1084" s="3"/>
      <c r="SV1084" s="3"/>
      <c r="SW1084" s="3"/>
      <c r="SX1084" s="3"/>
      <c r="SY1084" s="3"/>
      <c r="SZ1084" s="3"/>
      <c r="TA1084" s="3"/>
      <c r="TB1084" s="3"/>
      <c r="TC1084" s="3"/>
      <c r="TD1084" s="3"/>
      <c r="TE1084" s="3"/>
      <c r="TF1084" s="3"/>
      <c r="TG1084" s="3"/>
      <c r="TH1084" s="3"/>
      <c r="TI1084" s="3"/>
      <c r="TJ1084" s="3"/>
      <c r="TK1084" s="3"/>
      <c r="TL1084" s="3"/>
      <c r="TM1084" s="3"/>
      <c r="TN1084" s="3"/>
      <c r="TO1084" s="3"/>
      <c r="TP1084" s="3"/>
      <c r="TQ1084" s="3"/>
      <c r="TR1084" s="3"/>
      <c r="TS1084" s="3"/>
      <c r="TT1084" s="3"/>
      <c r="TU1084" s="3"/>
      <c r="TV1084" s="3"/>
      <c r="TW1084" s="3"/>
      <c r="TX1084" s="3"/>
      <c r="TY1084" s="3"/>
      <c r="TZ1084" s="3"/>
      <c r="UA1084" s="3"/>
      <c r="UB1084" s="3"/>
      <c r="UC1084" s="3"/>
      <c r="UD1084" s="3"/>
      <c r="UE1084" s="3"/>
      <c r="UF1084" s="3"/>
      <c r="UG1084" s="3"/>
      <c r="UH1084" s="3"/>
      <c r="UI1084" s="3"/>
      <c r="UJ1084" s="3"/>
      <c r="UK1084" s="3"/>
      <c r="UL1084" s="3"/>
      <c r="UM1084" s="3"/>
      <c r="UN1084" s="3"/>
      <c r="UO1084" s="3"/>
      <c r="UP1084" s="3"/>
      <c r="UQ1084" s="3"/>
      <c r="UR1084" s="3"/>
      <c r="US1084" s="3"/>
      <c r="UT1084" s="3"/>
      <c r="UU1084" s="3"/>
      <c r="UV1084" s="3"/>
      <c r="UW1084" s="3"/>
      <c r="UX1084" s="3"/>
      <c r="UY1084" s="3"/>
      <c r="UZ1084" s="3"/>
      <c r="VA1084" s="3"/>
      <c r="VB1084" s="3"/>
      <c r="VC1084" s="3"/>
      <c r="VD1084" s="3"/>
      <c r="VE1084" s="3"/>
      <c r="VF1084" s="3"/>
      <c r="VG1084" s="3"/>
      <c r="VH1084" s="3"/>
      <c r="VI1084" s="3"/>
      <c r="VJ1084" s="3"/>
      <c r="VK1084" s="3"/>
      <c r="VL1084" s="3"/>
      <c r="VM1084" s="3"/>
      <c r="VN1084" s="3"/>
      <c r="VO1084" s="3"/>
      <c r="VP1084" s="3"/>
      <c r="VQ1084" s="3"/>
      <c r="VR1084" s="3"/>
      <c r="VS1084" s="3"/>
      <c r="VT1084" s="3"/>
      <c r="VU1084" s="3"/>
      <c r="VV1084" s="3"/>
      <c r="VW1084" s="3"/>
      <c r="VX1084" s="3"/>
      <c r="VY1084" s="3"/>
      <c r="VZ1084" s="3"/>
      <c r="WA1084" s="3"/>
      <c r="WB1084" s="3"/>
      <c r="WC1084" s="3"/>
    </row>
    <row r="1085" spans="1:601" x14ac:dyDescent="0.3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  <c r="KX1085" s="3"/>
      <c r="KY1085" s="3"/>
      <c r="KZ1085" s="3"/>
      <c r="LA1085" s="3"/>
      <c r="LB1085" s="3"/>
      <c r="LC1085" s="3"/>
      <c r="LD1085" s="3"/>
      <c r="LE1085" s="3"/>
      <c r="LF1085" s="3"/>
      <c r="LG1085" s="3"/>
      <c r="LH1085" s="3"/>
      <c r="LI1085" s="3"/>
      <c r="LJ1085" s="3"/>
      <c r="LK1085" s="3"/>
      <c r="LL1085" s="3"/>
      <c r="LM1085" s="3"/>
      <c r="LN1085" s="3"/>
      <c r="LO1085" s="3"/>
      <c r="LP1085" s="3"/>
      <c r="LQ1085" s="3"/>
      <c r="LR1085" s="3"/>
      <c r="LS1085" s="3"/>
      <c r="LT1085" s="3"/>
      <c r="LU1085" s="3"/>
      <c r="LV1085" s="3"/>
      <c r="LW1085" s="3"/>
      <c r="LX1085" s="3"/>
      <c r="LY1085" s="3"/>
      <c r="LZ1085" s="3"/>
      <c r="MA1085" s="3"/>
      <c r="MB1085" s="3"/>
      <c r="MC1085" s="3"/>
      <c r="MD1085" s="3"/>
      <c r="ME1085" s="3"/>
      <c r="MF1085" s="3"/>
      <c r="MG1085" s="3"/>
      <c r="MH1085" s="3"/>
      <c r="MI1085" s="3"/>
      <c r="MJ1085" s="3"/>
      <c r="MK1085" s="3"/>
      <c r="ML1085" s="3"/>
      <c r="MM1085" s="3"/>
      <c r="MN1085" s="3"/>
      <c r="MO1085" s="3"/>
      <c r="MP1085" s="3"/>
      <c r="MQ1085" s="3"/>
      <c r="MR1085" s="3"/>
      <c r="MS1085" s="3"/>
      <c r="MT1085" s="3"/>
      <c r="MU1085" s="3"/>
      <c r="MV1085" s="3"/>
      <c r="MW1085" s="3"/>
      <c r="MX1085" s="3"/>
      <c r="MY1085" s="3"/>
      <c r="MZ1085" s="3"/>
      <c r="NA1085" s="3"/>
      <c r="NB1085" s="3"/>
      <c r="NC1085" s="3"/>
      <c r="ND1085" s="3"/>
      <c r="NE1085" s="3"/>
      <c r="NF1085" s="3"/>
      <c r="NG1085" s="3"/>
      <c r="NH1085" s="3"/>
      <c r="NI1085" s="3"/>
      <c r="NJ1085" s="3"/>
      <c r="NK1085" s="3"/>
      <c r="NL1085" s="3"/>
      <c r="NM1085" s="3"/>
      <c r="NN1085" s="3"/>
      <c r="NO1085" s="3"/>
      <c r="NP1085" s="3"/>
      <c r="NQ1085" s="3"/>
      <c r="NR1085" s="3"/>
      <c r="NS1085" s="3"/>
      <c r="NT1085" s="3"/>
      <c r="NU1085" s="3"/>
      <c r="NV1085" s="3"/>
      <c r="NW1085" s="3"/>
      <c r="NX1085" s="3"/>
      <c r="NY1085" s="3"/>
      <c r="NZ1085" s="3"/>
      <c r="OA1085" s="3"/>
      <c r="OB1085" s="3"/>
      <c r="OC1085" s="3"/>
      <c r="OD1085" s="3"/>
      <c r="OE1085" s="3"/>
      <c r="OF1085" s="3"/>
      <c r="OG1085" s="3"/>
      <c r="OH1085" s="3"/>
      <c r="OI1085" s="3"/>
      <c r="OJ1085" s="3"/>
      <c r="OK1085" s="3"/>
      <c r="OL1085" s="3"/>
      <c r="OM1085" s="3"/>
      <c r="ON1085" s="3"/>
      <c r="OO1085" s="3"/>
      <c r="OP1085" s="3"/>
      <c r="OQ1085" s="3"/>
      <c r="OR1085" s="3"/>
      <c r="OS1085" s="3"/>
      <c r="OT1085" s="3"/>
      <c r="OU1085" s="3"/>
      <c r="OV1085" s="3"/>
      <c r="OW1085" s="3"/>
      <c r="OX1085" s="3"/>
      <c r="OY1085" s="3"/>
      <c r="OZ1085" s="3"/>
      <c r="PA1085" s="3"/>
      <c r="PB1085" s="3"/>
      <c r="PC1085" s="3"/>
      <c r="PD1085" s="3"/>
      <c r="PE1085" s="3"/>
      <c r="PF1085" s="3"/>
      <c r="PG1085" s="3"/>
      <c r="PH1085" s="3"/>
      <c r="PI1085" s="3"/>
      <c r="PJ1085" s="3"/>
      <c r="PK1085" s="3"/>
      <c r="PL1085" s="3"/>
      <c r="PM1085" s="3"/>
      <c r="PN1085" s="3"/>
      <c r="PO1085" s="3"/>
      <c r="PP1085" s="3"/>
      <c r="PQ1085" s="3"/>
      <c r="PR1085" s="3"/>
      <c r="PS1085" s="3"/>
      <c r="PT1085" s="3"/>
      <c r="PU1085" s="3"/>
      <c r="PV1085" s="3"/>
      <c r="PW1085" s="3"/>
      <c r="PX1085" s="3"/>
      <c r="PY1085" s="3"/>
      <c r="PZ1085" s="3"/>
      <c r="QA1085" s="3"/>
      <c r="QB1085" s="3"/>
      <c r="QC1085" s="3"/>
      <c r="QD1085" s="3"/>
      <c r="QE1085" s="3"/>
      <c r="QF1085" s="3"/>
      <c r="QG1085" s="3"/>
      <c r="QH1085" s="3"/>
      <c r="QI1085" s="3"/>
      <c r="QJ1085" s="3"/>
      <c r="QK1085" s="3"/>
      <c r="QL1085" s="3"/>
      <c r="QM1085" s="3"/>
      <c r="QN1085" s="3"/>
      <c r="QO1085" s="3"/>
      <c r="QP1085" s="3"/>
      <c r="QQ1085" s="3"/>
      <c r="QR1085" s="3"/>
      <c r="QS1085" s="3"/>
      <c r="QT1085" s="3"/>
      <c r="QU1085" s="3"/>
      <c r="QV1085" s="3"/>
      <c r="QW1085" s="3"/>
      <c r="QX1085" s="3"/>
      <c r="QY1085" s="3"/>
      <c r="QZ1085" s="3"/>
      <c r="RA1085" s="3"/>
      <c r="RB1085" s="3"/>
      <c r="RC1085" s="3"/>
      <c r="RD1085" s="3"/>
      <c r="RE1085" s="3"/>
      <c r="RF1085" s="3"/>
      <c r="RG1085" s="3"/>
      <c r="RH1085" s="3"/>
      <c r="RI1085" s="3"/>
      <c r="RJ1085" s="3"/>
      <c r="RK1085" s="3"/>
      <c r="RL1085" s="3"/>
      <c r="RM1085" s="3"/>
      <c r="RN1085" s="3"/>
      <c r="RO1085" s="3"/>
      <c r="RP1085" s="3"/>
      <c r="RQ1085" s="3"/>
      <c r="RR1085" s="3"/>
      <c r="RS1085" s="3"/>
      <c r="RT1085" s="3"/>
      <c r="RU1085" s="3"/>
      <c r="RV1085" s="3"/>
      <c r="RW1085" s="3"/>
      <c r="RX1085" s="3"/>
      <c r="RY1085" s="3"/>
      <c r="RZ1085" s="3"/>
      <c r="SA1085" s="3"/>
      <c r="SB1085" s="3"/>
      <c r="SC1085" s="3"/>
      <c r="SD1085" s="3"/>
      <c r="SE1085" s="3"/>
      <c r="SF1085" s="3"/>
      <c r="SG1085" s="3"/>
      <c r="SH1085" s="3"/>
      <c r="SI1085" s="3"/>
      <c r="SJ1085" s="3"/>
      <c r="SK1085" s="3"/>
      <c r="SL1085" s="3"/>
      <c r="SM1085" s="3"/>
      <c r="SN1085" s="3"/>
      <c r="SO1085" s="3"/>
      <c r="SP1085" s="3"/>
      <c r="SQ1085" s="3"/>
      <c r="SR1085" s="3"/>
      <c r="SS1085" s="3"/>
      <c r="ST1085" s="3"/>
      <c r="SU1085" s="3"/>
      <c r="SV1085" s="3"/>
      <c r="SW1085" s="3"/>
      <c r="SX1085" s="3"/>
      <c r="SY1085" s="3"/>
      <c r="SZ1085" s="3"/>
      <c r="TA1085" s="3"/>
      <c r="TB1085" s="3"/>
      <c r="TC1085" s="3"/>
      <c r="TD1085" s="3"/>
      <c r="TE1085" s="3"/>
      <c r="TF1085" s="3"/>
      <c r="TG1085" s="3"/>
      <c r="TH1085" s="3"/>
      <c r="TI1085" s="3"/>
      <c r="TJ1085" s="3"/>
      <c r="TK1085" s="3"/>
      <c r="TL1085" s="3"/>
      <c r="TM1085" s="3"/>
      <c r="TN1085" s="3"/>
      <c r="TO1085" s="3"/>
      <c r="TP1085" s="3"/>
      <c r="TQ1085" s="3"/>
      <c r="TR1085" s="3"/>
      <c r="TS1085" s="3"/>
      <c r="TT1085" s="3"/>
      <c r="TU1085" s="3"/>
      <c r="TV1085" s="3"/>
      <c r="TW1085" s="3"/>
      <c r="TX1085" s="3"/>
      <c r="TY1085" s="3"/>
      <c r="TZ1085" s="3"/>
      <c r="UA1085" s="3"/>
      <c r="UB1085" s="3"/>
      <c r="UC1085" s="3"/>
      <c r="UD1085" s="3"/>
      <c r="UE1085" s="3"/>
      <c r="UF1085" s="3"/>
      <c r="UG1085" s="3"/>
      <c r="UH1085" s="3"/>
      <c r="UI1085" s="3"/>
      <c r="UJ1085" s="3"/>
      <c r="UK1085" s="3"/>
      <c r="UL1085" s="3"/>
      <c r="UM1085" s="3"/>
      <c r="UN1085" s="3"/>
      <c r="UO1085" s="3"/>
      <c r="UP1085" s="3"/>
      <c r="UQ1085" s="3"/>
      <c r="UR1085" s="3"/>
      <c r="US1085" s="3"/>
      <c r="UT1085" s="3"/>
      <c r="UU1085" s="3"/>
      <c r="UV1085" s="3"/>
      <c r="UW1085" s="3"/>
      <c r="UX1085" s="3"/>
      <c r="UY1085" s="3"/>
      <c r="UZ1085" s="3"/>
      <c r="VA1085" s="3"/>
      <c r="VB1085" s="3"/>
      <c r="VC1085" s="3"/>
      <c r="VD1085" s="3"/>
      <c r="VE1085" s="3"/>
      <c r="VF1085" s="3"/>
      <c r="VG1085" s="3"/>
      <c r="VH1085" s="3"/>
      <c r="VI1085" s="3"/>
      <c r="VJ1085" s="3"/>
      <c r="VK1085" s="3"/>
      <c r="VL1085" s="3"/>
      <c r="VM1085" s="3"/>
      <c r="VN1085" s="3"/>
      <c r="VO1085" s="3"/>
      <c r="VP1085" s="3"/>
      <c r="VQ1085" s="3"/>
      <c r="VR1085" s="3"/>
      <c r="VS1085" s="3"/>
      <c r="VT1085" s="3"/>
      <c r="VU1085" s="3"/>
      <c r="VV1085" s="3"/>
      <c r="VW1085" s="3"/>
      <c r="VX1085" s="3"/>
      <c r="VY1085" s="3"/>
      <c r="VZ1085" s="3"/>
      <c r="WA1085" s="3"/>
      <c r="WB1085" s="3"/>
      <c r="WC1085" s="3"/>
    </row>
    <row r="1086" spans="1:601" x14ac:dyDescent="0.3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  <c r="KX1086" s="3"/>
      <c r="KY1086" s="3"/>
      <c r="KZ1086" s="3"/>
      <c r="LA1086" s="3"/>
      <c r="LB1086" s="3"/>
      <c r="LC1086" s="3"/>
      <c r="LD1086" s="3"/>
      <c r="LE1086" s="3"/>
      <c r="LF1086" s="3"/>
      <c r="LG1086" s="3"/>
      <c r="LH1086" s="3"/>
      <c r="LI1086" s="3"/>
      <c r="LJ1086" s="3"/>
      <c r="LK1086" s="3"/>
      <c r="LL1086" s="3"/>
      <c r="LM1086" s="3"/>
      <c r="LN1086" s="3"/>
      <c r="LO1086" s="3"/>
      <c r="LP1086" s="3"/>
      <c r="LQ1086" s="3"/>
      <c r="LR1086" s="3"/>
      <c r="LS1086" s="3"/>
      <c r="LT1086" s="3"/>
      <c r="LU1086" s="3"/>
      <c r="LV1086" s="3"/>
      <c r="LW1086" s="3"/>
      <c r="LX1086" s="3"/>
      <c r="LY1086" s="3"/>
      <c r="LZ1086" s="3"/>
      <c r="MA1086" s="3"/>
      <c r="MB1086" s="3"/>
      <c r="MC1086" s="3"/>
      <c r="MD1086" s="3"/>
      <c r="ME1086" s="3"/>
      <c r="MF1086" s="3"/>
      <c r="MG1086" s="3"/>
      <c r="MH1086" s="3"/>
      <c r="MI1086" s="3"/>
      <c r="MJ1086" s="3"/>
      <c r="MK1086" s="3"/>
      <c r="ML1086" s="3"/>
      <c r="MM1086" s="3"/>
      <c r="MN1086" s="3"/>
      <c r="MO1086" s="3"/>
      <c r="MP1086" s="3"/>
      <c r="MQ1086" s="3"/>
      <c r="MR1086" s="3"/>
      <c r="MS1086" s="3"/>
      <c r="MT1086" s="3"/>
      <c r="MU1086" s="3"/>
      <c r="MV1086" s="3"/>
      <c r="MW1086" s="3"/>
      <c r="MX1086" s="3"/>
      <c r="MY1086" s="3"/>
      <c r="MZ1086" s="3"/>
      <c r="NA1086" s="3"/>
      <c r="NB1086" s="3"/>
      <c r="NC1086" s="3"/>
      <c r="ND1086" s="3"/>
      <c r="NE1086" s="3"/>
      <c r="NF1086" s="3"/>
      <c r="NG1086" s="3"/>
      <c r="NH1086" s="3"/>
      <c r="NI1086" s="3"/>
      <c r="NJ1086" s="3"/>
      <c r="NK1086" s="3"/>
      <c r="NL1086" s="3"/>
      <c r="NM1086" s="3"/>
      <c r="NN1086" s="3"/>
      <c r="NO1086" s="3"/>
      <c r="NP1086" s="3"/>
      <c r="NQ1086" s="3"/>
      <c r="NR1086" s="3"/>
      <c r="NS1086" s="3"/>
      <c r="NT1086" s="3"/>
      <c r="NU1086" s="3"/>
      <c r="NV1086" s="3"/>
      <c r="NW1086" s="3"/>
      <c r="NX1086" s="3"/>
      <c r="NY1086" s="3"/>
      <c r="NZ1086" s="3"/>
      <c r="OA1086" s="3"/>
      <c r="OB1086" s="3"/>
      <c r="OC1086" s="3"/>
      <c r="OD1086" s="3"/>
      <c r="OE1086" s="3"/>
      <c r="OF1086" s="3"/>
      <c r="OG1086" s="3"/>
      <c r="OH1086" s="3"/>
      <c r="OI1086" s="3"/>
      <c r="OJ1086" s="3"/>
      <c r="OK1086" s="3"/>
      <c r="OL1086" s="3"/>
      <c r="OM1086" s="3"/>
      <c r="ON1086" s="3"/>
      <c r="OO1086" s="3"/>
      <c r="OP1086" s="3"/>
      <c r="OQ1086" s="3"/>
      <c r="OR1086" s="3"/>
      <c r="OS1086" s="3"/>
      <c r="OT1086" s="3"/>
      <c r="OU1086" s="3"/>
      <c r="OV1086" s="3"/>
      <c r="OW1086" s="3"/>
      <c r="OX1086" s="3"/>
      <c r="OY1086" s="3"/>
      <c r="OZ1086" s="3"/>
      <c r="PA1086" s="3"/>
      <c r="PB1086" s="3"/>
      <c r="PC1086" s="3"/>
      <c r="PD1086" s="3"/>
      <c r="PE1086" s="3"/>
      <c r="PF1086" s="3"/>
      <c r="PG1086" s="3"/>
      <c r="PH1086" s="3"/>
      <c r="PI1086" s="3"/>
      <c r="PJ1086" s="3"/>
      <c r="PK1086" s="3"/>
      <c r="PL1086" s="3"/>
      <c r="PM1086" s="3"/>
      <c r="PN1086" s="3"/>
      <c r="PO1086" s="3"/>
      <c r="PP1086" s="3"/>
      <c r="PQ1086" s="3"/>
      <c r="PR1086" s="3"/>
      <c r="PS1086" s="3"/>
      <c r="PT1086" s="3"/>
      <c r="PU1086" s="3"/>
      <c r="PV1086" s="3"/>
      <c r="PW1086" s="3"/>
      <c r="PX1086" s="3"/>
      <c r="PY1086" s="3"/>
      <c r="PZ1086" s="3"/>
      <c r="QA1086" s="3"/>
      <c r="QB1086" s="3"/>
      <c r="QC1086" s="3"/>
      <c r="QD1086" s="3"/>
      <c r="QE1086" s="3"/>
      <c r="QF1086" s="3"/>
      <c r="QG1086" s="3"/>
      <c r="QH1086" s="3"/>
      <c r="QI1086" s="3"/>
      <c r="QJ1086" s="3"/>
      <c r="QK1086" s="3"/>
      <c r="QL1086" s="3"/>
      <c r="QM1086" s="3"/>
      <c r="QN1086" s="3"/>
      <c r="QO1086" s="3"/>
      <c r="QP1086" s="3"/>
      <c r="QQ1086" s="3"/>
      <c r="QR1086" s="3"/>
      <c r="QS1086" s="3"/>
      <c r="QT1086" s="3"/>
      <c r="QU1086" s="3"/>
      <c r="QV1086" s="3"/>
      <c r="QW1086" s="3"/>
      <c r="QX1086" s="3"/>
      <c r="QY1086" s="3"/>
      <c r="QZ1086" s="3"/>
      <c r="RA1086" s="3"/>
      <c r="RB1086" s="3"/>
      <c r="RC1086" s="3"/>
      <c r="RD1086" s="3"/>
      <c r="RE1086" s="3"/>
      <c r="RF1086" s="3"/>
      <c r="RG1086" s="3"/>
      <c r="RH1086" s="3"/>
      <c r="RI1086" s="3"/>
      <c r="RJ1086" s="3"/>
      <c r="RK1086" s="3"/>
      <c r="RL1086" s="3"/>
      <c r="RM1086" s="3"/>
      <c r="RN1086" s="3"/>
      <c r="RO1086" s="3"/>
      <c r="RP1086" s="3"/>
      <c r="RQ1086" s="3"/>
      <c r="RR1086" s="3"/>
      <c r="RS1086" s="3"/>
      <c r="RT1086" s="3"/>
      <c r="RU1086" s="3"/>
      <c r="RV1086" s="3"/>
      <c r="RW1086" s="3"/>
      <c r="RX1086" s="3"/>
      <c r="RY1086" s="3"/>
      <c r="RZ1086" s="3"/>
      <c r="SA1086" s="3"/>
      <c r="SB1086" s="3"/>
      <c r="SC1086" s="3"/>
      <c r="SD1086" s="3"/>
      <c r="SE1086" s="3"/>
      <c r="SF1086" s="3"/>
      <c r="SG1086" s="3"/>
      <c r="SH1086" s="3"/>
      <c r="SI1086" s="3"/>
      <c r="SJ1086" s="3"/>
      <c r="SK1086" s="3"/>
      <c r="SL1086" s="3"/>
      <c r="SM1086" s="3"/>
      <c r="SN1086" s="3"/>
      <c r="SO1086" s="3"/>
      <c r="SP1086" s="3"/>
      <c r="SQ1086" s="3"/>
      <c r="SR1086" s="3"/>
      <c r="SS1086" s="3"/>
      <c r="ST1086" s="3"/>
      <c r="SU1086" s="3"/>
      <c r="SV1086" s="3"/>
      <c r="SW1086" s="3"/>
      <c r="SX1086" s="3"/>
      <c r="SY1086" s="3"/>
      <c r="SZ1086" s="3"/>
      <c r="TA1086" s="3"/>
      <c r="TB1086" s="3"/>
      <c r="TC1086" s="3"/>
      <c r="TD1086" s="3"/>
      <c r="TE1086" s="3"/>
      <c r="TF1086" s="3"/>
      <c r="TG1086" s="3"/>
      <c r="TH1086" s="3"/>
      <c r="TI1086" s="3"/>
      <c r="TJ1086" s="3"/>
      <c r="TK1086" s="3"/>
      <c r="TL1086" s="3"/>
      <c r="TM1086" s="3"/>
      <c r="TN1086" s="3"/>
      <c r="TO1086" s="3"/>
      <c r="TP1086" s="3"/>
      <c r="TQ1086" s="3"/>
      <c r="TR1086" s="3"/>
      <c r="TS1086" s="3"/>
      <c r="TT1086" s="3"/>
      <c r="TU1086" s="3"/>
      <c r="TV1086" s="3"/>
      <c r="TW1086" s="3"/>
      <c r="TX1086" s="3"/>
      <c r="TY1086" s="3"/>
      <c r="TZ1086" s="3"/>
      <c r="UA1086" s="3"/>
      <c r="UB1086" s="3"/>
      <c r="UC1086" s="3"/>
      <c r="UD1086" s="3"/>
      <c r="UE1086" s="3"/>
      <c r="UF1086" s="3"/>
      <c r="UG1086" s="3"/>
      <c r="UH1086" s="3"/>
      <c r="UI1086" s="3"/>
      <c r="UJ1086" s="3"/>
      <c r="UK1086" s="3"/>
      <c r="UL1086" s="3"/>
      <c r="UM1086" s="3"/>
      <c r="UN1086" s="3"/>
      <c r="UO1086" s="3"/>
      <c r="UP1086" s="3"/>
      <c r="UQ1086" s="3"/>
      <c r="UR1086" s="3"/>
      <c r="US1086" s="3"/>
      <c r="UT1086" s="3"/>
      <c r="UU1086" s="3"/>
      <c r="UV1086" s="3"/>
      <c r="UW1086" s="3"/>
      <c r="UX1086" s="3"/>
      <c r="UY1086" s="3"/>
      <c r="UZ1086" s="3"/>
      <c r="VA1086" s="3"/>
      <c r="VB1086" s="3"/>
      <c r="VC1086" s="3"/>
      <c r="VD1086" s="3"/>
      <c r="VE1086" s="3"/>
      <c r="VF1086" s="3"/>
      <c r="VG1086" s="3"/>
      <c r="VH1086" s="3"/>
      <c r="VI1086" s="3"/>
      <c r="VJ1086" s="3"/>
      <c r="VK1086" s="3"/>
      <c r="VL1086" s="3"/>
      <c r="VM1086" s="3"/>
      <c r="VN1086" s="3"/>
      <c r="VO1086" s="3"/>
      <c r="VP1086" s="3"/>
      <c r="VQ1086" s="3"/>
      <c r="VR1086" s="3"/>
      <c r="VS1086" s="3"/>
      <c r="VT1086" s="3"/>
      <c r="VU1086" s="3"/>
      <c r="VV1086" s="3"/>
      <c r="VW1086" s="3"/>
      <c r="VX1086" s="3"/>
      <c r="VY1086" s="3"/>
      <c r="VZ1086" s="3"/>
      <c r="WA1086" s="3"/>
      <c r="WB1086" s="3"/>
      <c r="WC1086" s="3"/>
    </row>
    <row r="1087" spans="1:601" x14ac:dyDescent="0.3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  <c r="KX1087" s="3"/>
      <c r="KY1087" s="3"/>
      <c r="KZ1087" s="3"/>
      <c r="LA1087" s="3"/>
      <c r="LB1087" s="3"/>
      <c r="LC1087" s="3"/>
      <c r="LD1087" s="3"/>
      <c r="LE1087" s="3"/>
      <c r="LF1087" s="3"/>
      <c r="LG1087" s="3"/>
      <c r="LH1087" s="3"/>
      <c r="LI1087" s="3"/>
      <c r="LJ1087" s="3"/>
      <c r="LK1087" s="3"/>
      <c r="LL1087" s="3"/>
      <c r="LM1087" s="3"/>
      <c r="LN1087" s="3"/>
      <c r="LO1087" s="3"/>
      <c r="LP1087" s="3"/>
      <c r="LQ1087" s="3"/>
      <c r="LR1087" s="3"/>
      <c r="LS1087" s="3"/>
      <c r="LT1087" s="3"/>
      <c r="LU1087" s="3"/>
      <c r="LV1087" s="3"/>
      <c r="LW1087" s="3"/>
      <c r="LX1087" s="3"/>
      <c r="LY1087" s="3"/>
      <c r="LZ1087" s="3"/>
      <c r="MA1087" s="3"/>
      <c r="MB1087" s="3"/>
      <c r="MC1087" s="3"/>
      <c r="MD1087" s="3"/>
      <c r="ME1087" s="3"/>
      <c r="MF1087" s="3"/>
      <c r="MG1087" s="3"/>
      <c r="MH1087" s="3"/>
      <c r="MI1087" s="3"/>
      <c r="MJ1087" s="3"/>
      <c r="MK1087" s="3"/>
      <c r="ML1087" s="3"/>
      <c r="MM1087" s="3"/>
      <c r="MN1087" s="3"/>
      <c r="MO1087" s="3"/>
      <c r="MP1087" s="3"/>
      <c r="MQ1087" s="3"/>
      <c r="MR1087" s="3"/>
      <c r="MS1087" s="3"/>
      <c r="MT1087" s="3"/>
      <c r="MU1087" s="3"/>
      <c r="MV1087" s="3"/>
      <c r="MW1087" s="3"/>
      <c r="MX1087" s="3"/>
      <c r="MY1087" s="3"/>
      <c r="MZ1087" s="3"/>
      <c r="NA1087" s="3"/>
      <c r="NB1087" s="3"/>
      <c r="NC1087" s="3"/>
      <c r="ND1087" s="3"/>
      <c r="NE1087" s="3"/>
      <c r="NF1087" s="3"/>
      <c r="NG1087" s="3"/>
      <c r="NH1087" s="3"/>
      <c r="NI1087" s="3"/>
      <c r="NJ1087" s="3"/>
      <c r="NK1087" s="3"/>
      <c r="NL1087" s="3"/>
      <c r="NM1087" s="3"/>
      <c r="NN1087" s="3"/>
      <c r="NO1087" s="3"/>
      <c r="NP1087" s="3"/>
      <c r="NQ1087" s="3"/>
      <c r="NR1087" s="3"/>
      <c r="NS1087" s="3"/>
      <c r="NT1087" s="3"/>
      <c r="NU1087" s="3"/>
      <c r="NV1087" s="3"/>
      <c r="NW1087" s="3"/>
      <c r="NX1087" s="3"/>
      <c r="NY1087" s="3"/>
      <c r="NZ1087" s="3"/>
      <c r="OA1087" s="3"/>
      <c r="OB1087" s="3"/>
      <c r="OC1087" s="3"/>
      <c r="OD1087" s="3"/>
      <c r="OE1087" s="3"/>
      <c r="OF1087" s="3"/>
      <c r="OG1087" s="3"/>
      <c r="OH1087" s="3"/>
      <c r="OI1087" s="3"/>
      <c r="OJ1087" s="3"/>
      <c r="OK1087" s="3"/>
      <c r="OL1087" s="3"/>
      <c r="OM1087" s="3"/>
      <c r="ON1087" s="3"/>
      <c r="OO1087" s="3"/>
      <c r="OP1087" s="3"/>
      <c r="OQ1087" s="3"/>
      <c r="OR1087" s="3"/>
      <c r="OS1087" s="3"/>
      <c r="OT1087" s="3"/>
      <c r="OU1087" s="3"/>
      <c r="OV1087" s="3"/>
      <c r="OW1087" s="3"/>
      <c r="OX1087" s="3"/>
      <c r="OY1087" s="3"/>
      <c r="OZ1087" s="3"/>
      <c r="PA1087" s="3"/>
      <c r="PB1087" s="3"/>
      <c r="PC1087" s="3"/>
      <c r="PD1087" s="3"/>
      <c r="PE1087" s="3"/>
      <c r="PF1087" s="3"/>
      <c r="PG1087" s="3"/>
      <c r="PH1087" s="3"/>
      <c r="PI1087" s="3"/>
      <c r="PJ1087" s="3"/>
      <c r="PK1087" s="3"/>
      <c r="PL1087" s="3"/>
      <c r="PM1087" s="3"/>
      <c r="PN1087" s="3"/>
      <c r="PO1087" s="3"/>
      <c r="PP1087" s="3"/>
      <c r="PQ1087" s="3"/>
      <c r="PR1087" s="3"/>
      <c r="PS1087" s="3"/>
      <c r="PT1087" s="3"/>
      <c r="PU1087" s="3"/>
      <c r="PV1087" s="3"/>
      <c r="PW1087" s="3"/>
      <c r="PX1087" s="3"/>
      <c r="PY1087" s="3"/>
      <c r="PZ1087" s="3"/>
      <c r="QA1087" s="3"/>
      <c r="QB1087" s="3"/>
      <c r="QC1087" s="3"/>
      <c r="QD1087" s="3"/>
      <c r="QE1087" s="3"/>
      <c r="QF1087" s="3"/>
      <c r="QG1087" s="3"/>
      <c r="QH1087" s="3"/>
      <c r="QI1087" s="3"/>
      <c r="QJ1087" s="3"/>
      <c r="QK1087" s="3"/>
      <c r="QL1087" s="3"/>
      <c r="QM1087" s="3"/>
      <c r="QN1087" s="3"/>
      <c r="QO1087" s="3"/>
      <c r="QP1087" s="3"/>
      <c r="QQ1087" s="3"/>
      <c r="QR1087" s="3"/>
      <c r="QS1087" s="3"/>
      <c r="QT1087" s="3"/>
      <c r="QU1087" s="3"/>
      <c r="QV1087" s="3"/>
      <c r="QW1087" s="3"/>
      <c r="QX1087" s="3"/>
      <c r="QY1087" s="3"/>
      <c r="QZ1087" s="3"/>
      <c r="RA1087" s="3"/>
      <c r="RB1087" s="3"/>
      <c r="RC1087" s="3"/>
      <c r="RD1087" s="3"/>
      <c r="RE1087" s="3"/>
      <c r="RF1087" s="3"/>
      <c r="RG1087" s="3"/>
      <c r="RH1087" s="3"/>
      <c r="RI1087" s="3"/>
      <c r="RJ1087" s="3"/>
      <c r="RK1087" s="3"/>
      <c r="RL1087" s="3"/>
      <c r="RM1087" s="3"/>
      <c r="RN1087" s="3"/>
      <c r="RO1087" s="3"/>
      <c r="RP1087" s="3"/>
      <c r="RQ1087" s="3"/>
      <c r="RR1087" s="3"/>
      <c r="RS1087" s="3"/>
      <c r="RT1087" s="3"/>
      <c r="RU1087" s="3"/>
      <c r="RV1087" s="3"/>
      <c r="RW1087" s="3"/>
      <c r="RX1087" s="3"/>
      <c r="RY1087" s="3"/>
      <c r="RZ1087" s="3"/>
      <c r="SA1087" s="3"/>
      <c r="SB1087" s="3"/>
      <c r="SC1087" s="3"/>
      <c r="SD1087" s="3"/>
      <c r="SE1087" s="3"/>
      <c r="SF1087" s="3"/>
      <c r="SG1087" s="3"/>
      <c r="SH1087" s="3"/>
      <c r="SI1087" s="3"/>
      <c r="SJ1087" s="3"/>
      <c r="SK1087" s="3"/>
      <c r="SL1087" s="3"/>
      <c r="SM1087" s="3"/>
      <c r="SN1087" s="3"/>
      <c r="SO1087" s="3"/>
      <c r="SP1087" s="3"/>
      <c r="SQ1087" s="3"/>
      <c r="SR1087" s="3"/>
      <c r="SS1087" s="3"/>
      <c r="ST1087" s="3"/>
      <c r="SU1087" s="3"/>
      <c r="SV1087" s="3"/>
      <c r="SW1087" s="3"/>
      <c r="SX1087" s="3"/>
      <c r="SY1087" s="3"/>
      <c r="SZ1087" s="3"/>
      <c r="TA1087" s="3"/>
      <c r="TB1087" s="3"/>
      <c r="TC1087" s="3"/>
      <c r="TD1087" s="3"/>
      <c r="TE1087" s="3"/>
      <c r="TF1087" s="3"/>
      <c r="TG1087" s="3"/>
      <c r="TH1087" s="3"/>
      <c r="TI1087" s="3"/>
      <c r="TJ1087" s="3"/>
      <c r="TK1087" s="3"/>
      <c r="TL1087" s="3"/>
      <c r="TM1087" s="3"/>
      <c r="TN1087" s="3"/>
      <c r="TO1087" s="3"/>
      <c r="TP1087" s="3"/>
      <c r="TQ1087" s="3"/>
      <c r="TR1087" s="3"/>
      <c r="TS1087" s="3"/>
      <c r="TT1087" s="3"/>
      <c r="TU1087" s="3"/>
      <c r="TV1087" s="3"/>
      <c r="TW1087" s="3"/>
      <c r="TX1087" s="3"/>
      <c r="TY1087" s="3"/>
      <c r="TZ1087" s="3"/>
      <c r="UA1087" s="3"/>
      <c r="UB1087" s="3"/>
      <c r="UC1087" s="3"/>
      <c r="UD1087" s="3"/>
      <c r="UE1087" s="3"/>
      <c r="UF1087" s="3"/>
      <c r="UG1087" s="3"/>
      <c r="UH1087" s="3"/>
      <c r="UI1087" s="3"/>
      <c r="UJ1087" s="3"/>
      <c r="UK1087" s="3"/>
      <c r="UL1087" s="3"/>
      <c r="UM1087" s="3"/>
      <c r="UN1087" s="3"/>
      <c r="UO1087" s="3"/>
      <c r="UP1087" s="3"/>
      <c r="UQ1087" s="3"/>
      <c r="UR1087" s="3"/>
      <c r="US1087" s="3"/>
      <c r="UT1087" s="3"/>
      <c r="UU1087" s="3"/>
      <c r="UV1087" s="3"/>
      <c r="UW1087" s="3"/>
      <c r="UX1087" s="3"/>
      <c r="UY1087" s="3"/>
      <c r="UZ1087" s="3"/>
      <c r="VA1087" s="3"/>
      <c r="VB1087" s="3"/>
      <c r="VC1087" s="3"/>
      <c r="VD1087" s="3"/>
      <c r="VE1087" s="3"/>
      <c r="VF1087" s="3"/>
      <c r="VG1087" s="3"/>
      <c r="VH1087" s="3"/>
      <c r="VI1087" s="3"/>
      <c r="VJ1087" s="3"/>
      <c r="VK1087" s="3"/>
      <c r="VL1087" s="3"/>
      <c r="VM1087" s="3"/>
      <c r="VN1087" s="3"/>
      <c r="VO1087" s="3"/>
      <c r="VP1087" s="3"/>
      <c r="VQ1087" s="3"/>
      <c r="VR1087" s="3"/>
      <c r="VS1087" s="3"/>
      <c r="VT1087" s="3"/>
      <c r="VU1087" s="3"/>
      <c r="VV1087" s="3"/>
      <c r="VW1087" s="3"/>
      <c r="VX1087" s="3"/>
      <c r="VY1087" s="3"/>
      <c r="VZ1087" s="3"/>
      <c r="WA1087" s="3"/>
      <c r="WB1087" s="3"/>
      <c r="WC1087" s="3"/>
    </row>
    <row r="1088" spans="1:601" x14ac:dyDescent="0.3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  <c r="KX1088" s="3"/>
      <c r="KY1088" s="3"/>
      <c r="KZ1088" s="3"/>
      <c r="LA1088" s="3"/>
      <c r="LB1088" s="3"/>
      <c r="LC1088" s="3"/>
      <c r="LD1088" s="3"/>
      <c r="LE1088" s="3"/>
      <c r="LF1088" s="3"/>
      <c r="LG1088" s="3"/>
      <c r="LH1088" s="3"/>
      <c r="LI1088" s="3"/>
      <c r="LJ1088" s="3"/>
      <c r="LK1088" s="3"/>
      <c r="LL1088" s="3"/>
      <c r="LM1088" s="3"/>
      <c r="LN1088" s="3"/>
      <c r="LO1088" s="3"/>
      <c r="LP1088" s="3"/>
      <c r="LQ1088" s="3"/>
      <c r="LR1088" s="3"/>
      <c r="LS1088" s="3"/>
      <c r="LT1088" s="3"/>
      <c r="LU1088" s="3"/>
      <c r="LV1088" s="3"/>
      <c r="LW1088" s="3"/>
      <c r="LX1088" s="3"/>
      <c r="LY1088" s="3"/>
      <c r="LZ1088" s="3"/>
      <c r="MA1088" s="3"/>
      <c r="MB1088" s="3"/>
      <c r="MC1088" s="3"/>
      <c r="MD1088" s="3"/>
      <c r="ME1088" s="3"/>
      <c r="MF1088" s="3"/>
      <c r="MG1088" s="3"/>
      <c r="MH1088" s="3"/>
      <c r="MI1088" s="3"/>
      <c r="MJ1088" s="3"/>
      <c r="MK1088" s="3"/>
      <c r="ML1088" s="3"/>
      <c r="MM1088" s="3"/>
      <c r="MN1088" s="3"/>
      <c r="MO1088" s="3"/>
      <c r="MP1088" s="3"/>
      <c r="MQ1088" s="3"/>
      <c r="MR1088" s="3"/>
      <c r="MS1088" s="3"/>
      <c r="MT1088" s="3"/>
      <c r="MU1088" s="3"/>
      <c r="MV1088" s="3"/>
      <c r="MW1088" s="3"/>
      <c r="MX1088" s="3"/>
      <c r="MY1088" s="3"/>
      <c r="MZ1088" s="3"/>
      <c r="NA1088" s="3"/>
      <c r="NB1088" s="3"/>
      <c r="NC1088" s="3"/>
      <c r="ND1088" s="3"/>
      <c r="NE1088" s="3"/>
      <c r="NF1088" s="3"/>
      <c r="NG1088" s="3"/>
      <c r="NH1088" s="3"/>
      <c r="NI1088" s="3"/>
      <c r="NJ1088" s="3"/>
      <c r="NK1088" s="3"/>
      <c r="NL1088" s="3"/>
      <c r="NM1088" s="3"/>
      <c r="NN1088" s="3"/>
      <c r="NO1088" s="3"/>
      <c r="NP1088" s="3"/>
      <c r="NQ1088" s="3"/>
      <c r="NR1088" s="3"/>
      <c r="NS1088" s="3"/>
      <c r="NT1088" s="3"/>
      <c r="NU1088" s="3"/>
      <c r="NV1088" s="3"/>
      <c r="NW1088" s="3"/>
      <c r="NX1088" s="3"/>
      <c r="NY1088" s="3"/>
      <c r="NZ1088" s="3"/>
      <c r="OA1088" s="3"/>
      <c r="OB1088" s="3"/>
      <c r="OC1088" s="3"/>
      <c r="OD1088" s="3"/>
      <c r="OE1088" s="3"/>
      <c r="OF1088" s="3"/>
      <c r="OG1088" s="3"/>
      <c r="OH1088" s="3"/>
      <c r="OI1088" s="3"/>
      <c r="OJ1088" s="3"/>
      <c r="OK1088" s="3"/>
      <c r="OL1088" s="3"/>
      <c r="OM1088" s="3"/>
      <c r="ON1088" s="3"/>
      <c r="OO1088" s="3"/>
      <c r="OP1088" s="3"/>
      <c r="OQ1088" s="3"/>
      <c r="OR1088" s="3"/>
      <c r="OS1088" s="3"/>
      <c r="OT1088" s="3"/>
      <c r="OU1088" s="3"/>
      <c r="OV1088" s="3"/>
      <c r="OW1088" s="3"/>
      <c r="OX1088" s="3"/>
      <c r="OY1088" s="3"/>
      <c r="OZ1088" s="3"/>
      <c r="PA1088" s="3"/>
      <c r="PB1088" s="3"/>
      <c r="PC1088" s="3"/>
      <c r="PD1088" s="3"/>
      <c r="PE1088" s="3"/>
      <c r="PF1088" s="3"/>
      <c r="PG1088" s="3"/>
      <c r="PH1088" s="3"/>
      <c r="PI1088" s="3"/>
      <c r="PJ1088" s="3"/>
      <c r="PK1088" s="3"/>
      <c r="PL1088" s="3"/>
      <c r="PM1088" s="3"/>
      <c r="PN1088" s="3"/>
      <c r="PO1088" s="3"/>
      <c r="PP1088" s="3"/>
      <c r="PQ1088" s="3"/>
      <c r="PR1088" s="3"/>
      <c r="PS1088" s="3"/>
      <c r="PT1088" s="3"/>
      <c r="PU1088" s="3"/>
      <c r="PV1088" s="3"/>
      <c r="PW1088" s="3"/>
      <c r="PX1088" s="3"/>
      <c r="PY1088" s="3"/>
      <c r="PZ1088" s="3"/>
      <c r="QA1088" s="3"/>
      <c r="QB1088" s="3"/>
      <c r="QC1088" s="3"/>
      <c r="QD1088" s="3"/>
      <c r="QE1088" s="3"/>
      <c r="QF1088" s="3"/>
      <c r="QG1088" s="3"/>
      <c r="QH1088" s="3"/>
      <c r="QI1088" s="3"/>
      <c r="QJ1088" s="3"/>
      <c r="QK1088" s="3"/>
      <c r="QL1088" s="3"/>
      <c r="QM1088" s="3"/>
      <c r="QN1088" s="3"/>
      <c r="QO1088" s="3"/>
      <c r="QP1088" s="3"/>
      <c r="QQ1088" s="3"/>
      <c r="QR1088" s="3"/>
      <c r="QS1088" s="3"/>
      <c r="QT1088" s="3"/>
      <c r="QU1088" s="3"/>
      <c r="QV1088" s="3"/>
      <c r="QW1088" s="3"/>
      <c r="QX1088" s="3"/>
      <c r="QY1088" s="3"/>
      <c r="QZ1088" s="3"/>
      <c r="RA1088" s="3"/>
      <c r="RB1088" s="3"/>
      <c r="RC1088" s="3"/>
      <c r="RD1088" s="3"/>
      <c r="RE1088" s="3"/>
      <c r="RF1088" s="3"/>
      <c r="RG1088" s="3"/>
      <c r="RH1088" s="3"/>
      <c r="RI1088" s="3"/>
      <c r="RJ1088" s="3"/>
      <c r="RK1088" s="3"/>
      <c r="RL1088" s="3"/>
      <c r="RM1088" s="3"/>
      <c r="RN1088" s="3"/>
      <c r="RO1088" s="3"/>
      <c r="RP1088" s="3"/>
      <c r="RQ1088" s="3"/>
      <c r="RR1088" s="3"/>
      <c r="RS1088" s="3"/>
      <c r="RT1088" s="3"/>
      <c r="RU1088" s="3"/>
      <c r="RV1088" s="3"/>
      <c r="RW1088" s="3"/>
      <c r="RX1088" s="3"/>
      <c r="RY1088" s="3"/>
      <c r="RZ1088" s="3"/>
      <c r="SA1088" s="3"/>
      <c r="SB1088" s="3"/>
      <c r="SC1088" s="3"/>
      <c r="SD1088" s="3"/>
      <c r="SE1088" s="3"/>
      <c r="SF1088" s="3"/>
      <c r="SG1088" s="3"/>
      <c r="SH1088" s="3"/>
      <c r="SI1088" s="3"/>
      <c r="SJ1088" s="3"/>
      <c r="SK1088" s="3"/>
      <c r="SL1088" s="3"/>
      <c r="SM1088" s="3"/>
      <c r="SN1088" s="3"/>
      <c r="SO1088" s="3"/>
      <c r="SP1088" s="3"/>
      <c r="SQ1088" s="3"/>
      <c r="SR1088" s="3"/>
      <c r="SS1088" s="3"/>
      <c r="ST1088" s="3"/>
      <c r="SU1088" s="3"/>
      <c r="SV1088" s="3"/>
      <c r="SW1088" s="3"/>
      <c r="SX1088" s="3"/>
      <c r="SY1088" s="3"/>
      <c r="SZ1088" s="3"/>
      <c r="TA1088" s="3"/>
      <c r="TB1088" s="3"/>
      <c r="TC1088" s="3"/>
      <c r="TD1088" s="3"/>
      <c r="TE1088" s="3"/>
      <c r="TF1088" s="3"/>
      <c r="TG1088" s="3"/>
      <c r="TH1088" s="3"/>
      <c r="TI1088" s="3"/>
      <c r="TJ1088" s="3"/>
      <c r="TK1088" s="3"/>
      <c r="TL1088" s="3"/>
      <c r="TM1088" s="3"/>
      <c r="TN1088" s="3"/>
      <c r="TO1088" s="3"/>
      <c r="TP1088" s="3"/>
      <c r="TQ1088" s="3"/>
      <c r="TR1088" s="3"/>
      <c r="TS1088" s="3"/>
      <c r="TT1088" s="3"/>
      <c r="TU1088" s="3"/>
      <c r="TV1088" s="3"/>
      <c r="TW1088" s="3"/>
      <c r="TX1088" s="3"/>
      <c r="TY1088" s="3"/>
      <c r="TZ1088" s="3"/>
      <c r="UA1088" s="3"/>
      <c r="UB1088" s="3"/>
      <c r="UC1088" s="3"/>
      <c r="UD1088" s="3"/>
      <c r="UE1088" s="3"/>
      <c r="UF1088" s="3"/>
      <c r="UG1088" s="3"/>
      <c r="UH1088" s="3"/>
      <c r="UI1088" s="3"/>
      <c r="UJ1088" s="3"/>
      <c r="UK1088" s="3"/>
      <c r="UL1088" s="3"/>
      <c r="UM1088" s="3"/>
      <c r="UN1088" s="3"/>
      <c r="UO1088" s="3"/>
      <c r="UP1088" s="3"/>
      <c r="UQ1088" s="3"/>
      <c r="UR1088" s="3"/>
      <c r="US1088" s="3"/>
      <c r="UT1088" s="3"/>
      <c r="UU1088" s="3"/>
      <c r="UV1088" s="3"/>
      <c r="UW1088" s="3"/>
      <c r="UX1088" s="3"/>
      <c r="UY1088" s="3"/>
      <c r="UZ1088" s="3"/>
      <c r="VA1088" s="3"/>
      <c r="VB1088" s="3"/>
      <c r="VC1088" s="3"/>
      <c r="VD1088" s="3"/>
      <c r="VE1088" s="3"/>
      <c r="VF1088" s="3"/>
      <c r="VG1088" s="3"/>
      <c r="VH1088" s="3"/>
      <c r="VI1088" s="3"/>
      <c r="VJ1088" s="3"/>
      <c r="VK1088" s="3"/>
      <c r="VL1088" s="3"/>
      <c r="VM1088" s="3"/>
      <c r="VN1088" s="3"/>
      <c r="VO1088" s="3"/>
      <c r="VP1088" s="3"/>
      <c r="VQ1088" s="3"/>
      <c r="VR1088" s="3"/>
      <c r="VS1088" s="3"/>
      <c r="VT1088" s="3"/>
      <c r="VU1088" s="3"/>
      <c r="VV1088" s="3"/>
      <c r="VW1088" s="3"/>
      <c r="VX1088" s="3"/>
      <c r="VY1088" s="3"/>
      <c r="VZ1088" s="3"/>
      <c r="WA1088" s="3"/>
      <c r="WB1088" s="3"/>
      <c r="WC1088" s="3"/>
    </row>
    <row r="1089" spans="1:601" x14ac:dyDescent="0.3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  <c r="KX1089" s="3"/>
      <c r="KY1089" s="3"/>
      <c r="KZ1089" s="3"/>
      <c r="LA1089" s="3"/>
      <c r="LB1089" s="3"/>
      <c r="LC1089" s="3"/>
      <c r="LD1089" s="3"/>
      <c r="LE1089" s="3"/>
      <c r="LF1089" s="3"/>
      <c r="LG1089" s="3"/>
      <c r="LH1089" s="3"/>
      <c r="LI1089" s="3"/>
      <c r="LJ1089" s="3"/>
      <c r="LK1089" s="3"/>
      <c r="LL1089" s="3"/>
      <c r="LM1089" s="3"/>
      <c r="LN1089" s="3"/>
      <c r="LO1089" s="3"/>
      <c r="LP1089" s="3"/>
      <c r="LQ1089" s="3"/>
      <c r="LR1089" s="3"/>
      <c r="LS1089" s="3"/>
      <c r="LT1089" s="3"/>
      <c r="LU1089" s="3"/>
      <c r="LV1089" s="3"/>
      <c r="LW1089" s="3"/>
      <c r="LX1089" s="3"/>
      <c r="LY1089" s="3"/>
      <c r="LZ1089" s="3"/>
      <c r="MA1089" s="3"/>
      <c r="MB1089" s="3"/>
      <c r="MC1089" s="3"/>
      <c r="MD1089" s="3"/>
      <c r="ME1089" s="3"/>
      <c r="MF1089" s="3"/>
      <c r="MG1089" s="3"/>
      <c r="MH1089" s="3"/>
      <c r="MI1089" s="3"/>
      <c r="MJ1089" s="3"/>
      <c r="MK1089" s="3"/>
      <c r="ML1089" s="3"/>
      <c r="MM1089" s="3"/>
      <c r="MN1089" s="3"/>
      <c r="MO1089" s="3"/>
      <c r="MP1089" s="3"/>
      <c r="MQ1089" s="3"/>
      <c r="MR1089" s="3"/>
      <c r="MS1089" s="3"/>
      <c r="MT1089" s="3"/>
      <c r="MU1089" s="3"/>
      <c r="MV1089" s="3"/>
      <c r="MW1089" s="3"/>
      <c r="MX1089" s="3"/>
      <c r="MY1089" s="3"/>
      <c r="MZ1089" s="3"/>
      <c r="NA1089" s="3"/>
      <c r="NB1089" s="3"/>
      <c r="NC1089" s="3"/>
      <c r="ND1089" s="3"/>
      <c r="NE1089" s="3"/>
      <c r="NF1089" s="3"/>
      <c r="NG1089" s="3"/>
      <c r="NH1089" s="3"/>
      <c r="NI1089" s="3"/>
      <c r="NJ1089" s="3"/>
      <c r="NK1089" s="3"/>
      <c r="NL1089" s="3"/>
      <c r="NM1089" s="3"/>
      <c r="NN1089" s="3"/>
      <c r="NO1089" s="3"/>
      <c r="NP1089" s="3"/>
      <c r="NQ1089" s="3"/>
      <c r="NR1089" s="3"/>
      <c r="NS1089" s="3"/>
      <c r="NT1089" s="3"/>
      <c r="NU1089" s="3"/>
      <c r="NV1089" s="3"/>
      <c r="NW1089" s="3"/>
      <c r="NX1089" s="3"/>
      <c r="NY1089" s="3"/>
      <c r="NZ1089" s="3"/>
      <c r="OA1089" s="3"/>
      <c r="OB1089" s="3"/>
      <c r="OC1089" s="3"/>
      <c r="OD1089" s="3"/>
      <c r="OE1089" s="3"/>
      <c r="OF1089" s="3"/>
      <c r="OG1089" s="3"/>
      <c r="OH1089" s="3"/>
      <c r="OI1089" s="3"/>
      <c r="OJ1089" s="3"/>
      <c r="OK1089" s="3"/>
      <c r="OL1089" s="3"/>
      <c r="OM1089" s="3"/>
      <c r="ON1089" s="3"/>
      <c r="OO1089" s="3"/>
      <c r="OP1089" s="3"/>
      <c r="OQ1089" s="3"/>
      <c r="OR1089" s="3"/>
      <c r="OS1089" s="3"/>
      <c r="OT1089" s="3"/>
      <c r="OU1089" s="3"/>
      <c r="OV1089" s="3"/>
      <c r="OW1089" s="3"/>
      <c r="OX1089" s="3"/>
      <c r="OY1089" s="3"/>
      <c r="OZ1089" s="3"/>
      <c r="PA1089" s="3"/>
      <c r="PB1089" s="3"/>
      <c r="PC1089" s="3"/>
      <c r="PD1089" s="3"/>
      <c r="PE1089" s="3"/>
      <c r="PF1089" s="3"/>
      <c r="PG1089" s="3"/>
      <c r="PH1089" s="3"/>
      <c r="PI1089" s="3"/>
      <c r="PJ1089" s="3"/>
      <c r="PK1089" s="3"/>
      <c r="PL1089" s="3"/>
      <c r="PM1089" s="3"/>
      <c r="PN1089" s="3"/>
      <c r="PO1089" s="3"/>
      <c r="PP1089" s="3"/>
      <c r="PQ1089" s="3"/>
      <c r="PR1089" s="3"/>
      <c r="PS1089" s="3"/>
      <c r="PT1089" s="3"/>
      <c r="PU1089" s="3"/>
      <c r="PV1089" s="3"/>
      <c r="PW1089" s="3"/>
      <c r="PX1089" s="3"/>
      <c r="PY1089" s="3"/>
      <c r="PZ1089" s="3"/>
      <c r="QA1089" s="3"/>
      <c r="QB1089" s="3"/>
      <c r="QC1089" s="3"/>
      <c r="QD1089" s="3"/>
      <c r="QE1089" s="3"/>
      <c r="QF1089" s="3"/>
      <c r="QG1089" s="3"/>
      <c r="QH1089" s="3"/>
      <c r="QI1089" s="3"/>
      <c r="QJ1089" s="3"/>
      <c r="QK1089" s="3"/>
      <c r="QL1089" s="3"/>
      <c r="QM1089" s="3"/>
      <c r="QN1089" s="3"/>
      <c r="QO1089" s="3"/>
      <c r="QP1089" s="3"/>
      <c r="QQ1089" s="3"/>
      <c r="QR1089" s="3"/>
      <c r="QS1089" s="3"/>
      <c r="QT1089" s="3"/>
      <c r="QU1089" s="3"/>
      <c r="QV1089" s="3"/>
      <c r="QW1089" s="3"/>
      <c r="QX1089" s="3"/>
      <c r="QY1089" s="3"/>
      <c r="QZ1089" s="3"/>
      <c r="RA1089" s="3"/>
      <c r="RB1089" s="3"/>
      <c r="RC1089" s="3"/>
      <c r="RD1089" s="3"/>
      <c r="RE1089" s="3"/>
      <c r="RF1089" s="3"/>
      <c r="RG1089" s="3"/>
      <c r="RH1089" s="3"/>
      <c r="RI1089" s="3"/>
      <c r="RJ1089" s="3"/>
      <c r="RK1089" s="3"/>
      <c r="RL1089" s="3"/>
      <c r="RM1089" s="3"/>
      <c r="RN1089" s="3"/>
      <c r="RO1089" s="3"/>
      <c r="RP1089" s="3"/>
      <c r="RQ1089" s="3"/>
      <c r="RR1089" s="3"/>
      <c r="RS1089" s="3"/>
      <c r="RT1089" s="3"/>
      <c r="RU1089" s="3"/>
      <c r="RV1089" s="3"/>
      <c r="RW1089" s="3"/>
      <c r="RX1089" s="3"/>
      <c r="RY1089" s="3"/>
      <c r="RZ1089" s="3"/>
      <c r="SA1089" s="3"/>
      <c r="SB1089" s="3"/>
      <c r="SC1089" s="3"/>
      <c r="SD1089" s="3"/>
      <c r="SE1089" s="3"/>
      <c r="SF1089" s="3"/>
      <c r="SG1089" s="3"/>
      <c r="SH1089" s="3"/>
      <c r="SI1089" s="3"/>
      <c r="SJ1089" s="3"/>
      <c r="SK1089" s="3"/>
      <c r="SL1089" s="3"/>
      <c r="SM1089" s="3"/>
      <c r="SN1089" s="3"/>
      <c r="SO1089" s="3"/>
      <c r="SP1089" s="3"/>
      <c r="SQ1089" s="3"/>
      <c r="SR1089" s="3"/>
      <c r="SS1089" s="3"/>
      <c r="ST1089" s="3"/>
      <c r="SU1089" s="3"/>
      <c r="SV1089" s="3"/>
      <c r="SW1089" s="3"/>
      <c r="SX1089" s="3"/>
      <c r="SY1089" s="3"/>
      <c r="SZ1089" s="3"/>
      <c r="TA1089" s="3"/>
      <c r="TB1089" s="3"/>
      <c r="TC1089" s="3"/>
      <c r="TD1089" s="3"/>
      <c r="TE1089" s="3"/>
      <c r="TF1089" s="3"/>
      <c r="TG1089" s="3"/>
      <c r="TH1089" s="3"/>
      <c r="TI1089" s="3"/>
      <c r="TJ1089" s="3"/>
      <c r="TK1089" s="3"/>
      <c r="TL1089" s="3"/>
      <c r="TM1089" s="3"/>
      <c r="TN1089" s="3"/>
      <c r="TO1089" s="3"/>
      <c r="TP1089" s="3"/>
      <c r="TQ1089" s="3"/>
      <c r="TR1089" s="3"/>
      <c r="TS1089" s="3"/>
      <c r="TT1089" s="3"/>
      <c r="TU1089" s="3"/>
      <c r="TV1089" s="3"/>
      <c r="TW1089" s="3"/>
      <c r="TX1089" s="3"/>
      <c r="TY1089" s="3"/>
      <c r="TZ1089" s="3"/>
      <c r="UA1089" s="3"/>
      <c r="UB1089" s="3"/>
      <c r="UC1089" s="3"/>
      <c r="UD1089" s="3"/>
      <c r="UE1089" s="3"/>
      <c r="UF1089" s="3"/>
      <c r="UG1089" s="3"/>
      <c r="UH1089" s="3"/>
      <c r="UI1089" s="3"/>
      <c r="UJ1089" s="3"/>
      <c r="UK1089" s="3"/>
      <c r="UL1089" s="3"/>
      <c r="UM1089" s="3"/>
      <c r="UN1089" s="3"/>
      <c r="UO1089" s="3"/>
      <c r="UP1089" s="3"/>
      <c r="UQ1089" s="3"/>
      <c r="UR1089" s="3"/>
      <c r="US1089" s="3"/>
      <c r="UT1089" s="3"/>
      <c r="UU1089" s="3"/>
      <c r="UV1089" s="3"/>
      <c r="UW1089" s="3"/>
      <c r="UX1089" s="3"/>
      <c r="UY1089" s="3"/>
      <c r="UZ1089" s="3"/>
      <c r="VA1089" s="3"/>
      <c r="VB1089" s="3"/>
      <c r="VC1089" s="3"/>
      <c r="VD1089" s="3"/>
      <c r="VE1089" s="3"/>
      <c r="VF1089" s="3"/>
      <c r="VG1089" s="3"/>
      <c r="VH1089" s="3"/>
      <c r="VI1089" s="3"/>
      <c r="VJ1089" s="3"/>
      <c r="VK1089" s="3"/>
      <c r="VL1089" s="3"/>
      <c r="VM1089" s="3"/>
      <c r="VN1089" s="3"/>
      <c r="VO1089" s="3"/>
      <c r="VP1089" s="3"/>
      <c r="VQ1089" s="3"/>
      <c r="VR1089" s="3"/>
      <c r="VS1089" s="3"/>
      <c r="VT1089" s="3"/>
      <c r="VU1089" s="3"/>
      <c r="VV1089" s="3"/>
      <c r="VW1089" s="3"/>
      <c r="VX1089" s="3"/>
      <c r="VY1089" s="3"/>
      <c r="VZ1089" s="3"/>
      <c r="WA1089" s="3"/>
      <c r="WB1089" s="3"/>
      <c r="WC1089" s="3"/>
    </row>
    <row r="1090" spans="1:601" x14ac:dyDescent="0.3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  <c r="KX1090" s="3"/>
      <c r="KY1090" s="3"/>
      <c r="KZ1090" s="3"/>
      <c r="LA1090" s="3"/>
      <c r="LB1090" s="3"/>
      <c r="LC1090" s="3"/>
      <c r="LD1090" s="3"/>
      <c r="LE1090" s="3"/>
      <c r="LF1090" s="3"/>
      <c r="LG1090" s="3"/>
      <c r="LH1090" s="3"/>
      <c r="LI1090" s="3"/>
      <c r="LJ1090" s="3"/>
      <c r="LK1090" s="3"/>
      <c r="LL1090" s="3"/>
      <c r="LM1090" s="3"/>
      <c r="LN1090" s="3"/>
      <c r="LO1090" s="3"/>
      <c r="LP1090" s="3"/>
      <c r="LQ1090" s="3"/>
      <c r="LR1090" s="3"/>
      <c r="LS1090" s="3"/>
      <c r="LT1090" s="3"/>
      <c r="LU1090" s="3"/>
      <c r="LV1090" s="3"/>
      <c r="LW1090" s="3"/>
      <c r="LX1090" s="3"/>
      <c r="LY1090" s="3"/>
      <c r="LZ1090" s="3"/>
      <c r="MA1090" s="3"/>
      <c r="MB1090" s="3"/>
      <c r="MC1090" s="3"/>
      <c r="MD1090" s="3"/>
      <c r="ME1090" s="3"/>
      <c r="MF1090" s="3"/>
      <c r="MG1090" s="3"/>
      <c r="MH1090" s="3"/>
      <c r="MI1090" s="3"/>
      <c r="MJ1090" s="3"/>
      <c r="MK1090" s="3"/>
      <c r="ML1090" s="3"/>
      <c r="MM1090" s="3"/>
      <c r="MN1090" s="3"/>
      <c r="MO1090" s="3"/>
      <c r="MP1090" s="3"/>
      <c r="MQ1090" s="3"/>
      <c r="MR1090" s="3"/>
      <c r="MS1090" s="3"/>
      <c r="MT1090" s="3"/>
      <c r="MU1090" s="3"/>
      <c r="MV1090" s="3"/>
      <c r="MW1090" s="3"/>
      <c r="MX1090" s="3"/>
      <c r="MY1090" s="3"/>
      <c r="MZ1090" s="3"/>
      <c r="NA1090" s="3"/>
      <c r="NB1090" s="3"/>
      <c r="NC1090" s="3"/>
      <c r="ND1090" s="3"/>
      <c r="NE1090" s="3"/>
      <c r="NF1090" s="3"/>
      <c r="NG1090" s="3"/>
      <c r="NH1090" s="3"/>
      <c r="NI1090" s="3"/>
      <c r="NJ1090" s="3"/>
      <c r="NK1090" s="3"/>
      <c r="NL1090" s="3"/>
      <c r="NM1090" s="3"/>
      <c r="NN1090" s="3"/>
      <c r="NO1090" s="3"/>
      <c r="NP1090" s="3"/>
      <c r="NQ1090" s="3"/>
      <c r="NR1090" s="3"/>
      <c r="NS1090" s="3"/>
      <c r="NT1090" s="3"/>
      <c r="NU1090" s="3"/>
      <c r="NV1090" s="3"/>
      <c r="NW1090" s="3"/>
      <c r="NX1090" s="3"/>
      <c r="NY1090" s="3"/>
      <c r="NZ1090" s="3"/>
      <c r="OA1090" s="3"/>
      <c r="OB1090" s="3"/>
      <c r="OC1090" s="3"/>
      <c r="OD1090" s="3"/>
      <c r="OE1090" s="3"/>
      <c r="OF1090" s="3"/>
      <c r="OG1090" s="3"/>
      <c r="OH1090" s="3"/>
      <c r="OI1090" s="3"/>
      <c r="OJ1090" s="3"/>
      <c r="OK1090" s="3"/>
      <c r="OL1090" s="3"/>
      <c r="OM1090" s="3"/>
      <c r="ON1090" s="3"/>
      <c r="OO1090" s="3"/>
      <c r="OP1090" s="3"/>
      <c r="OQ1090" s="3"/>
      <c r="OR1090" s="3"/>
      <c r="OS1090" s="3"/>
      <c r="OT1090" s="3"/>
      <c r="OU1090" s="3"/>
      <c r="OV1090" s="3"/>
      <c r="OW1090" s="3"/>
      <c r="OX1090" s="3"/>
      <c r="OY1090" s="3"/>
      <c r="OZ1090" s="3"/>
      <c r="PA1090" s="3"/>
      <c r="PB1090" s="3"/>
      <c r="PC1090" s="3"/>
      <c r="PD1090" s="3"/>
      <c r="PE1090" s="3"/>
      <c r="PF1090" s="3"/>
      <c r="PG1090" s="3"/>
      <c r="PH1090" s="3"/>
      <c r="PI1090" s="3"/>
      <c r="PJ1090" s="3"/>
      <c r="PK1090" s="3"/>
      <c r="PL1090" s="3"/>
      <c r="PM1090" s="3"/>
      <c r="PN1090" s="3"/>
      <c r="PO1090" s="3"/>
      <c r="PP1090" s="3"/>
      <c r="PQ1090" s="3"/>
      <c r="PR1090" s="3"/>
      <c r="PS1090" s="3"/>
      <c r="PT1090" s="3"/>
      <c r="PU1090" s="3"/>
      <c r="PV1090" s="3"/>
      <c r="PW1090" s="3"/>
      <c r="PX1090" s="3"/>
      <c r="PY1090" s="3"/>
      <c r="PZ1090" s="3"/>
      <c r="QA1090" s="3"/>
      <c r="QB1090" s="3"/>
      <c r="QC1090" s="3"/>
      <c r="QD1090" s="3"/>
      <c r="QE1090" s="3"/>
      <c r="QF1090" s="3"/>
      <c r="QG1090" s="3"/>
      <c r="QH1090" s="3"/>
      <c r="QI1090" s="3"/>
      <c r="QJ1090" s="3"/>
      <c r="QK1090" s="3"/>
      <c r="QL1090" s="3"/>
      <c r="QM1090" s="3"/>
      <c r="QN1090" s="3"/>
      <c r="QO1090" s="3"/>
      <c r="QP1090" s="3"/>
      <c r="QQ1090" s="3"/>
      <c r="QR1090" s="3"/>
      <c r="QS1090" s="3"/>
      <c r="QT1090" s="3"/>
      <c r="QU1090" s="3"/>
      <c r="QV1090" s="3"/>
      <c r="QW1090" s="3"/>
      <c r="QX1090" s="3"/>
      <c r="QY1090" s="3"/>
      <c r="QZ1090" s="3"/>
      <c r="RA1090" s="3"/>
      <c r="RB1090" s="3"/>
      <c r="RC1090" s="3"/>
      <c r="RD1090" s="3"/>
      <c r="RE1090" s="3"/>
      <c r="RF1090" s="3"/>
      <c r="RG1090" s="3"/>
      <c r="RH1090" s="3"/>
      <c r="RI1090" s="3"/>
      <c r="RJ1090" s="3"/>
      <c r="RK1090" s="3"/>
      <c r="RL1090" s="3"/>
      <c r="RM1090" s="3"/>
      <c r="RN1090" s="3"/>
      <c r="RO1090" s="3"/>
      <c r="RP1090" s="3"/>
      <c r="RQ1090" s="3"/>
      <c r="RR1090" s="3"/>
      <c r="RS1090" s="3"/>
      <c r="RT1090" s="3"/>
      <c r="RU1090" s="3"/>
      <c r="RV1090" s="3"/>
      <c r="RW1090" s="3"/>
      <c r="RX1090" s="3"/>
      <c r="RY1090" s="3"/>
      <c r="RZ1090" s="3"/>
      <c r="SA1090" s="3"/>
      <c r="SB1090" s="3"/>
      <c r="SC1090" s="3"/>
      <c r="SD1090" s="3"/>
      <c r="SE1090" s="3"/>
      <c r="SF1090" s="3"/>
      <c r="SG1090" s="3"/>
      <c r="SH1090" s="3"/>
      <c r="SI1090" s="3"/>
      <c r="SJ1090" s="3"/>
      <c r="SK1090" s="3"/>
      <c r="SL1090" s="3"/>
      <c r="SM1090" s="3"/>
      <c r="SN1090" s="3"/>
      <c r="SO1090" s="3"/>
      <c r="SP1090" s="3"/>
      <c r="SQ1090" s="3"/>
      <c r="SR1090" s="3"/>
      <c r="SS1090" s="3"/>
      <c r="ST1090" s="3"/>
      <c r="SU1090" s="3"/>
      <c r="SV1090" s="3"/>
      <c r="SW1090" s="3"/>
      <c r="SX1090" s="3"/>
      <c r="SY1090" s="3"/>
      <c r="SZ1090" s="3"/>
      <c r="TA1090" s="3"/>
      <c r="TB1090" s="3"/>
      <c r="TC1090" s="3"/>
      <c r="TD1090" s="3"/>
      <c r="TE1090" s="3"/>
      <c r="TF1090" s="3"/>
      <c r="TG1090" s="3"/>
      <c r="TH1090" s="3"/>
      <c r="TI1090" s="3"/>
      <c r="TJ1090" s="3"/>
      <c r="TK1090" s="3"/>
      <c r="TL1090" s="3"/>
      <c r="TM1090" s="3"/>
      <c r="TN1090" s="3"/>
      <c r="TO1090" s="3"/>
      <c r="TP1090" s="3"/>
      <c r="TQ1090" s="3"/>
      <c r="TR1090" s="3"/>
      <c r="TS1090" s="3"/>
      <c r="TT1090" s="3"/>
      <c r="TU1090" s="3"/>
      <c r="TV1090" s="3"/>
      <c r="TW1090" s="3"/>
      <c r="TX1090" s="3"/>
      <c r="TY1090" s="3"/>
      <c r="TZ1090" s="3"/>
      <c r="UA1090" s="3"/>
      <c r="UB1090" s="3"/>
      <c r="UC1090" s="3"/>
      <c r="UD1090" s="3"/>
      <c r="UE1090" s="3"/>
      <c r="UF1090" s="3"/>
      <c r="UG1090" s="3"/>
      <c r="UH1090" s="3"/>
      <c r="UI1090" s="3"/>
      <c r="UJ1090" s="3"/>
      <c r="UK1090" s="3"/>
      <c r="UL1090" s="3"/>
      <c r="UM1090" s="3"/>
      <c r="UN1090" s="3"/>
      <c r="UO1090" s="3"/>
      <c r="UP1090" s="3"/>
      <c r="UQ1090" s="3"/>
      <c r="UR1090" s="3"/>
      <c r="US1090" s="3"/>
      <c r="UT1090" s="3"/>
      <c r="UU1090" s="3"/>
      <c r="UV1090" s="3"/>
      <c r="UW1090" s="3"/>
      <c r="UX1090" s="3"/>
      <c r="UY1090" s="3"/>
      <c r="UZ1090" s="3"/>
      <c r="VA1090" s="3"/>
      <c r="VB1090" s="3"/>
      <c r="VC1090" s="3"/>
      <c r="VD1090" s="3"/>
      <c r="VE1090" s="3"/>
      <c r="VF1090" s="3"/>
      <c r="VG1090" s="3"/>
      <c r="VH1090" s="3"/>
      <c r="VI1090" s="3"/>
      <c r="VJ1090" s="3"/>
      <c r="VK1090" s="3"/>
      <c r="VL1090" s="3"/>
      <c r="VM1090" s="3"/>
      <c r="VN1090" s="3"/>
      <c r="VO1090" s="3"/>
      <c r="VP1090" s="3"/>
      <c r="VQ1090" s="3"/>
      <c r="VR1090" s="3"/>
      <c r="VS1090" s="3"/>
      <c r="VT1090" s="3"/>
      <c r="VU1090" s="3"/>
      <c r="VV1090" s="3"/>
      <c r="VW1090" s="3"/>
      <c r="VX1090" s="3"/>
      <c r="VY1090" s="3"/>
      <c r="VZ1090" s="3"/>
      <c r="WA1090" s="3"/>
      <c r="WB1090" s="3"/>
      <c r="WC1090" s="3"/>
    </row>
    <row r="1091" spans="1:601" x14ac:dyDescent="0.3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  <c r="JV1091" s="3"/>
      <c r="JW1091" s="3"/>
      <c r="JX1091" s="3"/>
      <c r="JY1091" s="3"/>
      <c r="JZ1091" s="3"/>
      <c r="KA1091" s="3"/>
      <c r="KB1091" s="3"/>
      <c r="KC1091" s="3"/>
      <c r="KD1091" s="3"/>
      <c r="KE1091" s="3"/>
      <c r="KF1091" s="3"/>
      <c r="KG1091" s="3"/>
      <c r="KH1091" s="3"/>
      <c r="KI1091" s="3"/>
      <c r="KJ1091" s="3"/>
      <c r="KK1091" s="3"/>
      <c r="KL1091" s="3"/>
      <c r="KM1091" s="3"/>
      <c r="KN1091" s="3"/>
      <c r="KO1091" s="3"/>
      <c r="KP1091" s="3"/>
      <c r="KQ1091" s="3"/>
      <c r="KR1091" s="3"/>
      <c r="KS1091" s="3"/>
      <c r="KT1091" s="3"/>
      <c r="KU1091" s="3"/>
      <c r="KV1091" s="3"/>
      <c r="KW1091" s="3"/>
      <c r="KX1091" s="3"/>
      <c r="KY1091" s="3"/>
      <c r="KZ1091" s="3"/>
      <c r="LA1091" s="3"/>
      <c r="LB1091" s="3"/>
      <c r="LC1091" s="3"/>
      <c r="LD1091" s="3"/>
      <c r="LE1091" s="3"/>
      <c r="LF1091" s="3"/>
      <c r="LG1091" s="3"/>
      <c r="LH1091" s="3"/>
      <c r="LI1091" s="3"/>
      <c r="LJ1091" s="3"/>
      <c r="LK1091" s="3"/>
      <c r="LL1091" s="3"/>
      <c r="LM1091" s="3"/>
      <c r="LN1091" s="3"/>
      <c r="LO1091" s="3"/>
      <c r="LP1091" s="3"/>
      <c r="LQ1091" s="3"/>
      <c r="LR1091" s="3"/>
      <c r="LS1091" s="3"/>
      <c r="LT1091" s="3"/>
      <c r="LU1091" s="3"/>
      <c r="LV1091" s="3"/>
      <c r="LW1091" s="3"/>
      <c r="LX1091" s="3"/>
      <c r="LY1091" s="3"/>
      <c r="LZ1091" s="3"/>
      <c r="MA1091" s="3"/>
      <c r="MB1091" s="3"/>
      <c r="MC1091" s="3"/>
      <c r="MD1091" s="3"/>
      <c r="ME1091" s="3"/>
      <c r="MF1091" s="3"/>
      <c r="MG1091" s="3"/>
      <c r="MH1091" s="3"/>
      <c r="MI1091" s="3"/>
      <c r="MJ1091" s="3"/>
      <c r="MK1091" s="3"/>
      <c r="ML1091" s="3"/>
      <c r="MM1091" s="3"/>
      <c r="MN1091" s="3"/>
      <c r="MO1091" s="3"/>
      <c r="MP1091" s="3"/>
      <c r="MQ1091" s="3"/>
      <c r="MR1091" s="3"/>
      <c r="MS1091" s="3"/>
      <c r="MT1091" s="3"/>
      <c r="MU1091" s="3"/>
      <c r="MV1091" s="3"/>
      <c r="MW1091" s="3"/>
      <c r="MX1091" s="3"/>
      <c r="MY1091" s="3"/>
      <c r="MZ1091" s="3"/>
      <c r="NA1091" s="3"/>
      <c r="NB1091" s="3"/>
      <c r="NC1091" s="3"/>
      <c r="ND1091" s="3"/>
      <c r="NE1091" s="3"/>
      <c r="NF1091" s="3"/>
      <c r="NG1091" s="3"/>
      <c r="NH1091" s="3"/>
      <c r="NI1091" s="3"/>
      <c r="NJ1091" s="3"/>
      <c r="NK1091" s="3"/>
      <c r="NL1091" s="3"/>
      <c r="NM1091" s="3"/>
      <c r="NN1091" s="3"/>
      <c r="NO1091" s="3"/>
      <c r="NP1091" s="3"/>
      <c r="NQ1091" s="3"/>
      <c r="NR1091" s="3"/>
      <c r="NS1091" s="3"/>
      <c r="NT1091" s="3"/>
      <c r="NU1091" s="3"/>
      <c r="NV1091" s="3"/>
      <c r="NW1091" s="3"/>
      <c r="NX1091" s="3"/>
      <c r="NY1091" s="3"/>
      <c r="NZ1091" s="3"/>
      <c r="OA1091" s="3"/>
      <c r="OB1091" s="3"/>
      <c r="OC1091" s="3"/>
      <c r="OD1091" s="3"/>
      <c r="OE1091" s="3"/>
      <c r="OF1091" s="3"/>
      <c r="OG1091" s="3"/>
      <c r="OH1091" s="3"/>
      <c r="OI1091" s="3"/>
      <c r="OJ1091" s="3"/>
      <c r="OK1091" s="3"/>
      <c r="OL1091" s="3"/>
      <c r="OM1091" s="3"/>
      <c r="ON1091" s="3"/>
      <c r="OO1091" s="3"/>
      <c r="OP1091" s="3"/>
      <c r="OQ1091" s="3"/>
      <c r="OR1091" s="3"/>
      <c r="OS1091" s="3"/>
      <c r="OT1091" s="3"/>
      <c r="OU1091" s="3"/>
      <c r="OV1091" s="3"/>
      <c r="OW1091" s="3"/>
      <c r="OX1091" s="3"/>
      <c r="OY1091" s="3"/>
      <c r="OZ1091" s="3"/>
      <c r="PA1091" s="3"/>
      <c r="PB1091" s="3"/>
      <c r="PC1091" s="3"/>
      <c r="PD1091" s="3"/>
      <c r="PE1091" s="3"/>
      <c r="PF1091" s="3"/>
      <c r="PG1091" s="3"/>
      <c r="PH1091" s="3"/>
      <c r="PI1091" s="3"/>
      <c r="PJ1091" s="3"/>
      <c r="PK1091" s="3"/>
      <c r="PL1091" s="3"/>
      <c r="PM1091" s="3"/>
      <c r="PN1091" s="3"/>
      <c r="PO1091" s="3"/>
      <c r="PP1091" s="3"/>
      <c r="PQ1091" s="3"/>
      <c r="PR1091" s="3"/>
      <c r="PS1091" s="3"/>
      <c r="PT1091" s="3"/>
      <c r="PU1091" s="3"/>
      <c r="PV1091" s="3"/>
      <c r="PW1091" s="3"/>
      <c r="PX1091" s="3"/>
      <c r="PY1091" s="3"/>
      <c r="PZ1091" s="3"/>
      <c r="QA1091" s="3"/>
      <c r="QB1091" s="3"/>
      <c r="QC1091" s="3"/>
      <c r="QD1091" s="3"/>
      <c r="QE1091" s="3"/>
      <c r="QF1091" s="3"/>
      <c r="QG1091" s="3"/>
      <c r="QH1091" s="3"/>
      <c r="QI1091" s="3"/>
      <c r="QJ1091" s="3"/>
      <c r="QK1091" s="3"/>
      <c r="QL1091" s="3"/>
      <c r="QM1091" s="3"/>
      <c r="QN1091" s="3"/>
      <c r="QO1091" s="3"/>
      <c r="QP1091" s="3"/>
      <c r="QQ1091" s="3"/>
      <c r="QR1091" s="3"/>
      <c r="QS1091" s="3"/>
      <c r="QT1091" s="3"/>
      <c r="QU1091" s="3"/>
      <c r="QV1091" s="3"/>
      <c r="QW1091" s="3"/>
      <c r="QX1091" s="3"/>
      <c r="QY1091" s="3"/>
      <c r="QZ1091" s="3"/>
      <c r="RA1091" s="3"/>
      <c r="RB1091" s="3"/>
      <c r="RC1091" s="3"/>
      <c r="RD1091" s="3"/>
      <c r="RE1091" s="3"/>
      <c r="RF1091" s="3"/>
      <c r="RG1091" s="3"/>
      <c r="RH1091" s="3"/>
      <c r="RI1091" s="3"/>
      <c r="RJ1091" s="3"/>
      <c r="RK1091" s="3"/>
      <c r="RL1091" s="3"/>
      <c r="RM1091" s="3"/>
      <c r="RN1091" s="3"/>
      <c r="RO1091" s="3"/>
      <c r="RP1091" s="3"/>
      <c r="RQ1091" s="3"/>
      <c r="RR1091" s="3"/>
      <c r="RS1091" s="3"/>
      <c r="RT1091" s="3"/>
      <c r="RU1091" s="3"/>
      <c r="RV1091" s="3"/>
      <c r="RW1091" s="3"/>
      <c r="RX1091" s="3"/>
      <c r="RY1091" s="3"/>
      <c r="RZ1091" s="3"/>
      <c r="SA1091" s="3"/>
      <c r="SB1091" s="3"/>
      <c r="SC1091" s="3"/>
      <c r="SD1091" s="3"/>
      <c r="SE1091" s="3"/>
      <c r="SF1091" s="3"/>
      <c r="SG1091" s="3"/>
      <c r="SH1091" s="3"/>
      <c r="SI1091" s="3"/>
      <c r="SJ1091" s="3"/>
      <c r="SK1091" s="3"/>
      <c r="SL1091" s="3"/>
      <c r="SM1091" s="3"/>
      <c r="SN1091" s="3"/>
      <c r="SO1091" s="3"/>
      <c r="SP1091" s="3"/>
      <c r="SQ1091" s="3"/>
      <c r="SR1091" s="3"/>
      <c r="SS1091" s="3"/>
      <c r="ST1091" s="3"/>
      <c r="SU1091" s="3"/>
      <c r="SV1091" s="3"/>
      <c r="SW1091" s="3"/>
      <c r="SX1091" s="3"/>
      <c r="SY1091" s="3"/>
      <c r="SZ1091" s="3"/>
      <c r="TA1091" s="3"/>
      <c r="TB1091" s="3"/>
      <c r="TC1091" s="3"/>
      <c r="TD1091" s="3"/>
      <c r="TE1091" s="3"/>
      <c r="TF1091" s="3"/>
      <c r="TG1091" s="3"/>
      <c r="TH1091" s="3"/>
      <c r="TI1091" s="3"/>
      <c r="TJ1091" s="3"/>
      <c r="TK1091" s="3"/>
      <c r="TL1091" s="3"/>
      <c r="TM1091" s="3"/>
      <c r="TN1091" s="3"/>
      <c r="TO1091" s="3"/>
      <c r="TP1091" s="3"/>
      <c r="TQ1091" s="3"/>
      <c r="TR1091" s="3"/>
      <c r="TS1091" s="3"/>
      <c r="TT1091" s="3"/>
      <c r="TU1091" s="3"/>
      <c r="TV1091" s="3"/>
      <c r="TW1091" s="3"/>
      <c r="TX1091" s="3"/>
      <c r="TY1091" s="3"/>
      <c r="TZ1091" s="3"/>
      <c r="UA1091" s="3"/>
      <c r="UB1091" s="3"/>
      <c r="UC1091" s="3"/>
      <c r="UD1091" s="3"/>
      <c r="UE1091" s="3"/>
      <c r="UF1091" s="3"/>
      <c r="UG1091" s="3"/>
      <c r="UH1091" s="3"/>
      <c r="UI1091" s="3"/>
      <c r="UJ1091" s="3"/>
      <c r="UK1091" s="3"/>
      <c r="UL1091" s="3"/>
      <c r="UM1091" s="3"/>
      <c r="UN1091" s="3"/>
      <c r="UO1091" s="3"/>
      <c r="UP1091" s="3"/>
      <c r="UQ1091" s="3"/>
      <c r="UR1091" s="3"/>
      <c r="US1091" s="3"/>
      <c r="UT1091" s="3"/>
      <c r="UU1091" s="3"/>
      <c r="UV1091" s="3"/>
      <c r="UW1091" s="3"/>
      <c r="UX1091" s="3"/>
      <c r="UY1091" s="3"/>
      <c r="UZ1091" s="3"/>
      <c r="VA1091" s="3"/>
      <c r="VB1091" s="3"/>
      <c r="VC1091" s="3"/>
      <c r="VD1091" s="3"/>
      <c r="VE1091" s="3"/>
      <c r="VF1091" s="3"/>
      <c r="VG1091" s="3"/>
      <c r="VH1091" s="3"/>
      <c r="VI1091" s="3"/>
      <c r="VJ1091" s="3"/>
      <c r="VK1091" s="3"/>
      <c r="VL1091" s="3"/>
      <c r="VM1091" s="3"/>
      <c r="VN1091" s="3"/>
      <c r="VO1091" s="3"/>
      <c r="VP1091" s="3"/>
      <c r="VQ1091" s="3"/>
      <c r="VR1091" s="3"/>
      <c r="VS1091" s="3"/>
      <c r="VT1091" s="3"/>
      <c r="VU1091" s="3"/>
      <c r="VV1091" s="3"/>
      <c r="VW1091" s="3"/>
      <c r="VX1091" s="3"/>
      <c r="VY1091" s="3"/>
      <c r="VZ1091" s="3"/>
      <c r="WA1091" s="3"/>
      <c r="WB1091" s="3"/>
      <c r="WC1091" s="3"/>
    </row>
    <row r="1092" spans="1:601" x14ac:dyDescent="0.3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  <c r="JV1092" s="3"/>
      <c r="JW1092" s="3"/>
      <c r="JX1092" s="3"/>
      <c r="JY1092" s="3"/>
      <c r="JZ1092" s="3"/>
      <c r="KA1092" s="3"/>
      <c r="KB1092" s="3"/>
      <c r="KC1092" s="3"/>
      <c r="KD1092" s="3"/>
      <c r="KE1092" s="3"/>
      <c r="KF1092" s="3"/>
      <c r="KG1092" s="3"/>
      <c r="KH1092" s="3"/>
      <c r="KI1092" s="3"/>
      <c r="KJ1092" s="3"/>
      <c r="KK1092" s="3"/>
      <c r="KL1092" s="3"/>
      <c r="KM1092" s="3"/>
      <c r="KN1092" s="3"/>
      <c r="KO1092" s="3"/>
      <c r="KP1092" s="3"/>
      <c r="KQ1092" s="3"/>
      <c r="KR1092" s="3"/>
      <c r="KS1092" s="3"/>
      <c r="KT1092" s="3"/>
      <c r="KU1092" s="3"/>
      <c r="KV1092" s="3"/>
      <c r="KW1092" s="3"/>
      <c r="KX1092" s="3"/>
      <c r="KY1092" s="3"/>
      <c r="KZ1092" s="3"/>
      <c r="LA1092" s="3"/>
      <c r="LB1092" s="3"/>
      <c r="LC1092" s="3"/>
      <c r="LD1092" s="3"/>
      <c r="LE1092" s="3"/>
      <c r="LF1092" s="3"/>
      <c r="LG1092" s="3"/>
      <c r="LH1092" s="3"/>
      <c r="LI1092" s="3"/>
      <c r="LJ1092" s="3"/>
      <c r="LK1092" s="3"/>
      <c r="LL1092" s="3"/>
      <c r="LM1092" s="3"/>
      <c r="LN1092" s="3"/>
      <c r="LO1092" s="3"/>
      <c r="LP1092" s="3"/>
      <c r="LQ1092" s="3"/>
      <c r="LR1092" s="3"/>
      <c r="LS1092" s="3"/>
      <c r="LT1092" s="3"/>
      <c r="LU1092" s="3"/>
      <c r="LV1092" s="3"/>
      <c r="LW1092" s="3"/>
      <c r="LX1092" s="3"/>
      <c r="LY1092" s="3"/>
      <c r="LZ1092" s="3"/>
      <c r="MA1092" s="3"/>
      <c r="MB1092" s="3"/>
      <c r="MC1092" s="3"/>
      <c r="MD1092" s="3"/>
      <c r="ME1092" s="3"/>
      <c r="MF1092" s="3"/>
      <c r="MG1092" s="3"/>
      <c r="MH1092" s="3"/>
      <c r="MI1092" s="3"/>
      <c r="MJ1092" s="3"/>
      <c r="MK1092" s="3"/>
      <c r="ML1092" s="3"/>
      <c r="MM1092" s="3"/>
      <c r="MN1092" s="3"/>
      <c r="MO1092" s="3"/>
      <c r="MP1092" s="3"/>
      <c r="MQ1092" s="3"/>
      <c r="MR1092" s="3"/>
      <c r="MS1092" s="3"/>
      <c r="MT1092" s="3"/>
      <c r="MU1092" s="3"/>
      <c r="MV1092" s="3"/>
      <c r="MW1092" s="3"/>
      <c r="MX1092" s="3"/>
      <c r="MY1092" s="3"/>
      <c r="MZ1092" s="3"/>
      <c r="NA1092" s="3"/>
      <c r="NB1092" s="3"/>
      <c r="NC1092" s="3"/>
      <c r="ND1092" s="3"/>
      <c r="NE1092" s="3"/>
      <c r="NF1092" s="3"/>
      <c r="NG1092" s="3"/>
      <c r="NH1092" s="3"/>
      <c r="NI1092" s="3"/>
      <c r="NJ1092" s="3"/>
      <c r="NK1092" s="3"/>
      <c r="NL1092" s="3"/>
      <c r="NM1092" s="3"/>
      <c r="NN1092" s="3"/>
      <c r="NO1092" s="3"/>
      <c r="NP1092" s="3"/>
      <c r="NQ1092" s="3"/>
      <c r="NR1092" s="3"/>
      <c r="NS1092" s="3"/>
      <c r="NT1092" s="3"/>
      <c r="NU1092" s="3"/>
      <c r="NV1092" s="3"/>
      <c r="NW1092" s="3"/>
      <c r="NX1092" s="3"/>
      <c r="NY1092" s="3"/>
      <c r="NZ1092" s="3"/>
      <c r="OA1092" s="3"/>
      <c r="OB1092" s="3"/>
      <c r="OC1092" s="3"/>
      <c r="OD1092" s="3"/>
      <c r="OE1092" s="3"/>
      <c r="OF1092" s="3"/>
      <c r="OG1092" s="3"/>
      <c r="OH1092" s="3"/>
      <c r="OI1092" s="3"/>
      <c r="OJ1092" s="3"/>
      <c r="OK1092" s="3"/>
      <c r="OL1092" s="3"/>
      <c r="OM1092" s="3"/>
      <c r="ON1092" s="3"/>
      <c r="OO1092" s="3"/>
      <c r="OP1092" s="3"/>
      <c r="OQ1092" s="3"/>
      <c r="OR1092" s="3"/>
      <c r="OS1092" s="3"/>
      <c r="OT1092" s="3"/>
      <c r="OU1092" s="3"/>
      <c r="OV1092" s="3"/>
      <c r="OW1092" s="3"/>
      <c r="OX1092" s="3"/>
      <c r="OY1092" s="3"/>
      <c r="OZ1092" s="3"/>
      <c r="PA1092" s="3"/>
      <c r="PB1092" s="3"/>
      <c r="PC1092" s="3"/>
      <c r="PD1092" s="3"/>
      <c r="PE1092" s="3"/>
      <c r="PF1092" s="3"/>
      <c r="PG1092" s="3"/>
      <c r="PH1092" s="3"/>
      <c r="PI1092" s="3"/>
      <c r="PJ1092" s="3"/>
      <c r="PK1092" s="3"/>
      <c r="PL1092" s="3"/>
      <c r="PM1092" s="3"/>
      <c r="PN1092" s="3"/>
      <c r="PO1092" s="3"/>
      <c r="PP1092" s="3"/>
      <c r="PQ1092" s="3"/>
      <c r="PR1092" s="3"/>
      <c r="PS1092" s="3"/>
      <c r="PT1092" s="3"/>
      <c r="PU1092" s="3"/>
      <c r="PV1092" s="3"/>
      <c r="PW1092" s="3"/>
      <c r="PX1092" s="3"/>
      <c r="PY1092" s="3"/>
      <c r="PZ1092" s="3"/>
      <c r="QA1092" s="3"/>
      <c r="QB1092" s="3"/>
      <c r="QC1092" s="3"/>
      <c r="QD1092" s="3"/>
      <c r="QE1092" s="3"/>
      <c r="QF1092" s="3"/>
      <c r="QG1092" s="3"/>
      <c r="QH1092" s="3"/>
      <c r="QI1092" s="3"/>
      <c r="QJ1092" s="3"/>
      <c r="QK1092" s="3"/>
      <c r="QL1092" s="3"/>
      <c r="QM1092" s="3"/>
      <c r="QN1092" s="3"/>
      <c r="QO1092" s="3"/>
      <c r="QP1092" s="3"/>
      <c r="QQ1092" s="3"/>
      <c r="QR1092" s="3"/>
      <c r="QS1092" s="3"/>
      <c r="QT1092" s="3"/>
      <c r="QU1092" s="3"/>
      <c r="QV1092" s="3"/>
      <c r="QW1092" s="3"/>
      <c r="QX1092" s="3"/>
      <c r="QY1092" s="3"/>
      <c r="QZ1092" s="3"/>
      <c r="RA1092" s="3"/>
      <c r="RB1092" s="3"/>
      <c r="RC1092" s="3"/>
      <c r="RD1092" s="3"/>
      <c r="RE1092" s="3"/>
      <c r="RF1092" s="3"/>
      <c r="RG1092" s="3"/>
      <c r="RH1092" s="3"/>
      <c r="RI1092" s="3"/>
      <c r="RJ1092" s="3"/>
      <c r="RK1092" s="3"/>
      <c r="RL1092" s="3"/>
      <c r="RM1092" s="3"/>
      <c r="RN1092" s="3"/>
      <c r="RO1092" s="3"/>
      <c r="RP1092" s="3"/>
      <c r="RQ1092" s="3"/>
      <c r="RR1092" s="3"/>
      <c r="RS1092" s="3"/>
      <c r="RT1092" s="3"/>
      <c r="RU1092" s="3"/>
      <c r="RV1092" s="3"/>
      <c r="RW1092" s="3"/>
      <c r="RX1092" s="3"/>
      <c r="RY1092" s="3"/>
      <c r="RZ1092" s="3"/>
      <c r="SA1092" s="3"/>
      <c r="SB1092" s="3"/>
      <c r="SC1092" s="3"/>
      <c r="SD1092" s="3"/>
      <c r="SE1092" s="3"/>
      <c r="SF1092" s="3"/>
      <c r="SG1092" s="3"/>
      <c r="SH1092" s="3"/>
      <c r="SI1092" s="3"/>
      <c r="SJ1092" s="3"/>
      <c r="SK1092" s="3"/>
      <c r="SL1092" s="3"/>
      <c r="SM1092" s="3"/>
      <c r="SN1092" s="3"/>
      <c r="SO1092" s="3"/>
      <c r="SP1092" s="3"/>
      <c r="SQ1092" s="3"/>
      <c r="SR1092" s="3"/>
      <c r="SS1092" s="3"/>
      <c r="ST1092" s="3"/>
      <c r="SU1092" s="3"/>
      <c r="SV1092" s="3"/>
      <c r="SW1092" s="3"/>
      <c r="SX1092" s="3"/>
      <c r="SY1092" s="3"/>
      <c r="SZ1092" s="3"/>
      <c r="TA1092" s="3"/>
      <c r="TB1092" s="3"/>
      <c r="TC1092" s="3"/>
      <c r="TD1092" s="3"/>
      <c r="TE1092" s="3"/>
      <c r="TF1092" s="3"/>
      <c r="TG1092" s="3"/>
      <c r="TH1092" s="3"/>
      <c r="TI1092" s="3"/>
      <c r="TJ1092" s="3"/>
      <c r="TK1092" s="3"/>
      <c r="TL1092" s="3"/>
      <c r="TM1092" s="3"/>
      <c r="TN1092" s="3"/>
      <c r="TO1092" s="3"/>
      <c r="TP1092" s="3"/>
      <c r="TQ1092" s="3"/>
      <c r="TR1092" s="3"/>
      <c r="TS1092" s="3"/>
      <c r="TT1092" s="3"/>
      <c r="TU1092" s="3"/>
      <c r="TV1092" s="3"/>
      <c r="TW1092" s="3"/>
      <c r="TX1092" s="3"/>
      <c r="TY1092" s="3"/>
      <c r="TZ1092" s="3"/>
      <c r="UA1092" s="3"/>
      <c r="UB1092" s="3"/>
      <c r="UC1092" s="3"/>
      <c r="UD1092" s="3"/>
      <c r="UE1092" s="3"/>
      <c r="UF1092" s="3"/>
      <c r="UG1092" s="3"/>
      <c r="UH1092" s="3"/>
      <c r="UI1092" s="3"/>
      <c r="UJ1092" s="3"/>
      <c r="UK1092" s="3"/>
      <c r="UL1092" s="3"/>
      <c r="UM1092" s="3"/>
      <c r="UN1092" s="3"/>
      <c r="UO1092" s="3"/>
      <c r="UP1092" s="3"/>
      <c r="UQ1092" s="3"/>
      <c r="UR1092" s="3"/>
      <c r="US1092" s="3"/>
      <c r="UT1092" s="3"/>
      <c r="UU1092" s="3"/>
      <c r="UV1092" s="3"/>
      <c r="UW1092" s="3"/>
      <c r="UX1092" s="3"/>
      <c r="UY1092" s="3"/>
      <c r="UZ1092" s="3"/>
      <c r="VA1092" s="3"/>
      <c r="VB1092" s="3"/>
      <c r="VC1092" s="3"/>
      <c r="VD1092" s="3"/>
      <c r="VE1092" s="3"/>
      <c r="VF1092" s="3"/>
      <c r="VG1092" s="3"/>
      <c r="VH1092" s="3"/>
      <c r="VI1092" s="3"/>
      <c r="VJ1092" s="3"/>
      <c r="VK1092" s="3"/>
      <c r="VL1092" s="3"/>
      <c r="VM1092" s="3"/>
      <c r="VN1092" s="3"/>
      <c r="VO1092" s="3"/>
      <c r="VP1092" s="3"/>
      <c r="VQ1092" s="3"/>
      <c r="VR1092" s="3"/>
      <c r="VS1092" s="3"/>
      <c r="VT1092" s="3"/>
      <c r="VU1092" s="3"/>
      <c r="VV1092" s="3"/>
      <c r="VW1092" s="3"/>
      <c r="VX1092" s="3"/>
      <c r="VY1092" s="3"/>
      <c r="VZ1092" s="3"/>
      <c r="WA1092" s="3"/>
      <c r="WB1092" s="3"/>
      <c r="WC1092" s="3"/>
    </row>
    <row r="1093" spans="1:601" x14ac:dyDescent="0.3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  <c r="JV1093" s="3"/>
      <c r="JW1093" s="3"/>
      <c r="JX1093" s="3"/>
      <c r="JY1093" s="3"/>
      <c r="JZ1093" s="3"/>
      <c r="KA1093" s="3"/>
      <c r="KB1093" s="3"/>
      <c r="KC1093" s="3"/>
      <c r="KD1093" s="3"/>
      <c r="KE1093" s="3"/>
      <c r="KF1093" s="3"/>
      <c r="KG1093" s="3"/>
      <c r="KH1093" s="3"/>
      <c r="KI1093" s="3"/>
      <c r="KJ1093" s="3"/>
      <c r="KK1093" s="3"/>
      <c r="KL1093" s="3"/>
      <c r="KM1093" s="3"/>
      <c r="KN1093" s="3"/>
      <c r="KO1093" s="3"/>
      <c r="KP1093" s="3"/>
      <c r="KQ1093" s="3"/>
      <c r="KR1093" s="3"/>
      <c r="KS1093" s="3"/>
      <c r="KT1093" s="3"/>
      <c r="KU1093" s="3"/>
      <c r="KV1093" s="3"/>
      <c r="KW1093" s="3"/>
      <c r="KX1093" s="3"/>
      <c r="KY1093" s="3"/>
      <c r="KZ1093" s="3"/>
      <c r="LA1093" s="3"/>
      <c r="LB1093" s="3"/>
      <c r="LC1093" s="3"/>
      <c r="LD1093" s="3"/>
      <c r="LE1093" s="3"/>
      <c r="LF1093" s="3"/>
      <c r="LG1093" s="3"/>
      <c r="LH1093" s="3"/>
      <c r="LI1093" s="3"/>
      <c r="LJ1093" s="3"/>
      <c r="LK1093" s="3"/>
      <c r="LL1093" s="3"/>
      <c r="LM1093" s="3"/>
      <c r="LN1093" s="3"/>
      <c r="LO1093" s="3"/>
      <c r="LP1093" s="3"/>
      <c r="LQ1093" s="3"/>
      <c r="LR1093" s="3"/>
      <c r="LS1093" s="3"/>
      <c r="LT1093" s="3"/>
      <c r="LU1093" s="3"/>
      <c r="LV1093" s="3"/>
      <c r="LW1093" s="3"/>
      <c r="LX1093" s="3"/>
      <c r="LY1093" s="3"/>
      <c r="LZ1093" s="3"/>
      <c r="MA1093" s="3"/>
      <c r="MB1093" s="3"/>
      <c r="MC1093" s="3"/>
      <c r="MD1093" s="3"/>
      <c r="ME1093" s="3"/>
      <c r="MF1093" s="3"/>
      <c r="MG1093" s="3"/>
      <c r="MH1093" s="3"/>
      <c r="MI1093" s="3"/>
      <c r="MJ1093" s="3"/>
      <c r="MK1093" s="3"/>
      <c r="ML1093" s="3"/>
      <c r="MM1093" s="3"/>
      <c r="MN1093" s="3"/>
      <c r="MO1093" s="3"/>
      <c r="MP1093" s="3"/>
      <c r="MQ1093" s="3"/>
      <c r="MR1093" s="3"/>
      <c r="MS1093" s="3"/>
      <c r="MT1093" s="3"/>
      <c r="MU1093" s="3"/>
      <c r="MV1093" s="3"/>
      <c r="MW1093" s="3"/>
      <c r="MX1093" s="3"/>
      <c r="MY1093" s="3"/>
      <c r="MZ1093" s="3"/>
      <c r="NA1093" s="3"/>
      <c r="NB1093" s="3"/>
      <c r="NC1093" s="3"/>
      <c r="ND1093" s="3"/>
      <c r="NE1093" s="3"/>
      <c r="NF1093" s="3"/>
      <c r="NG1093" s="3"/>
      <c r="NH1093" s="3"/>
      <c r="NI1093" s="3"/>
      <c r="NJ1093" s="3"/>
      <c r="NK1093" s="3"/>
      <c r="NL1093" s="3"/>
      <c r="NM1093" s="3"/>
      <c r="NN1093" s="3"/>
      <c r="NO1093" s="3"/>
      <c r="NP1093" s="3"/>
      <c r="NQ1093" s="3"/>
      <c r="NR1093" s="3"/>
      <c r="NS1093" s="3"/>
      <c r="NT1093" s="3"/>
      <c r="NU1093" s="3"/>
      <c r="NV1093" s="3"/>
      <c r="NW1093" s="3"/>
      <c r="NX1093" s="3"/>
      <c r="NY1093" s="3"/>
      <c r="NZ1093" s="3"/>
      <c r="OA1093" s="3"/>
      <c r="OB1093" s="3"/>
      <c r="OC1093" s="3"/>
      <c r="OD1093" s="3"/>
      <c r="OE1093" s="3"/>
      <c r="OF1093" s="3"/>
      <c r="OG1093" s="3"/>
      <c r="OH1093" s="3"/>
      <c r="OI1093" s="3"/>
      <c r="OJ1093" s="3"/>
      <c r="OK1093" s="3"/>
      <c r="OL1093" s="3"/>
      <c r="OM1093" s="3"/>
      <c r="ON1093" s="3"/>
      <c r="OO1093" s="3"/>
      <c r="OP1093" s="3"/>
      <c r="OQ1093" s="3"/>
      <c r="OR1093" s="3"/>
      <c r="OS1093" s="3"/>
      <c r="OT1093" s="3"/>
      <c r="OU1093" s="3"/>
      <c r="OV1093" s="3"/>
      <c r="OW1093" s="3"/>
      <c r="OX1093" s="3"/>
      <c r="OY1093" s="3"/>
      <c r="OZ1093" s="3"/>
      <c r="PA1093" s="3"/>
      <c r="PB1093" s="3"/>
      <c r="PC1093" s="3"/>
      <c r="PD1093" s="3"/>
      <c r="PE1093" s="3"/>
      <c r="PF1093" s="3"/>
      <c r="PG1093" s="3"/>
      <c r="PH1093" s="3"/>
      <c r="PI1093" s="3"/>
      <c r="PJ1093" s="3"/>
      <c r="PK1093" s="3"/>
      <c r="PL1093" s="3"/>
      <c r="PM1093" s="3"/>
      <c r="PN1093" s="3"/>
      <c r="PO1093" s="3"/>
      <c r="PP1093" s="3"/>
      <c r="PQ1093" s="3"/>
      <c r="PR1093" s="3"/>
      <c r="PS1093" s="3"/>
      <c r="PT1093" s="3"/>
      <c r="PU1093" s="3"/>
      <c r="PV1093" s="3"/>
      <c r="PW1093" s="3"/>
      <c r="PX1093" s="3"/>
      <c r="PY1093" s="3"/>
      <c r="PZ1093" s="3"/>
      <c r="QA1093" s="3"/>
      <c r="QB1093" s="3"/>
      <c r="QC1093" s="3"/>
      <c r="QD1093" s="3"/>
      <c r="QE1093" s="3"/>
      <c r="QF1093" s="3"/>
      <c r="QG1093" s="3"/>
      <c r="QH1093" s="3"/>
      <c r="QI1093" s="3"/>
      <c r="QJ1093" s="3"/>
      <c r="QK1093" s="3"/>
      <c r="QL1093" s="3"/>
      <c r="QM1093" s="3"/>
      <c r="QN1093" s="3"/>
      <c r="QO1093" s="3"/>
      <c r="QP1093" s="3"/>
      <c r="QQ1093" s="3"/>
      <c r="QR1093" s="3"/>
      <c r="QS1093" s="3"/>
      <c r="QT1093" s="3"/>
      <c r="QU1093" s="3"/>
      <c r="QV1093" s="3"/>
      <c r="QW1093" s="3"/>
      <c r="QX1093" s="3"/>
      <c r="QY1093" s="3"/>
      <c r="QZ1093" s="3"/>
      <c r="RA1093" s="3"/>
      <c r="RB1093" s="3"/>
      <c r="RC1093" s="3"/>
      <c r="RD1093" s="3"/>
      <c r="RE1093" s="3"/>
      <c r="RF1093" s="3"/>
      <c r="RG1093" s="3"/>
      <c r="RH1093" s="3"/>
      <c r="RI1093" s="3"/>
      <c r="RJ1093" s="3"/>
      <c r="RK1093" s="3"/>
      <c r="RL1093" s="3"/>
      <c r="RM1093" s="3"/>
      <c r="RN1093" s="3"/>
      <c r="RO1093" s="3"/>
      <c r="RP1093" s="3"/>
      <c r="RQ1093" s="3"/>
      <c r="RR1093" s="3"/>
      <c r="RS1093" s="3"/>
      <c r="RT1093" s="3"/>
      <c r="RU1093" s="3"/>
      <c r="RV1093" s="3"/>
      <c r="RW1093" s="3"/>
      <c r="RX1093" s="3"/>
      <c r="RY1093" s="3"/>
      <c r="RZ1093" s="3"/>
      <c r="SA1093" s="3"/>
      <c r="SB1093" s="3"/>
      <c r="SC1093" s="3"/>
      <c r="SD1093" s="3"/>
      <c r="SE1093" s="3"/>
      <c r="SF1093" s="3"/>
      <c r="SG1093" s="3"/>
      <c r="SH1093" s="3"/>
      <c r="SI1093" s="3"/>
      <c r="SJ1093" s="3"/>
      <c r="SK1093" s="3"/>
      <c r="SL1093" s="3"/>
      <c r="SM1093" s="3"/>
      <c r="SN1093" s="3"/>
      <c r="SO1093" s="3"/>
      <c r="SP1093" s="3"/>
      <c r="SQ1093" s="3"/>
      <c r="SR1093" s="3"/>
      <c r="SS1093" s="3"/>
      <c r="ST1093" s="3"/>
      <c r="SU1093" s="3"/>
      <c r="SV1093" s="3"/>
      <c r="SW1093" s="3"/>
      <c r="SX1093" s="3"/>
      <c r="SY1093" s="3"/>
      <c r="SZ1093" s="3"/>
      <c r="TA1093" s="3"/>
      <c r="TB1093" s="3"/>
      <c r="TC1093" s="3"/>
      <c r="TD1093" s="3"/>
      <c r="TE1093" s="3"/>
      <c r="TF1093" s="3"/>
      <c r="TG1093" s="3"/>
      <c r="TH1093" s="3"/>
      <c r="TI1093" s="3"/>
      <c r="TJ1093" s="3"/>
      <c r="TK1093" s="3"/>
      <c r="TL1093" s="3"/>
      <c r="TM1093" s="3"/>
      <c r="TN1093" s="3"/>
      <c r="TO1093" s="3"/>
      <c r="TP1093" s="3"/>
      <c r="TQ1093" s="3"/>
      <c r="TR1093" s="3"/>
      <c r="TS1093" s="3"/>
      <c r="TT1093" s="3"/>
      <c r="TU1093" s="3"/>
      <c r="TV1093" s="3"/>
      <c r="TW1093" s="3"/>
      <c r="TX1093" s="3"/>
      <c r="TY1093" s="3"/>
      <c r="TZ1093" s="3"/>
      <c r="UA1093" s="3"/>
      <c r="UB1093" s="3"/>
      <c r="UC1093" s="3"/>
      <c r="UD1093" s="3"/>
      <c r="UE1093" s="3"/>
      <c r="UF1093" s="3"/>
      <c r="UG1093" s="3"/>
      <c r="UH1093" s="3"/>
      <c r="UI1093" s="3"/>
      <c r="UJ1093" s="3"/>
      <c r="UK1093" s="3"/>
      <c r="UL1093" s="3"/>
      <c r="UM1093" s="3"/>
      <c r="UN1093" s="3"/>
      <c r="UO1093" s="3"/>
      <c r="UP1093" s="3"/>
      <c r="UQ1093" s="3"/>
      <c r="UR1093" s="3"/>
      <c r="US1093" s="3"/>
      <c r="UT1093" s="3"/>
      <c r="UU1093" s="3"/>
      <c r="UV1093" s="3"/>
      <c r="UW1093" s="3"/>
      <c r="UX1093" s="3"/>
      <c r="UY1093" s="3"/>
      <c r="UZ1093" s="3"/>
      <c r="VA1093" s="3"/>
      <c r="VB1093" s="3"/>
      <c r="VC1093" s="3"/>
      <c r="VD1093" s="3"/>
      <c r="VE1093" s="3"/>
      <c r="VF1093" s="3"/>
      <c r="VG1093" s="3"/>
      <c r="VH1093" s="3"/>
      <c r="VI1093" s="3"/>
      <c r="VJ1093" s="3"/>
      <c r="VK1093" s="3"/>
      <c r="VL1093" s="3"/>
      <c r="VM1093" s="3"/>
      <c r="VN1093" s="3"/>
      <c r="VO1093" s="3"/>
      <c r="VP1093" s="3"/>
      <c r="VQ1093" s="3"/>
      <c r="VR1093" s="3"/>
      <c r="VS1093" s="3"/>
      <c r="VT1093" s="3"/>
      <c r="VU1093" s="3"/>
      <c r="VV1093" s="3"/>
      <c r="VW1093" s="3"/>
      <c r="VX1093" s="3"/>
      <c r="VY1093" s="3"/>
      <c r="VZ1093" s="3"/>
      <c r="WA1093" s="3"/>
      <c r="WB1093" s="3"/>
      <c r="WC1093" s="3"/>
    </row>
    <row r="1094" spans="1:601" x14ac:dyDescent="0.3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  <c r="IW1094" s="3"/>
      <c r="IX1094" s="3"/>
      <c r="IY1094" s="3"/>
      <c r="IZ1094" s="3"/>
      <c r="JA1094" s="3"/>
      <c r="JB1094" s="3"/>
      <c r="JC1094" s="3"/>
      <c r="JD1094" s="3"/>
      <c r="JE1094" s="3"/>
      <c r="JF1094" s="3"/>
      <c r="JG1094" s="3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  <c r="JV1094" s="3"/>
      <c r="JW1094" s="3"/>
      <c r="JX1094" s="3"/>
      <c r="JY1094" s="3"/>
      <c r="JZ1094" s="3"/>
      <c r="KA1094" s="3"/>
      <c r="KB1094" s="3"/>
      <c r="KC1094" s="3"/>
      <c r="KD1094" s="3"/>
      <c r="KE1094" s="3"/>
      <c r="KF1094" s="3"/>
      <c r="KG1094" s="3"/>
      <c r="KH1094" s="3"/>
      <c r="KI1094" s="3"/>
      <c r="KJ1094" s="3"/>
      <c r="KK1094" s="3"/>
      <c r="KL1094" s="3"/>
      <c r="KM1094" s="3"/>
      <c r="KN1094" s="3"/>
      <c r="KO1094" s="3"/>
      <c r="KP1094" s="3"/>
      <c r="KQ1094" s="3"/>
      <c r="KR1094" s="3"/>
      <c r="KS1094" s="3"/>
      <c r="KT1094" s="3"/>
      <c r="KU1094" s="3"/>
      <c r="KV1094" s="3"/>
      <c r="KW1094" s="3"/>
      <c r="KX1094" s="3"/>
      <c r="KY1094" s="3"/>
      <c r="KZ1094" s="3"/>
      <c r="LA1094" s="3"/>
      <c r="LB1094" s="3"/>
      <c r="LC1094" s="3"/>
      <c r="LD1094" s="3"/>
      <c r="LE1094" s="3"/>
      <c r="LF1094" s="3"/>
      <c r="LG1094" s="3"/>
      <c r="LH1094" s="3"/>
      <c r="LI1094" s="3"/>
      <c r="LJ1094" s="3"/>
      <c r="LK1094" s="3"/>
      <c r="LL1094" s="3"/>
      <c r="LM1094" s="3"/>
      <c r="LN1094" s="3"/>
      <c r="LO1094" s="3"/>
      <c r="LP1094" s="3"/>
      <c r="LQ1094" s="3"/>
      <c r="LR1094" s="3"/>
      <c r="LS1094" s="3"/>
      <c r="LT1094" s="3"/>
      <c r="LU1094" s="3"/>
      <c r="LV1094" s="3"/>
      <c r="LW1094" s="3"/>
      <c r="LX1094" s="3"/>
      <c r="LY1094" s="3"/>
      <c r="LZ1094" s="3"/>
      <c r="MA1094" s="3"/>
      <c r="MB1094" s="3"/>
      <c r="MC1094" s="3"/>
      <c r="MD1094" s="3"/>
      <c r="ME1094" s="3"/>
      <c r="MF1094" s="3"/>
      <c r="MG1094" s="3"/>
      <c r="MH1094" s="3"/>
      <c r="MI1094" s="3"/>
      <c r="MJ1094" s="3"/>
      <c r="MK1094" s="3"/>
      <c r="ML1094" s="3"/>
      <c r="MM1094" s="3"/>
      <c r="MN1094" s="3"/>
      <c r="MO1094" s="3"/>
      <c r="MP1094" s="3"/>
      <c r="MQ1094" s="3"/>
      <c r="MR1094" s="3"/>
      <c r="MS1094" s="3"/>
      <c r="MT1094" s="3"/>
      <c r="MU1094" s="3"/>
      <c r="MV1094" s="3"/>
      <c r="MW1094" s="3"/>
      <c r="MX1094" s="3"/>
      <c r="MY1094" s="3"/>
      <c r="MZ1094" s="3"/>
      <c r="NA1094" s="3"/>
      <c r="NB1094" s="3"/>
      <c r="NC1094" s="3"/>
      <c r="ND1094" s="3"/>
      <c r="NE1094" s="3"/>
      <c r="NF1094" s="3"/>
      <c r="NG1094" s="3"/>
      <c r="NH1094" s="3"/>
      <c r="NI1094" s="3"/>
      <c r="NJ1094" s="3"/>
      <c r="NK1094" s="3"/>
      <c r="NL1094" s="3"/>
      <c r="NM1094" s="3"/>
      <c r="NN1094" s="3"/>
      <c r="NO1094" s="3"/>
      <c r="NP1094" s="3"/>
      <c r="NQ1094" s="3"/>
      <c r="NR1094" s="3"/>
      <c r="NS1094" s="3"/>
      <c r="NT1094" s="3"/>
      <c r="NU1094" s="3"/>
      <c r="NV1094" s="3"/>
      <c r="NW1094" s="3"/>
      <c r="NX1094" s="3"/>
      <c r="NY1094" s="3"/>
      <c r="NZ1094" s="3"/>
      <c r="OA1094" s="3"/>
      <c r="OB1094" s="3"/>
      <c r="OC1094" s="3"/>
      <c r="OD1094" s="3"/>
      <c r="OE1094" s="3"/>
      <c r="OF1094" s="3"/>
      <c r="OG1094" s="3"/>
      <c r="OH1094" s="3"/>
      <c r="OI1094" s="3"/>
      <c r="OJ1094" s="3"/>
      <c r="OK1094" s="3"/>
      <c r="OL1094" s="3"/>
      <c r="OM1094" s="3"/>
      <c r="ON1094" s="3"/>
      <c r="OO1094" s="3"/>
      <c r="OP1094" s="3"/>
      <c r="OQ1094" s="3"/>
      <c r="OR1094" s="3"/>
      <c r="OS1094" s="3"/>
      <c r="OT1094" s="3"/>
      <c r="OU1094" s="3"/>
      <c r="OV1094" s="3"/>
      <c r="OW1094" s="3"/>
      <c r="OX1094" s="3"/>
      <c r="OY1094" s="3"/>
      <c r="OZ1094" s="3"/>
      <c r="PA1094" s="3"/>
      <c r="PB1094" s="3"/>
      <c r="PC1094" s="3"/>
      <c r="PD1094" s="3"/>
      <c r="PE1094" s="3"/>
      <c r="PF1094" s="3"/>
      <c r="PG1094" s="3"/>
      <c r="PH1094" s="3"/>
      <c r="PI1094" s="3"/>
      <c r="PJ1094" s="3"/>
      <c r="PK1094" s="3"/>
      <c r="PL1094" s="3"/>
      <c r="PM1094" s="3"/>
      <c r="PN1094" s="3"/>
      <c r="PO1094" s="3"/>
      <c r="PP1094" s="3"/>
      <c r="PQ1094" s="3"/>
      <c r="PR1094" s="3"/>
      <c r="PS1094" s="3"/>
      <c r="PT1094" s="3"/>
      <c r="PU1094" s="3"/>
      <c r="PV1094" s="3"/>
      <c r="PW1094" s="3"/>
      <c r="PX1094" s="3"/>
      <c r="PY1094" s="3"/>
      <c r="PZ1094" s="3"/>
      <c r="QA1094" s="3"/>
      <c r="QB1094" s="3"/>
      <c r="QC1094" s="3"/>
      <c r="QD1094" s="3"/>
      <c r="QE1094" s="3"/>
      <c r="QF1094" s="3"/>
      <c r="QG1094" s="3"/>
      <c r="QH1094" s="3"/>
      <c r="QI1094" s="3"/>
      <c r="QJ1094" s="3"/>
      <c r="QK1094" s="3"/>
      <c r="QL1094" s="3"/>
      <c r="QM1094" s="3"/>
      <c r="QN1094" s="3"/>
      <c r="QO1094" s="3"/>
      <c r="QP1094" s="3"/>
      <c r="QQ1094" s="3"/>
      <c r="QR1094" s="3"/>
      <c r="QS1094" s="3"/>
      <c r="QT1094" s="3"/>
      <c r="QU1094" s="3"/>
      <c r="QV1094" s="3"/>
      <c r="QW1094" s="3"/>
      <c r="QX1094" s="3"/>
      <c r="QY1094" s="3"/>
      <c r="QZ1094" s="3"/>
      <c r="RA1094" s="3"/>
      <c r="RB1094" s="3"/>
      <c r="RC1094" s="3"/>
      <c r="RD1094" s="3"/>
      <c r="RE1094" s="3"/>
      <c r="RF1094" s="3"/>
      <c r="RG1094" s="3"/>
      <c r="RH1094" s="3"/>
      <c r="RI1094" s="3"/>
      <c r="RJ1094" s="3"/>
      <c r="RK1094" s="3"/>
      <c r="RL1094" s="3"/>
      <c r="RM1094" s="3"/>
      <c r="RN1094" s="3"/>
      <c r="RO1094" s="3"/>
      <c r="RP1094" s="3"/>
      <c r="RQ1094" s="3"/>
      <c r="RR1094" s="3"/>
      <c r="RS1094" s="3"/>
      <c r="RT1094" s="3"/>
      <c r="RU1094" s="3"/>
      <c r="RV1094" s="3"/>
      <c r="RW1094" s="3"/>
      <c r="RX1094" s="3"/>
      <c r="RY1094" s="3"/>
      <c r="RZ1094" s="3"/>
      <c r="SA1094" s="3"/>
      <c r="SB1094" s="3"/>
      <c r="SC1094" s="3"/>
      <c r="SD1094" s="3"/>
      <c r="SE1094" s="3"/>
      <c r="SF1094" s="3"/>
      <c r="SG1094" s="3"/>
      <c r="SH1094" s="3"/>
      <c r="SI1094" s="3"/>
      <c r="SJ1094" s="3"/>
      <c r="SK1094" s="3"/>
      <c r="SL1094" s="3"/>
      <c r="SM1094" s="3"/>
      <c r="SN1094" s="3"/>
      <c r="SO1094" s="3"/>
      <c r="SP1094" s="3"/>
      <c r="SQ1094" s="3"/>
      <c r="SR1094" s="3"/>
      <c r="SS1094" s="3"/>
      <c r="ST1094" s="3"/>
      <c r="SU1094" s="3"/>
      <c r="SV1094" s="3"/>
      <c r="SW1094" s="3"/>
      <c r="SX1094" s="3"/>
      <c r="SY1094" s="3"/>
      <c r="SZ1094" s="3"/>
      <c r="TA1094" s="3"/>
      <c r="TB1094" s="3"/>
      <c r="TC1094" s="3"/>
      <c r="TD1094" s="3"/>
      <c r="TE1094" s="3"/>
      <c r="TF1094" s="3"/>
      <c r="TG1094" s="3"/>
      <c r="TH1094" s="3"/>
      <c r="TI1094" s="3"/>
      <c r="TJ1094" s="3"/>
      <c r="TK1094" s="3"/>
      <c r="TL1094" s="3"/>
      <c r="TM1094" s="3"/>
      <c r="TN1094" s="3"/>
      <c r="TO1094" s="3"/>
      <c r="TP1094" s="3"/>
      <c r="TQ1094" s="3"/>
      <c r="TR1094" s="3"/>
      <c r="TS1094" s="3"/>
      <c r="TT1094" s="3"/>
      <c r="TU1094" s="3"/>
      <c r="TV1094" s="3"/>
      <c r="TW1094" s="3"/>
      <c r="TX1094" s="3"/>
      <c r="TY1094" s="3"/>
      <c r="TZ1094" s="3"/>
      <c r="UA1094" s="3"/>
      <c r="UB1094" s="3"/>
      <c r="UC1094" s="3"/>
      <c r="UD1094" s="3"/>
      <c r="UE1094" s="3"/>
      <c r="UF1094" s="3"/>
      <c r="UG1094" s="3"/>
      <c r="UH1094" s="3"/>
      <c r="UI1094" s="3"/>
      <c r="UJ1094" s="3"/>
      <c r="UK1094" s="3"/>
      <c r="UL1094" s="3"/>
      <c r="UM1094" s="3"/>
      <c r="UN1094" s="3"/>
      <c r="UO1094" s="3"/>
      <c r="UP1094" s="3"/>
      <c r="UQ1094" s="3"/>
      <c r="UR1094" s="3"/>
      <c r="US1094" s="3"/>
      <c r="UT1094" s="3"/>
      <c r="UU1094" s="3"/>
      <c r="UV1094" s="3"/>
      <c r="UW1094" s="3"/>
      <c r="UX1094" s="3"/>
      <c r="UY1094" s="3"/>
      <c r="UZ1094" s="3"/>
      <c r="VA1094" s="3"/>
      <c r="VB1094" s="3"/>
      <c r="VC1094" s="3"/>
      <c r="VD1094" s="3"/>
      <c r="VE1094" s="3"/>
      <c r="VF1094" s="3"/>
      <c r="VG1094" s="3"/>
      <c r="VH1094" s="3"/>
      <c r="VI1094" s="3"/>
      <c r="VJ1094" s="3"/>
      <c r="VK1094" s="3"/>
      <c r="VL1094" s="3"/>
      <c r="VM1094" s="3"/>
      <c r="VN1094" s="3"/>
      <c r="VO1094" s="3"/>
      <c r="VP1094" s="3"/>
      <c r="VQ1094" s="3"/>
      <c r="VR1094" s="3"/>
      <c r="VS1094" s="3"/>
      <c r="VT1094" s="3"/>
      <c r="VU1094" s="3"/>
      <c r="VV1094" s="3"/>
      <c r="VW1094" s="3"/>
      <c r="VX1094" s="3"/>
      <c r="VY1094" s="3"/>
      <c r="VZ1094" s="3"/>
      <c r="WA1094" s="3"/>
      <c r="WB1094" s="3"/>
      <c r="WC1094" s="3"/>
    </row>
    <row r="1095" spans="1:601" x14ac:dyDescent="0.3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  <c r="IW1095" s="3"/>
      <c r="IX1095" s="3"/>
      <c r="IY1095" s="3"/>
      <c r="IZ1095" s="3"/>
      <c r="JA1095" s="3"/>
      <c r="JB1095" s="3"/>
      <c r="JC1095" s="3"/>
      <c r="JD1095" s="3"/>
      <c r="JE1095" s="3"/>
      <c r="JF1095" s="3"/>
      <c r="JG1095" s="3"/>
      <c r="JH1095" s="3"/>
      <c r="JI1095" s="3"/>
      <c r="JJ1095" s="3"/>
      <c r="JK1095" s="3"/>
      <c r="JL1095" s="3"/>
      <c r="JM1095" s="3"/>
      <c r="JN1095" s="3"/>
      <c r="JO1095" s="3"/>
      <c r="JP1095" s="3"/>
      <c r="JQ1095" s="3"/>
      <c r="JR1095" s="3"/>
      <c r="JS1095" s="3"/>
      <c r="JT1095" s="3"/>
      <c r="JU1095" s="3"/>
      <c r="JV1095" s="3"/>
      <c r="JW1095" s="3"/>
      <c r="JX1095" s="3"/>
      <c r="JY1095" s="3"/>
      <c r="JZ1095" s="3"/>
      <c r="KA1095" s="3"/>
      <c r="KB1095" s="3"/>
      <c r="KC1095" s="3"/>
      <c r="KD1095" s="3"/>
      <c r="KE1095" s="3"/>
      <c r="KF1095" s="3"/>
      <c r="KG1095" s="3"/>
      <c r="KH1095" s="3"/>
      <c r="KI1095" s="3"/>
      <c r="KJ1095" s="3"/>
      <c r="KK1095" s="3"/>
      <c r="KL1095" s="3"/>
      <c r="KM1095" s="3"/>
      <c r="KN1095" s="3"/>
      <c r="KO1095" s="3"/>
      <c r="KP1095" s="3"/>
      <c r="KQ1095" s="3"/>
      <c r="KR1095" s="3"/>
      <c r="KS1095" s="3"/>
      <c r="KT1095" s="3"/>
      <c r="KU1095" s="3"/>
      <c r="KV1095" s="3"/>
      <c r="KW1095" s="3"/>
      <c r="KX1095" s="3"/>
      <c r="KY1095" s="3"/>
      <c r="KZ1095" s="3"/>
      <c r="LA1095" s="3"/>
      <c r="LB1095" s="3"/>
      <c r="LC1095" s="3"/>
      <c r="LD1095" s="3"/>
      <c r="LE1095" s="3"/>
      <c r="LF1095" s="3"/>
      <c r="LG1095" s="3"/>
      <c r="LH1095" s="3"/>
      <c r="LI1095" s="3"/>
      <c r="LJ1095" s="3"/>
      <c r="LK1095" s="3"/>
      <c r="LL1095" s="3"/>
      <c r="LM1095" s="3"/>
      <c r="LN1095" s="3"/>
      <c r="LO1095" s="3"/>
      <c r="LP1095" s="3"/>
      <c r="LQ1095" s="3"/>
      <c r="LR1095" s="3"/>
      <c r="LS1095" s="3"/>
      <c r="LT1095" s="3"/>
      <c r="LU1095" s="3"/>
      <c r="LV1095" s="3"/>
      <c r="LW1095" s="3"/>
      <c r="LX1095" s="3"/>
      <c r="LY1095" s="3"/>
      <c r="LZ1095" s="3"/>
      <c r="MA1095" s="3"/>
      <c r="MB1095" s="3"/>
      <c r="MC1095" s="3"/>
      <c r="MD1095" s="3"/>
      <c r="ME1095" s="3"/>
      <c r="MF1095" s="3"/>
      <c r="MG1095" s="3"/>
      <c r="MH1095" s="3"/>
      <c r="MI1095" s="3"/>
      <c r="MJ1095" s="3"/>
      <c r="MK1095" s="3"/>
      <c r="ML1095" s="3"/>
      <c r="MM1095" s="3"/>
      <c r="MN1095" s="3"/>
      <c r="MO1095" s="3"/>
      <c r="MP1095" s="3"/>
      <c r="MQ1095" s="3"/>
      <c r="MR1095" s="3"/>
      <c r="MS1095" s="3"/>
      <c r="MT1095" s="3"/>
      <c r="MU1095" s="3"/>
      <c r="MV1095" s="3"/>
      <c r="MW1095" s="3"/>
      <c r="MX1095" s="3"/>
      <c r="MY1095" s="3"/>
      <c r="MZ1095" s="3"/>
      <c r="NA1095" s="3"/>
      <c r="NB1095" s="3"/>
      <c r="NC1095" s="3"/>
      <c r="ND1095" s="3"/>
      <c r="NE1095" s="3"/>
      <c r="NF1095" s="3"/>
      <c r="NG1095" s="3"/>
      <c r="NH1095" s="3"/>
      <c r="NI1095" s="3"/>
      <c r="NJ1095" s="3"/>
      <c r="NK1095" s="3"/>
      <c r="NL1095" s="3"/>
      <c r="NM1095" s="3"/>
      <c r="NN1095" s="3"/>
      <c r="NO1095" s="3"/>
      <c r="NP1095" s="3"/>
      <c r="NQ1095" s="3"/>
      <c r="NR1095" s="3"/>
      <c r="NS1095" s="3"/>
      <c r="NT1095" s="3"/>
      <c r="NU1095" s="3"/>
      <c r="NV1095" s="3"/>
      <c r="NW1095" s="3"/>
      <c r="NX1095" s="3"/>
      <c r="NY1095" s="3"/>
      <c r="NZ1095" s="3"/>
      <c r="OA1095" s="3"/>
      <c r="OB1095" s="3"/>
      <c r="OC1095" s="3"/>
      <c r="OD1095" s="3"/>
      <c r="OE1095" s="3"/>
      <c r="OF1095" s="3"/>
      <c r="OG1095" s="3"/>
      <c r="OH1095" s="3"/>
      <c r="OI1095" s="3"/>
      <c r="OJ1095" s="3"/>
      <c r="OK1095" s="3"/>
      <c r="OL1095" s="3"/>
      <c r="OM1095" s="3"/>
      <c r="ON1095" s="3"/>
      <c r="OO1095" s="3"/>
      <c r="OP1095" s="3"/>
      <c r="OQ1095" s="3"/>
      <c r="OR1095" s="3"/>
      <c r="OS1095" s="3"/>
      <c r="OT1095" s="3"/>
      <c r="OU1095" s="3"/>
      <c r="OV1095" s="3"/>
      <c r="OW1095" s="3"/>
      <c r="OX1095" s="3"/>
      <c r="OY1095" s="3"/>
      <c r="OZ1095" s="3"/>
      <c r="PA1095" s="3"/>
      <c r="PB1095" s="3"/>
      <c r="PC1095" s="3"/>
      <c r="PD1095" s="3"/>
      <c r="PE1095" s="3"/>
      <c r="PF1095" s="3"/>
      <c r="PG1095" s="3"/>
      <c r="PH1095" s="3"/>
      <c r="PI1095" s="3"/>
      <c r="PJ1095" s="3"/>
      <c r="PK1095" s="3"/>
      <c r="PL1095" s="3"/>
      <c r="PM1095" s="3"/>
      <c r="PN1095" s="3"/>
      <c r="PO1095" s="3"/>
      <c r="PP1095" s="3"/>
      <c r="PQ1095" s="3"/>
      <c r="PR1095" s="3"/>
      <c r="PS1095" s="3"/>
      <c r="PT1095" s="3"/>
      <c r="PU1095" s="3"/>
      <c r="PV1095" s="3"/>
      <c r="PW1095" s="3"/>
      <c r="PX1095" s="3"/>
      <c r="PY1095" s="3"/>
      <c r="PZ1095" s="3"/>
      <c r="QA1095" s="3"/>
      <c r="QB1095" s="3"/>
      <c r="QC1095" s="3"/>
      <c r="QD1095" s="3"/>
      <c r="QE1095" s="3"/>
      <c r="QF1095" s="3"/>
      <c r="QG1095" s="3"/>
      <c r="QH1095" s="3"/>
      <c r="QI1095" s="3"/>
      <c r="QJ1095" s="3"/>
      <c r="QK1095" s="3"/>
      <c r="QL1095" s="3"/>
      <c r="QM1095" s="3"/>
      <c r="QN1095" s="3"/>
      <c r="QO1095" s="3"/>
      <c r="QP1095" s="3"/>
      <c r="QQ1095" s="3"/>
      <c r="QR1095" s="3"/>
      <c r="QS1095" s="3"/>
      <c r="QT1095" s="3"/>
      <c r="QU1095" s="3"/>
      <c r="QV1095" s="3"/>
      <c r="QW1095" s="3"/>
      <c r="QX1095" s="3"/>
      <c r="QY1095" s="3"/>
      <c r="QZ1095" s="3"/>
      <c r="RA1095" s="3"/>
      <c r="RB1095" s="3"/>
      <c r="RC1095" s="3"/>
      <c r="RD1095" s="3"/>
      <c r="RE1095" s="3"/>
      <c r="RF1095" s="3"/>
      <c r="RG1095" s="3"/>
      <c r="RH1095" s="3"/>
      <c r="RI1095" s="3"/>
      <c r="RJ1095" s="3"/>
      <c r="RK1095" s="3"/>
      <c r="RL1095" s="3"/>
      <c r="RM1095" s="3"/>
      <c r="RN1095" s="3"/>
      <c r="RO1095" s="3"/>
      <c r="RP1095" s="3"/>
      <c r="RQ1095" s="3"/>
      <c r="RR1095" s="3"/>
      <c r="RS1095" s="3"/>
      <c r="RT1095" s="3"/>
      <c r="RU1095" s="3"/>
      <c r="RV1095" s="3"/>
      <c r="RW1095" s="3"/>
      <c r="RX1095" s="3"/>
      <c r="RY1095" s="3"/>
      <c r="RZ1095" s="3"/>
      <c r="SA1095" s="3"/>
      <c r="SB1095" s="3"/>
      <c r="SC1095" s="3"/>
      <c r="SD1095" s="3"/>
      <c r="SE1095" s="3"/>
      <c r="SF1095" s="3"/>
      <c r="SG1095" s="3"/>
      <c r="SH1095" s="3"/>
      <c r="SI1095" s="3"/>
      <c r="SJ1095" s="3"/>
      <c r="SK1095" s="3"/>
      <c r="SL1095" s="3"/>
      <c r="SM1095" s="3"/>
      <c r="SN1095" s="3"/>
      <c r="SO1095" s="3"/>
      <c r="SP1095" s="3"/>
      <c r="SQ1095" s="3"/>
      <c r="SR1095" s="3"/>
      <c r="SS1095" s="3"/>
      <c r="ST1095" s="3"/>
      <c r="SU1095" s="3"/>
      <c r="SV1095" s="3"/>
      <c r="SW1095" s="3"/>
      <c r="SX1095" s="3"/>
      <c r="SY1095" s="3"/>
      <c r="SZ1095" s="3"/>
      <c r="TA1095" s="3"/>
      <c r="TB1095" s="3"/>
      <c r="TC1095" s="3"/>
      <c r="TD1095" s="3"/>
      <c r="TE1095" s="3"/>
      <c r="TF1095" s="3"/>
      <c r="TG1095" s="3"/>
      <c r="TH1095" s="3"/>
      <c r="TI1095" s="3"/>
      <c r="TJ1095" s="3"/>
      <c r="TK1095" s="3"/>
      <c r="TL1095" s="3"/>
      <c r="TM1095" s="3"/>
      <c r="TN1095" s="3"/>
      <c r="TO1095" s="3"/>
      <c r="TP1095" s="3"/>
      <c r="TQ1095" s="3"/>
      <c r="TR1095" s="3"/>
      <c r="TS1095" s="3"/>
      <c r="TT1095" s="3"/>
      <c r="TU1095" s="3"/>
      <c r="TV1095" s="3"/>
      <c r="TW1095" s="3"/>
      <c r="TX1095" s="3"/>
      <c r="TY1095" s="3"/>
      <c r="TZ1095" s="3"/>
      <c r="UA1095" s="3"/>
      <c r="UB1095" s="3"/>
      <c r="UC1095" s="3"/>
      <c r="UD1095" s="3"/>
      <c r="UE1095" s="3"/>
      <c r="UF1095" s="3"/>
      <c r="UG1095" s="3"/>
      <c r="UH1095" s="3"/>
      <c r="UI1095" s="3"/>
      <c r="UJ1095" s="3"/>
      <c r="UK1095" s="3"/>
      <c r="UL1095" s="3"/>
      <c r="UM1095" s="3"/>
      <c r="UN1095" s="3"/>
      <c r="UO1095" s="3"/>
      <c r="UP1095" s="3"/>
      <c r="UQ1095" s="3"/>
      <c r="UR1095" s="3"/>
      <c r="US1095" s="3"/>
      <c r="UT1095" s="3"/>
      <c r="UU1095" s="3"/>
      <c r="UV1095" s="3"/>
      <c r="UW1095" s="3"/>
      <c r="UX1095" s="3"/>
      <c r="UY1095" s="3"/>
      <c r="UZ1095" s="3"/>
      <c r="VA1095" s="3"/>
      <c r="VB1095" s="3"/>
      <c r="VC1095" s="3"/>
      <c r="VD1095" s="3"/>
      <c r="VE1095" s="3"/>
      <c r="VF1095" s="3"/>
      <c r="VG1095" s="3"/>
      <c r="VH1095" s="3"/>
      <c r="VI1095" s="3"/>
      <c r="VJ1095" s="3"/>
      <c r="VK1095" s="3"/>
      <c r="VL1095" s="3"/>
      <c r="VM1095" s="3"/>
      <c r="VN1095" s="3"/>
      <c r="VO1095" s="3"/>
      <c r="VP1095" s="3"/>
      <c r="VQ1095" s="3"/>
      <c r="VR1095" s="3"/>
      <c r="VS1095" s="3"/>
      <c r="VT1095" s="3"/>
      <c r="VU1095" s="3"/>
      <c r="VV1095" s="3"/>
      <c r="VW1095" s="3"/>
      <c r="VX1095" s="3"/>
      <c r="VY1095" s="3"/>
      <c r="VZ1095" s="3"/>
      <c r="WA1095" s="3"/>
      <c r="WB1095" s="3"/>
      <c r="WC1095" s="3"/>
    </row>
    <row r="1096" spans="1:601" x14ac:dyDescent="0.3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  <c r="IU1096" s="3"/>
      <c r="IV1096" s="3"/>
      <c r="IW1096" s="3"/>
      <c r="IX1096" s="3"/>
      <c r="IY1096" s="3"/>
      <c r="IZ1096" s="3"/>
      <c r="JA1096" s="3"/>
      <c r="JB1096" s="3"/>
      <c r="JC1096" s="3"/>
      <c r="JD1096" s="3"/>
      <c r="JE1096" s="3"/>
      <c r="JF1096" s="3"/>
      <c r="JG1096" s="3"/>
      <c r="JH1096" s="3"/>
      <c r="JI1096" s="3"/>
      <c r="JJ1096" s="3"/>
      <c r="JK1096" s="3"/>
      <c r="JL1096" s="3"/>
      <c r="JM1096" s="3"/>
      <c r="JN1096" s="3"/>
      <c r="JO1096" s="3"/>
      <c r="JP1096" s="3"/>
      <c r="JQ1096" s="3"/>
      <c r="JR1096" s="3"/>
      <c r="JS1096" s="3"/>
      <c r="JT1096" s="3"/>
      <c r="JU1096" s="3"/>
      <c r="JV1096" s="3"/>
      <c r="JW1096" s="3"/>
      <c r="JX1096" s="3"/>
      <c r="JY1096" s="3"/>
      <c r="JZ1096" s="3"/>
      <c r="KA1096" s="3"/>
      <c r="KB1096" s="3"/>
      <c r="KC1096" s="3"/>
      <c r="KD1096" s="3"/>
      <c r="KE1096" s="3"/>
      <c r="KF1096" s="3"/>
      <c r="KG1096" s="3"/>
      <c r="KH1096" s="3"/>
      <c r="KI1096" s="3"/>
      <c r="KJ1096" s="3"/>
      <c r="KK1096" s="3"/>
      <c r="KL1096" s="3"/>
      <c r="KM1096" s="3"/>
      <c r="KN1096" s="3"/>
      <c r="KO1096" s="3"/>
      <c r="KP1096" s="3"/>
      <c r="KQ1096" s="3"/>
      <c r="KR1096" s="3"/>
      <c r="KS1096" s="3"/>
      <c r="KT1096" s="3"/>
      <c r="KU1096" s="3"/>
      <c r="KV1096" s="3"/>
      <c r="KW1096" s="3"/>
      <c r="KX1096" s="3"/>
      <c r="KY1096" s="3"/>
      <c r="KZ1096" s="3"/>
      <c r="LA1096" s="3"/>
      <c r="LB1096" s="3"/>
      <c r="LC1096" s="3"/>
      <c r="LD1096" s="3"/>
      <c r="LE1096" s="3"/>
      <c r="LF1096" s="3"/>
      <c r="LG1096" s="3"/>
      <c r="LH1096" s="3"/>
      <c r="LI1096" s="3"/>
      <c r="LJ1096" s="3"/>
      <c r="LK1096" s="3"/>
      <c r="LL1096" s="3"/>
      <c r="LM1096" s="3"/>
      <c r="LN1096" s="3"/>
      <c r="LO1096" s="3"/>
      <c r="LP1096" s="3"/>
      <c r="LQ1096" s="3"/>
      <c r="LR1096" s="3"/>
      <c r="LS1096" s="3"/>
      <c r="LT1096" s="3"/>
      <c r="LU1096" s="3"/>
      <c r="LV1096" s="3"/>
      <c r="LW1096" s="3"/>
      <c r="LX1096" s="3"/>
      <c r="LY1096" s="3"/>
      <c r="LZ1096" s="3"/>
      <c r="MA1096" s="3"/>
      <c r="MB1096" s="3"/>
      <c r="MC1096" s="3"/>
      <c r="MD1096" s="3"/>
      <c r="ME1096" s="3"/>
      <c r="MF1096" s="3"/>
      <c r="MG1096" s="3"/>
      <c r="MH1096" s="3"/>
      <c r="MI1096" s="3"/>
      <c r="MJ1096" s="3"/>
      <c r="MK1096" s="3"/>
      <c r="ML1096" s="3"/>
      <c r="MM1096" s="3"/>
      <c r="MN1096" s="3"/>
      <c r="MO1096" s="3"/>
      <c r="MP1096" s="3"/>
      <c r="MQ1096" s="3"/>
      <c r="MR1096" s="3"/>
      <c r="MS1096" s="3"/>
      <c r="MT1096" s="3"/>
      <c r="MU1096" s="3"/>
      <c r="MV1096" s="3"/>
      <c r="MW1096" s="3"/>
      <c r="MX1096" s="3"/>
      <c r="MY1096" s="3"/>
      <c r="MZ1096" s="3"/>
      <c r="NA1096" s="3"/>
      <c r="NB1096" s="3"/>
      <c r="NC1096" s="3"/>
      <c r="ND1096" s="3"/>
      <c r="NE1096" s="3"/>
      <c r="NF1096" s="3"/>
      <c r="NG1096" s="3"/>
      <c r="NH1096" s="3"/>
      <c r="NI1096" s="3"/>
      <c r="NJ1096" s="3"/>
      <c r="NK1096" s="3"/>
      <c r="NL1096" s="3"/>
      <c r="NM1096" s="3"/>
      <c r="NN1096" s="3"/>
      <c r="NO1096" s="3"/>
      <c r="NP1096" s="3"/>
      <c r="NQ1096" s="3"/>
      <c r="NR1096" s="3"/>
      <c r="NS1096" s="3"/>
      <c r="NT1096" s="3"/>
      <c r="NU1096" s="3"/>
      <c r="NV1096" s="3"/>
      <c r="NW1096" s="3"/>
      <c r="NX1096" s="3"/>
      <c r="NY1096" s="3"/>
      <c r="NZ1096" s="3"/>
      <c r="OA1096" s="3"/>
      <c r="OB1096" s="3"/>
      <c r="OC1096" s="3"/>
      <c r="OD1096" s="3"/>
      <c r="OE1096" s="3"/>
      <c r="OF1096" s="3"/>
      <c r="OG1096" s="3"/>
      <c r="OH1096" s="3"/>
      <c r="OI1096" s="3"/>
      <c r="OJ1096" s="3"/>
      <c r="OK1096" s="3"/>
      <c r="OL1096" s="3"/>
      <c r="OM1096" s="3"/>
      <c r="ON1096" s="3"/>
      <c r="OO1096" s="3"/>
      <c r="OP1096" s="3"/>
      <c r="OQ1096" s="3"/>
      <c r="OR1096" s="3"/>
      <c r="OS1096" s="3"/>
      <c r="OT1096" s="3"/>
      <c r="OU1096" s="3"/>
      <c r="OV1096" s="3"/>
      <c r="OW1096" s="3"/>
      <c r="OX1096" s="3"/>
      <c r="OY1096" s="3"/>
      <c r="OZ1096" s="3"/>
      <c r="PA1096" s="3"/>
      <c r="PB1096" s="3"/>
      <c r="PC1096" s="3"/>
      <c r="PD1096" s="3"/>
      <c r="PE1096" s="3"/>
      <c r="PF1096" s="3"/>
      <c r="PG1096" s="3"/>
      <c r="PH1096" s="3"/>
      <c r="PI1096" s="3"/>
      <c r="PJ1096" s="3"/>
      <c r="PK1096" s="3"/>
      <c r="PL1096" s="3"/>
      <c r="PM1096" s="3"/>
      <c r="PN1096" s="3"/>
      <c r="PO1096" s="3"/>
      <c r="PP1096" s="3"/>
      <c r="PQ1096" s="3"/>
      <c r="PR1096" s="3"/>
      <c r="PS1096" s="3"/>
      <c r="PT1096" s="3"/>
      <c r="PU1096" s="3"/>
      <c r="PV1096" s="3"/>
      <c r="PW1096" s="3"/>
      <c r="PX1096" s="3"/>
      <c r="PY1096" s="3"/>
      <c r="PZ1096" s="3"/>
      <c r="QA1096" s="3"/>
      <c r="QB1096" s="3"/>
      <c r="QC1096" s="3"/>
      <c r="QD1096" s="3"/>
      <c r="QE1096" s="3"/>
      <c r="QF1096" s="3"/>
      <c r="QG1096" s="3"/>
      <c r="QH1096" s="3"/>
      <c r="QI1096" s="3"/>
      <c r="QJ1096" s="3"/>
      <c r="QK1096" s="3"/>
      <c r="QL1096" s="3"/>
      <c r="QM1096" s="3"/>
      <c r="QN1096" s="3"/>
      <c r="QO1096" s="3"/>
      <c r="QP1096" s="3"/>
      <c r="QQ1096" s="3"/>
      <c r="QR1096" s="3"/>
      <c r="QS1096" s="3"/>
      <c r="QT1096" s="3"/>
      <c r="QU1096" s="3"/>
      <c r="QV1096" s="3"/>
      <c r="QW1096" s="3"/>
      <c r="QX1096" s="3"/>
      <c r="QY1096" s="3"/>
      <c r="QZ1096" s="3"/>
      <c r="RA1096" s="3"/>
      <c r="RB1096" s="3"/>
      <c r="RC1096" s="3"/>
      <c r="RD1096" s="3"/>
      <c r="RE1096" s="3"/>
      <c r="RF1096" s="3"/>
      <c r="RG1096" s="3"/>
      <c r="RH1096" s="3"/>
      <c r="RI1096" s="3"/>
      <c r="RJ1096" s="3"/>
      <c r="RK1096" s="3"/>
      <c r="RL1096" s="3"/>
      <c r="RM1096" s="3"/>
      <c r="RN1096" s="3"/>
      <c r="RO1096" s="3"/>
      <c r="RP1096" s="3"/>
      <c r="RQ1096" s="3"/>
      <c r="RR1096" s="3"/>
      <c r="RS1096" s="3"/>
      <c r="RT1096" s="3"/>
      <c r="RU1096" s="3"/>
      <c r="RV1096" s="3"/>
      <c r="RW1096" s="3"/>
      <c r="RX1096" s="3"/>
      <c r="RY1096" s="3"/>
      <c r="RZ1096" s="3"/>
      <c r="SA1096" s="3"/>
      <c r="SB1096" s="3"/>
      <c r="SC1096" s="3"/>
      <c r="SD1096" s="3"/>
      <c r="SE1096" s="3"/>
      <c r="SF1096" s="3"/>
      <c r="SG1096" s="3"/>
      <c r="SH1096" s="3"/>
      <c r="SI1096" s="3"/>
      <c r="SJ1096" s="3"/>
      <c r="SK1096" s="3"/>
      <c r="SL1096" s="3"/>
      <c r="SM1096" s="3"/>
      <c r="SN1096" s="3"/>
      <c r="SO1096" s="3"/>
      <c r="SP1096" s="3"/>
      <c r="SQ1096" s="3"/>
      <c r="SR1096" s="3"/>
      <c r="SS1096" s="3"/>
      <c r="ST1096" s="3"/>
      <c r="SU1096" s="3"/>
      <c r="SV1096" s="3"/>
      <c r="SW1096" s="3"/>
      <c r="SX1096" s="3"/>
      <c r="SY1096" s="3"/>
      <c r="SZ1096" s="3"/>
      <c r="TA1096" s="3"/>
      <c r="TB1096" s="3"/>
      <c r="TC1096" s="3"/>
      <c r="TD1096" s="3"/>
      <c r="TE1096" s="3"/>
      <c r="TF1096" s="3"/>
      <c r="TG1096" s="3"/>
      <c r="TH1096" s="3"/>
      <c r="TI1096" s="3"/>
      <c r="TJ1096" s="3"/>
      <c r="TK1096" s="3"/>
      <c r="TL1096" s="3"/>
      <c r="TM1096" s="3"/>
      <c r="TN1096" s="3"/>
      <c r="TO1096" s="3"/>
      <c r="TP1096" s="3"/>
      <c r="TQ1096" s="3"/>
      <c r="TR1096" s="3"/>
      <c r="TS1096" s="3"/>
      <c r="TT1096" s="3"/>
      <c r="TU1096" s="3"/>
      <c r="TV1096" s="3"/>
      <c r="TW1096" s="3"/>
      <c r="TX1096" s="3"/>
      <c r="TY1096" s="3"/>
      <c r="TZ1096" s="3"/>
      <c r="UA1096" s="3"/>
      <c r="UB1096" s="3"/>
      <c r="UC1096" s="3"/>
      <c r="UD1096" s="3"/>
      <c r="UE1096" s="3"/>
      <c r="UF1096" s="3"/>
      <c r="UG1096" s="3"/>
      <c r="UH1096" s="3"/>
      <c r="UI1096" s="3"/>
      <c r="UJ1096" s="3"/>
      <c r="UK1096" s="3"/>
      <c r="UL1096" s="3"/>
      <c r="UM1096" s="3"/>
      <c r="UN1096" s="3"/>
      <c r="UO1096" s="3"/>
      <c r="UP1096" s="3"/>
      <c r="UQ1096" s="3"/>
      <c r="UR1096" s="3"/>
      <c r="US1096" s="3"/>
      <c r="UT1096" s="3"/>
      <c r="UU1096" s="3"/>
      <c r="UV1096" s="3"/>
      <c r="UW1096" s="3"/>
      <c r="UX1096" s="3"/>
      <c r="UY1096" s="3"/>
      <c r="UZ1096" s="3"/>
      <c r="VA1096" s="3"/>
      <c r="VB1096" s="3"/>
      <c r="VC1096" s="3"/>
      <c r="VD1096" s="3"/>
      <c r="VE1096" s="3"/>
      <c r="VF1096" s="3"/>
      <c r="VG1096" s="3"/>
      <c r="VH1096" s="3"/>
      <c r="VI1096" s="3"/>
      <c r="VJ1096" s="3"/>
      <c r="VK1096" s="3"/>
      <c r="VL1096" s="3"/>
      <c r="VM1096" s="3"/>
      <c r="VN1096" s="3"/>
      <c r="VO1096" s="3"/>
      <c r="VP1096" s="3"/>
      <c r="VQ1096" s="3"/>
      <c r="VR1096" s="3"/>
      <c r="VS1096" s="3"/>
      <c r="VT1096" s="3"/>
      <c r="VU1096" s="3"/>
      <c r="VV1096" s="3"/>
      <c r="VW1096" s="3"/>
      <c r="VX1096" s="3"/>
      <c r="VY1096" s="3"/>
      <c r="VZ1096" s="3"/>
      <c r="WA1096" s="3"/>
      <c r="WB1096" s="3"/>
      <c r="WC1096" s="3"/>
    </row>
    <row r="1097" spans="1:601" x14ac:dyDescent="0.3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  <c r="IW1097" s="3"/>
      <c r="IX1097" s="3"/>
      <c r="IY1097" s="3"/>
      <c r="IZ1097" s="3"/>
      <c r="JA1097" s="3"/>
      <c r="JB1097" s="3"/>
      <c r="JC1097" s="3"/>
      <c r="JD1097" s="3"/>
      <c r="JE1097" s="3"/>
      <c r="JF1097" s="3"/>
      <c r="JG1097" s="3"/>
      <c r="JH1097" s="3"/>
      <c r="JI1097" s="3"/>
      <c r="JJ1097" s="3"/>
      <c r="JK1097" s="3"/>
      <c r="JL1097" s="3"/>
      <c r="JM1097" s="3"/>
      <c r="JN1097" s="3"/>
      <c r="JO1097" s="3"/>
      <c r="JP1097" s="3"/>
      <c r="JQ1097" s="3"/>
      <c r="JR1097" s="3"/>
      <c r="JS1097" s="3"/>
      <c r="JT1097" s="3"/>
      <c r="JU1097" s="3"/>
      <c r="JV1097" s="3"/>
      <c r="JW1097" s="3"/>
      <c r="JX1097" s="3"/>
      <c r="JY1097" s="3"/>
      <c r="JZ1097" s="3"/>
      <c r="KA1097" s="3"/>
      <c r="KB1097" s="3"/>
      <c r="KC1097" s="3"/>
      <c r="KD1097" s="3"/>
      <c r="KE1097" s="3"/>
      <c r="KF1097" s="3"/>
      <c r="KG1097" s="3"/>
      <c r="KH1097" s="3"/>
      <c r="KI1097" s="3"/>
      <c r="KJ1097" s="3"/>
      <c r="KK1097" s="3"/>
      <c r="KL1097" s="3"/>
      <c r="KM1097" s="3"/>
      <c r="KN1097" s="3"/>
      <c r="KO1097" s="3"/>
      <c r="KP1097" s="3"/>
      <c r="KQ1097" s="3"/>
      <c r="KR1097" s="3"/>
      <c r="KS1097" s="3"/>
      <c r="KT1097" s="3"/>
      <c r="KU1097" s="3"/>
      <c r="KV1097" s="3"/>
      <c r="KW1097" s="3"/>
      <c r="KX1097" s="3"/>
      <c r="KY1097" s="3"/>
      <c r="KZ1097" s="3"/>
      <c r="LA1097" s="3"/>
      <c r="LB1097" s="3"/>
      <c r="LC1097" s="3"/>
      <c r="LD1097" s="3"/>
      <c r="LE1097" s="3"/>
      <c r="LF1097" s="3"/>
      <c r="LG1097" s="3"/>
      <c r="LH1097" s="3"/>
      <c r="LI1097" s="3"/>
      <c r="LJ1097" s="3"/>
      <c r="LK1097" s="3"/>
      <c r="LL1097" s="3"/>
      <c r="LM1097" s="3"/>
      <c r="LN1097" s="3"/>
      <c r="LO1097" s="3"/>
      <c r="LP1097" s="3"/>
      <c r="LQ1097" s="3"/>
      <c r="LR1097" s="3"/>
      <c r="LS1097" s="3"/>
      <c r="LT1097" s="3"/>
      <c r="LU1097" s="3"/>
      <c r="LV1097" s="3"/>
      <c r="LW1097" s="3"/>
      <c r="LX1097" s="3"/>
      <c r="LY1097" s="3"/>
      <c r="LZ1097" s="3"/>
      <c r="MA1097" s="3"/>
      <c r="MB1097" s="3"/>
      <c r="MC1097" s="3"/>
      <c r="MD1097" s="3"/>
      <c r="ME1097" s="3"/>
      <c r="MF1097" s="3"/>
      <c r="MG1097" s="3"/>
      <c r="MH1097" s="3"/>
      <c r="MI1097" s="3"/>
      <c r="MJ1097" s="3"/>
      <c r="MK1097" s="3"/>
      <c r="ML1097" s="3"/>
      <c r="MM1097" s="3"/>
      <c r="MN1097" s="3"/>
      <c r="MO1097" s="3"/>
      <c r="MP1097" s="3"/>
      <c r="MQ1097" s="3"/>
      <c r="MR1097" s="3"/>
      <c r="MS1097" s="3"/>
      <c r="MT1097" s="3"/>
      <c r="MU1097" s="3"/>
      <c r="MV1097" s="3"/>
      <c r="MW1097" s="3"/>
      <c r="MX1097" s="3"/>
      <c r="MY1097" s="3"/>
      <c r="MZ1097" s="3"/>
      <c r="NA1097" s="3"/>
      <c r="NB1097" s="3"/>
      <c r="NC1097" s="3"/>
      <c r="ND1097" s="3"/>
      <c r="NE1097" s="3"/>
      <c r="NF1097" s="3"/>
      <c r="NG1097" s="3"/>
      <c r="NH1097" s="3"/>
      <c r="NI1097" s="3"/>
      <c r="NJ1097" s="3"/>
      <c r="NK1097" s="3"/>
      <c r="NL1097" s="3"/>
      <c r="NM1097" s="3"/>
      <c r="NN1097" s="3"/>
      <c r="NO1097" s="3"/>
      <c r="NP1097" s="3"/>
      <c r="NQ1097" s="3"/>
      <c r="NR1097" s="3"/>
      <c r="NS1097" s="3"/>
      <c r="NT1097" s="3"/>
      <c r="NU1097" s="3"/>
      <c r="NV1097" s="3"/>
      <c r="NW1097" s="3"/>
      <c r="NX1097" s="3"/>
      <c r="NY1097" s="3"/>
      <c r="NZ1097" s="3"/>
      <c r="OA1097" s="3"/>
      <c r="OB1097" s="3"/>
      <c r="OC1097" s="3"/>
      <c r="OD1097" s="3"/>
      <c r="OE1097" s="3"/>
      <c r="OF1097" s="3"/>
      <c r="OG1097" s="3"/>
      <c r="OH1097" s="3"/>
      <c r="OI1097" s="3"/>
      <c r="OJ1097" s="3"/>
      <c r="OK1097" s="3"/>
      <c r="OL1097" s="3"/>
      <c r="OM1097" s="3"/>
      <c r="ON1097" s="3"/>
      <c r="OO1097" s="3"/>
      <c r="OP1097" s="3"/>
      <c r="OQ1097" s="3"/>
      <c r="OR1097" s="3"/>
      <c r="OS1097" s="3"/>
      <c r="OT1097" s="3"/>
      <c r="OU1097" s="3"/>
      <c r="OV1097" s="3"/>
      <c r="OW1097" s="3"/>
      <c r="OX1097" s="3"/>
      <c r="OY1097" s="3"/>
      <c r="OZ1097" s="3"/>
      <c r="PA1097" s="3"/>
      <c r="PB1097" s="3"/>
      <c r="PC1097" s="3"/>
      <c r="PD1097" s="3"/>
      <c r="PE1097" s="3"/>
      <c r="PF1097" s="3"/>
      <c r="PG1097" s="3"/>
      <c r="PH1097" s="3"/>
      <c r="PI1097" s="3"/>
      <c r="PJ1097" s="3"/>
      <c r="PK1097" s="3"/>
      <c r="PL1097" s="3"/>
      <c r="PM1097" s="3"/>
      <c r="PN1097" s="3"/>
      <c r="PO1097" s="3"/>
      <c r="PP1097" s="3"/>
      <c r="PQ1097" s="3"/>
      <c r="PR1097" s="3"/>
      <c r="PS1097" s="3"/>
      <c r="PT1097" s="3"/>
      <c r="PU1097" s="3"/>
      <c r="PV1097" s="3"/>
      <c r="PW1097" s="3"/>
      <c r="PX1097" s="3"/>
      <c r="PY1097" s="3"/>
      <c r="PZ1097" s="3"/>
      <c r="QA1097" s="3"/>
      <c r="QB1097" s="3"/>
      <c r="QC1097" s="3"/>
      <c r="QD1097" s="3"/>
      <c r="QE1097" s="3"/>
      <c r="QF1097" s="3"/>
      <c r="QG1097" s="3"/>
      <c r="QH1097" s="3"/>
      <c r="QI1097" s="3"/>
      <c r="QJ1097" s="3"/>
      <c r="QK1097" s="3"/>
      <c r="QL1097" s="3"/>
      <c r="QM1097" s="3"/>
      <c r="QN1097" s="3"/>
      <c r="QO1097" s="3"/>
      <c r="QP1097" s="3"/>
      <c r="QQ1097" s="3"/>
      <c r="QR1097" s="3"/>
      <c r="QS1097" s="3"/>
      <c r="QT1097" s="3"/>
      <c r="QU1097" s="3"/>
      <c r="QV1097" s="3"/>
      <c r="QW1097" s="3"/>
      <c r="QX1097" s="3"/>
      <c r="QY1097" s="3"/>
      <c r="QZ1097" s="3"/>
      <c r="RA1097" s="3"/>
      <c r="RB1097" s="3"/>
      <c r="RC1097" s="3"/>
      <c r="RD1097" s="3"/>
      <c r="RE1097" s="3"/>
      <c r="RF1097" s="3"/>
      <c r="RG1097" s="3"/>
      <c r="RH1097" s="3"/>
      <c r="RI1097" s="3"/>
      <c r="RJ1097" s="3"/>
      <c r="RK1097" s="3"/>
      <c r="RL1097" s="3"/>
      <c r="RM1097" s="3"/>
      <c r="RN1097" s="3"/>
      <c r="RO1097" s="3"/>
      <c r="RP1097" s="3"/>
      <c r="RQ1097" s="3"/>
      <c r="RR1097" s="3"/>
      <c r="RS1097" s="3"/>
      <c r="RT1097" s="3"/>
      <c r="RU1097" s="3"/>
      <c r="RV1097" s="3"/>
      <c r="RW1097" s="3"/>
      <c r="RX1097" s="3"/>
      <c r="RY1097" s="3"/>
      <c r="RZ1097" s="3"/>
      <c r="SA1097" s="3"/>
      <c r="SB1097" s="3"/>
      <c r="SC1097" s="3"/>
      <c r="SD1097" s="3"/>
      <c r="SE1097" s="3"/>
      <c r="SF1097" s="3"/>
      <c r="SG1097" s="3"/>
      <c r="SH1097" s="3"/>
      <c r="SI1097" s="3"/>
      <c r="SJ1097" s="3"/>
      <c r="SK1097" s="3"/>
      <c r="SL1097" s="3"/>
      <c r="SM1097" s="3"/>
      <c r="SN1097" s="3"/>
      <c r="SO1097" s="3"/>
      <c r="SP1097" s="3"/>
      <c r="SQ1097" s="3"/>
      <c r="SR1097" s="3"/>
      <c r="SS1097" s="3"/>
      <c r="ST1097" s="3"/>
      <c r="SU1097" s="3"/>
      <c r="SV1097" s="3"/>
      <c r="SW1097" s="3"/>
      <c r="SX1097" s="3"/>
      <c r="SY1097" s="3"/>
      <c r="SZ1097" s="3"/>
      <c r="TA1097" s="3"/>
      <c r="TB1097" s="3"/>
      <c r="TC1097" s="3"/>
      <c r="TD1097" s="3"/>
      <c r="TE1097" s="3"/>
      <c r="TF1097" s="3"/>
      <c r="TG1097" s="3"/>
      <c r="TH1097" s="3"/>
      <c r="TI1097" s="3"/>
      <c r="TJ1097" s="3"/>
      <c r="TK1097" s="3"/>
      <c r="TL1097" s="3"/>
      <c r="TM1097" s="3"/>
      <c r="TN1097" s="3"/>
      <c r="TO1097" s="3"/>
      <c r="TP1097" s="3"/>
      <c r="TQ1097" s="3"/>
      <c r="TR1097" s="3"/>
      <c r="TS1097" s="3"/>
      <c r="TT1097" s="3"/>
      <c r="TU1097" s="3"/>
      <c r="TV1097" s="3"/>
      <c r="TW1097" s="3"/>
      <c r="TX1097" s="3"/>
      <c r="TY1097" s="3"/>
      <c r="TZ1097" s="3"/>
      <c r="UA1097" s="3"/>
      <c r="UB1097" s="3"/>
      <c r="UC1097" s="3"/>
      <c r="UD1097" s="3"/>
      <c r="UE1097" s="3"/>
      <c r="UF1097" s="3"/>
      <c r="UG1097" s="3"/>
      <c r="UH1097" s="3"/>
      <c r="UI1097" s="3"/>
      <c r="UJ1097" s="3"/>
      <c r="UK1097" s="3"/>
      <c r="UL1097" s="3"/>
      <c r="UM1097" s="3"/>
      <c r="UN1097" s="3"/>
      <c r="UO1097" s="3"/>
      <c r="UP1097" s="3"/>
      <c r="UQ1097" s="3"/>
      <c r="UR1097" s="3"/>
      <c r="US1097" s="3"/>
      <c r="UT1097" s="3"/>
      <c r="UU1097" s="3"/>
      <c r="UV1097" s="3"/>
      <c r="UW1097" s="3"/>
      <c r="UX1097" s="3"/>
      <c r="UY1097" s="3"/>
      <c r="UZ1097" s="3"/>
      <c r="VA1097" s="3"/>
      <c r="VB1097" s="3"/>
      <c r="VC1097" s="3"/>
      <c r="VD1097" s="3"/>
      <c r="VE1097" s="3"/>
      <c r="VF1097" s="3"/>
      <c r="VG1097" s="3"/>
      <c r="VH1097" s="3"/>
      <c r="VI1097" s="3"/>
      <c r="VJ1097" s="3"/>
      <c r="VK1097" s="3"/>
      <c r="VL1097" s="3"/>
      <c r="VM1097" s="3"/>
      <c r="VN1097" s="3"/>
      <c r="VO1097" s="3"/>
      <c r="VP1097" s="3"/>
      <c r="VQ1097" s="3"/>
      <c r="VR1097" s="3"/>
      <c r="VS1097" s="3"/>
      <c r="VT1097" s="3"/>
      <c r="VU1097" s="3"/>
      <c r="VV1097" s="3"/>
      <c r="VW1097" s="3"/>
      <c r="VX1097" s="3"/>
      <c r="VY1097" s="3"/>
      <c r="VZ1097" s="3"/>
      <c r="WA1097" s="3"/>
      <c r="WB1097" s="3"/>
      <c r="WC1097" s="3"/>
    </row>
    <row r="1098" spans="1:601" x14ac:dyDescent="0.3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  <c r="IU1098" s="3"/>
      <c r="IV1098" s="3"/>
      <c r="IW1098" s="3"/>
      <c r="IX1098" s="3"/>
      <c r="IY1098" s="3"/>
      <c r="IZ1098" s="3"/>
      <c r="JA1098" s="3"/>
      <c r="JB1098" s="3"/>
      <c r="JC1098" s="3"/>
      <c r="JD1098" s="3"/>
      <c r="JE1098" s="3"/>
      <c r="JF1098" s="3"/>
      <c r="JG1098" s="3"/>
      <c r="JH1098" s="3"/>
      <c r="JI1098" s="3"/>
      <c r="JJ1098" s="3"/>
      <c r="JK1098" s="3"/>
      <c r="JL1098" s="3"/>
      <c r="JM1098" s="3"/>
      <c r="JN1098" s="3"/>
      <c r="JO1098" s="3"/>
      <c r="JP1098" s="3"/>
      <c r="JQ1098" s="3"/>
      <c r="JR1098" s="3"/>
      <c r="JS1098" s="3"/>
      <c r="JT1098" s="3"/>
      <c r="JU1098" s="3"/>
      <c r="JV1098" s="3"/>
      <c r="JW1098" s="3"/>
      <c r="JX1098" s="3"/>
      <c r="JY1098" s="3"/>
      <c r="JZ1098" s="3"/>
      <c r="KA1098" s="3"/>
      <c r="KB1098" s="3"/>
      <c r="KC1098" s="3"/>
      <c r="KD1098" s="3"/>
      <c r="KE1098" s="3"/>
      <c r="KF1098" s="3"/>
      <c r="KG1098" s="3"/>
      <c r="KH1098" s="3"/>
      <c r="KI1098" s="3"/>
      <c r="KJ1098" s="3"/>
      <c r="KK1098" s="3"/>
      <c r="KL1098" s="3"/>
      <c r="KM1098" s="3"/>
      <c r="KN1098" s="3"/>
      <c r="KO1098" s="3"/>
      <c r="KP1098" s="3"/>
      <c r="KQ1098" s="3"/>
      <c r="KR1098" s="3"/>
      <c r="KS1098" s="3"/>
      <c r="KT1098" s="3"/>
      <c r="KU1098" s="3"/>
      <c r="KV1098" s="3"/>
      <c r="KW1098" s="3"/>
      <c r="KX1098" s="3"/>
      <c r="KY1098" s="3"/>
      <c r="KZ1098" s="3"/>
      <c r="LA1098" s="3"/>
      <c r="LB1098" s="3"/>
      <c r="LC1098" s="3"/>
      <c r="LD1098" s="3"/>
      <c r="LE1098" s="3"/>
      <c r="LF1098" s="3"/>
      <c r="LG1098" s="3"/>
      <c r="LH1098" s="3"/>
      <c r="LI1098" s="3"/>
      <c r="LJ1098" s="3"/>
      <c r="LK1098" s="3"/>
      <c r="LL1098" s="3"/>
      <c r="LM1098" s="3"/>
      <c r="LN1098" s="3"/>
      <c r="LO1098" s="3"/>
      <c r="LP1098" s="3"/>
      <c r="LQ1098" s="3"/>
      <c r="LR1098" s="3"/>
      <c r="LS1098" s="3"/>
      <c r="LT1098" s="3"/>
      <c r="LU1098" s="3"/>
      <c r="LV1098" s="3"/>
      <c r="LW1098" s="3"/>
      <c r="LX1098" s="3"/>
      <c r="LY1098" s="3"/>
      <c r="LZ1098" s="3"/>
      <c r="MA1098" s="3"/>
      <c r="MB1098" s="3"/>
      <c r="MC1098" s="3"/>
      <c r="MD1098" s="3"/>
      <c r="ME1098" s="3"/>
      <c r="MF1098" s="3"/>
      <c r="MG1098" s="3"/>
      <c r="MH1098" s="3"/>
      <c r="MI1098" s="3"/>
      <c r="MJ1098" s="3"/>
      <c r="MK1098" s="3"/>
      <c r="ML1098" s="3"/>
      <c r="MM1098" s="3"/>
      <c r="MN1098" s="3"/>
      <c r="MO1098" s="3"/>
      <c r="MP1098" s="3"/>
      <c r="MQ1098" s="3"/>
      <c r="MR1098" s="3"/>
      <c r="MS1098" s="3"/>
      <c r="MT1098" s="3"/>
      <c r="MU1098" s="3"/>
      <c r="MV1098" s="3"/>
      <c r="MW1098" s="3"/>
      <c r="MX1098" s="3"/>
      <c r="MY1098" s="3"/>
      <c r="MZ1098" s="3"/>
      <c r="NA1098" s="3"/>
      <c r="NB1098" s="3"/>
      <c r="NC1098" s="3"/>
      <c r="ND1098" s="3"/>
      <c r="NE1098" s="3"/>
      <c r="NF1098" s="3"/>
      <c r="NG1098" s="3"/>
      <c r="NH1098" s="3"/>
      <c r="NI1098" s="3"/>
      <c r="NJ1098" s="3"/>
      <c r="NK1098" s="3"/>
      <c r="NL1098" s="3"/>
      <c r="NM1098" s="3"/>
      <c r="NN1098" s="3"/>
      <c r="NO1098" s="3"/>
      <c r="NP1098" s="3"/>
      <c r="NQ1098" s="3"/>
      <c r="NR1098" s="3"/>
      <c r="NS1098" s="3"/>
      <c r="NT1098" s="3"/>
      <c r="NU1098" s="3"/>
      <c r="NV1098" s="3"/>
      <c r="NW1098" s="3"/>
      <c r="NX1098" s="3"/>
      <c r="NY1098" s="3"/>
      <c r="NZ1098" s="3"/>
      <c r="OA1098" s="3"/>
      <c r="OB1098" s="3"/>
      <c r="OC1098" s="3"/>
      <c r="OD1098" s="3"/>
      <c r="OE1098" s="3"/>
      <c r="OF1098" s="3"/>
      <c r="OG1098" s="3"/>
      <c r="OH1098" s="3"/>
      <c r="OI1098" s="3"/>
      <c r="OJ1098" s="3"/>
      <c r="OK1098" s="3"/>
      <c r="OL1098" s="3"/>
      <c r="OM1098" s="3"/>
      <c r="ON1098" s="3"/>
      <c r="OO1098" s="3"/>
      <c r="OP1098" s="3"/>
      <c r="OQ1098" s="3"/>
      <c r="OR1098" s="3"/>
      <c r="OS1098" s="3"/>
      <c r="OT1098" s="3"/>
      <c r="OU1098" s="3"/>
      <c r="OV1098" s="3"/>
      <c r="OW1098" s="3"/>
      <c r="OX1098" s="3"/>
      <c r="OY1098" s="3"/>
      <c r="OZ1098" s="3"/>
      <c r="PA1098" s="3"/>
      <c r="PB1098" s="3"/>
      <c r="PC1098" s="3"/>
      <c r="PD1098" s="3"/>
      <c r="PE1098" s="3"/>
      <c r="PF1098" s="3"/>
      <c r="PG1098" s="3"/>
      <c r="PH1098" s="3"/>
      <c r="PI1098" s="3"/>
      <c r="PJ1098" s="3"/>
      <c r="PK1098" s="3"/>
      <c r="PL1098" s="3"/>
      <c r="PM1098" s="3"/>
      <c r="PN1098" s="3"/>
      <c r="PO1098" s="3"/>
      <c r="PP1098" s="3"/>
      <c r="PQ1098" s="3"/>
      <c r="PR1098" s="3"/>
      <c r="PS1098" s="3"/>
      <c r="PT1098" s="3"/>
      <c r="PU1098" s="3"/>
      <c r="PV1098" s="3"/>
      <c r="PW1098" s="3"/>
      <c r="PX1098" s="3"/>
      <c r="PY1098" s="3"/>
      <c r="PZ1098" s="3"/>
      <c r="QA1098" s="3"/>
      <c r="QB1098" s="3"/>
      <c r="QC1098" s="3"/>
      <c r="QD1098" s="3"/>
      <c r="QE1098" s="3"/>
      <c r="QF1098" s="3"/>
      <c r="QG1098" s="3"/>
      <c r="QH1098" s="3"/>
      <c r="QI1098" s="3"/>
      <c r="QJ1098" s="3"/>
      <c r="QK1098" s="3"/>
      <c r="QL1098" s="3"/>
      <c r="QM1098" s="3"/>
      <c r="QN1098" s="3"/>
      <c r="QO1098" s="3"/>
      <c r="QP1098" s="3"/>
      <c r="QQ1098" s="3"/>
      <c r="QR1098" s="3"/>
      <c r="QS1098" s="3"/>
      <c r="QT1098" s="3"/>
      <c r="QU1098" s="3"/>
      <c r="QV1098" s="3"/>
      <c r="QW1098" s="3"/>
      <c r="QX1098" s="3"/>
      <c r="QY1098" s="3"/>
      <c r="QZ1098" s="3"/>
      <c r="RA1098" s="3"/>
      <c r="RB1098" s="3"/>
      <c r="RC1098" s="3"/>
      <c r="RD1098" s="3"/>
      <c r="RE1098" s="3"/>
      <c r="RF1098" s="3"/>
      <c r="RG1098" s="3"/>
      <c r="RH1098" s="3"/>
      <c r="RI1098" s="3"/>
      <c r="RJ1098" s="3"/>
      <c r="RK1098" s="3"/>
      <c r="RL1098" s="3"/>
      <c r="RM1098" s="3"/>
      <c r="RN1098" s="3"/>
      <c r="RO1098" s="3"/>
      <c r="RP1098" s="3"/>
      <c r="RQ1098" s="3"/>
      <c r="RR1098" s="3"/>
      <c r="RS1098" s="3"/>
      <c r="RT1098" s="3"/>
      <c r="RU1098" s="3"/>
      <c r="RV1098" s="3"/>
      <c r="RW1098" s="3"/>
      <c r="RX1098" s="3"/>
      <c r="RY1098" s="3"/>
      <c r="RZ1098" s="3"/>
      <c r="SA1098" s="3"/>
      <c r="SB1098" s="3"/>
      <c r="SC1098" s="3"/>
      <c r="SD1098" s="3"/>
      <c r="SE1098" s="3"/>
      <c r="SF1098" s="3"/>
      <c r="SG1098" s="3"/>
      <c r="SH1098" s="3"/>
      <c r="SI1098" s="3"/>
      <c r="SJ1098" s="3"/>
      <c r="SK1098" s="3"/>
      <c r="SL1098" s="3"/>
      <c r="SM1098" s="3"/>
      <c r="SN1098" s="3"/>
      <c r="SO1098" s="3"/>
      <c r="SP1098" s="3"/>
      <c r="SQ1098" s="3"/>
      <c r="SR1098" s="3"/>
      <c r="SS1098" s="3"/>
      <c r="ST1098" s="3"/>
      <c r="SU1098" s="3"/>
      <c r="SV1098" s="3"/>
      <c r="SW1098" s="3"/>
      <c r="SX1098" s="3"/>
      <c r="SY1098" s="3"/>
      <c r="SZ1098" s="3"/>
      <c r="TA1098" s="3"/>
      <c r="TB1098" s="3"/>
      <c r="TC1098" s="3"/>
      <c r="TD1098" s="3"/>
      <c r="TE1098" s="3"/>
      <c r="TF1098" s="3"/>
      <c r="TG1098" s="3"/>
      <c r="TH1098" s="3"/>
      <c r="TI1098" s="3"/>
      <c r="TJ1098" s="3"/>
      <c r="TK1098" s="3"/>
      <c r="TL1098" s="3"/>
      <c r="TM1098" s="3"/>
      <c r="TN1098" s="3"/>
      <c r="TO1098" s="3"/>
      <c r="TP1098" s="3"/>
      <c r="TQ1098" s="3"/>
      <c r="TR1098" s="3"/>
      <c r="TS1098" s="3"/>
      <c r="TT1098" s="3"/>
      <c r="TU1098" s="3"/>
      <c r="TV1098" s="3"/>
      <c r="TW1098" s="3"/>
      <c r="TX1098" s="3"/>
      <c r="TY1098" s="3"/>
      <c r="TZ1098" s="3"/>
      <c r="UA1098" s="3"/>
      <c r="UB1098" s="3"/>
      <c r="UC1098" s="3"/>
      <c r="UD1098" s="3"/>
      <c r="UE1098" s="3"/>
      <c r="UF1098" s="3"/>
      <c r="UG1098" s="3"/>
      <c r="UH1098" s="3"/>
      <c r="UI1098" s="3"/>
      <c r="UJ1098" s="3"/>
      <c r="UK1098" s="3"/>
      <c r="UL1098" s="3"/>
      <c r="UM1098" s="3"/>
      <c r="UN1098" s="3"/>
      <c r="UO1098" s="3"/>
      <c r="UP1098" s="3"/>
      <c r="UQ1098" s="3"/>
      <c r="UR1098" s="3"/>
      <c r="US1098" s="3"/>
      <c r="UT1098" s="3"/>
      <c r="UU1098" s="3"/>
      <c r="UV1098" s="3"/>
      <c r="UW1098" s="3"/>
      <c r="UX1098" s="3"/>
      <c r="UY1098" s="3"/>
      <c r="UZ1098" s="3"/>
      <c r="VA1098" s="3"/>
      <c r="VB1098" s="3"/>
      <c r="VC1098" s="3"/>
      <c r="VD1098" s="3"/>
      <c r="VE1098" s="3"/>
      <c r="VF1098" s="3"/>
      <c r="VG1098" s="3"/>
      <c r="VH1098" s="3"/>
      <c r="VI1098" s="3"/>
      <c r="VJ1098" s="3"/>
      <c r="VK1098" s="3"/>
      <c r="VL1098" s="3"/>
      <c r="VM1098" s="3"/>
      <c r="VN1098" s="3"/>
      <c r="VO1098" s="3"/>
      <c r="VP1098" s="3"/>
      <c r="VQ1098" s="3"/>
      <c r="VR1098" s="3"/>
      <c r="VS1098" s="3"/>
      <c r="VT1098" s="3"/>
      <c r="VU1098" s="3"/>
      <c r="VV1098" s="3"/>
      <c r="VW1098" s="3"/>
      <c r="VX1098" s="3"/>
      <c r="VY1098" s="3"/>
      <c r="VZ1098" s="3"/>
      <c r="WA1098" s="3"/>
      <c r="WB1098" s="3"/>
      <c r="WC1098" s="3"/>
    </row>
    <row r="1099" spans="1:601" x14ac:dyDescent="0.3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  <c r="IW1099" s="3"/>
      <c r="IX1099" s="3"/>
      <c r="IY1099" s="3"/>
      <c r="IZ1099" s="3"/>
      <c r="JA1099" s="3"/>
      <c r="JB1099" s="3"/>
      <c r="JC1099" s="3"/>
      <c r="JD1099" s="3"/>
      <c r="JE1099" s="3"/>
      <c r="JF1099" s="3"/>
      <c r="JG1099" s="3"/>
      <c r="JH1099" s="3"/>
      <c r="JI1099" s="3"/>
      <c r="JJ1099" s="3"/>
      <c r="JK1099" s="3"/>
      <c r="JL1099" s="3"/>
      <c r="JM1099" s="3"/>
      <c r="JN1099" s="3"/>
      <c r="JO1099" s="3"/>
      <c r="JP1099" s="3"/>
      <c r="JQ1099" s="3"/>
      <c r="JR1099" s="3"/>
      <c r="JS1099" s="3"/>
      <c r="JT1099" s="3"/>
      <c r="JU1099" s="3"/>
      <c r="JV1099" s="3"/>
      <c r="JW1099" s="3"/>
      <c r="JX1099" s="3"/>
      <c r="JY1099" s="3"/>
      <c r="JZ1099" s="3"/>
      <c r="KA1099" s="3"/>
      <c r="KB1099" s="3"/>
      <c r="KC1099" s="3"/>
      <c r="KD1099" s="3"/>
      <c r="KE1099" s="3"/>
      <c r="KF1099" s="3"/>
      <c r="KG1099" s="3"/>
      <c r="KH1099" s="3"/>
      <c r="KI1099" s="3"/>
      <c r="KJ1099" s="3"/>
      <c r="KK1099" s="3"/>
      <c r="KL1099" s="3"/>
      <c r="KM1099" s="3"/>
      <c r="KN1099" s="3"/>
      <c r="KO1099" s="3"/>
      <c r="KP1099" s="3"/>
      <c r="KQ1099" s="3"/>
      <c r="KR1099" s="3"/>
      <c r="KS1099" s="3"/>
      <c r="KT1099" s="3"/>
      <c r="KU1099" s="3"/>
      <c r="KV1099" s="3"/>
      <c r="KW1099" s="3"/>
      <c r="KX1099" s="3"/>
      <c r="KY1099" s="3"/>
      <c r="KZ1099" s="3"/>
      <c r="LA1099" s="3"/>
      <c r="LB1099" s="3"/>
      <c r="LC1099" s="3"/>
      <c r="LD1099" s="3"/>
      <c r="LE1099" s="3"/>
      <c r="LF1099" s="3"/>
      <c r="LG1099" s="3"/>
      <c r="LH1099" s="3"/>
      <c r="LI1099" s="3"/>
      <c r="LJ1099" s="3"/>
      <c r="LK1099" s="3"/>
      <c r="LL1099" s="3"/>
      <c r="LM1099" s="3"/>
      <c r="LN1099" s="3"/>
      <c r="LO1099" s="3"/>
      <c r="LP1099" s="3"/>
      <c r="LQ1099" s="3"/>
      <c r="LR1099" s="3"/>
      <c r="LS1099" s="3"/>
      <c r="LT1099" s="3"/>
      <c r="LU1099" s="3"/>
      <c r="LV1099" s="3"/>
      <c r="LW1099" s="3"/>
      <c r="LX1099" s="3"/>
      <c r="LY1099" s="3"/>
      <c r="LZ1099" s="3"/>
      <c r="MA1099" s="3"/>
      <c r="MB1099" s="3"/>
      <c r="MC1099" s="3"/>
      <c r="MD1099" s="3"/>
      <c r="ME1099" s="3"/>
      <c r="MF1099" s="3"/>
      <c r="MG1099" s="3"/>
      <c r="MH1099" s="3"/>
      <c r="MI1099" s="3"/>
      <c r="MJ1099" s="3"/>
      <c r="MK1099" s="3"/>
      <c r="ML1099" s="3"/>
      <c r="MM1099" s="3"/>
      <c r="MN1099" s="3"/>
      <c r="MO1099" s="3"/>
      <c r="MP1099" s="3"/>
      <c r="MQ1099" s="3"/>
      <c r="MR1099" s="3"/>
      <c r="MS1099" s="3"/>
      <c r="MT1099" s="3"/>
      <c r="MU1099" s="3"/>
      <c r="MV1099" s="3"/>
      <c r="MW1099" s="3"/>
      <c r="MX1099" s="3"/>
      <c r="MY1099" s="3"/>
      <c r="MZ1099" s="3"/>
      <c r="NA1099" s="3"/>
      <c r="NB1099" s="3"/>
      <c r="NC1099" s="3"/>
      <c r="ND1099" s="3"/>
      <c r="NE1099" s="3"/>
      <c r="NF1099" s="3"/>
      <c r="NG1099" s="3"/>
      <c r="NH1099" s="3"/>
      <c r="NI1099" s="3"/>
      <c r="NJ1099" s="3"/>
      <c r="NK1099" s="3"/>
      <c r="NL1099" s="3"/>
      <c r="NM1099" s="3"/>
      <c r="NN1099" s="3"/>
      <c r="NO1099" s="3"/>
      <c r="NP1099" s="3"/>
      <c r="NQ1099" s="3"/>
      <c r="NR1099" s="3"/>
      <c r="NS1099" s="3"/>
      <c r="NT1099" s="3"/>
      <c r="NU1099" s="3"/>
      <c r="NV1099" s="3"/>
      <c r="NW1099" s="3"/>
      <c r="NX1099" s="3"/>
      <c r="NY1099" s="3"/>
      <c r="NZ1099" s="3"/>
      <c r="OA1099" s="3"/>
      <c r="OB1099" s="3"/>
      <c r="OC1099" s="3"/>
      <c r="OD1099" s="3"/>
      <c r="OE1099" s="3"/>
      <c r="OF1099" s="3"/>
      <c r="OG1099" s="3"/>
      <c r="OH1099" s="3"/>
      <c r="OI1099" s="3"/>
      <c r="OJ1099" s="3"/>
      <c r="OK1099" s="3"/>
      <c r="OL1099" s="3"/>
      <c r="OM1099" s="3"/>
      <c r="ON1099" s="3"/>
      <c r="OO1099" s="3"/>
      <c r="OP1099" s="3"/>
      <c r="OQ1099" s="3"/>
      <c r="OR1099" s="3"/>
      <c r="OS1099" s="3"/>
      <c r="OT1099" s="3"/>
      <c r="OU1099" s="3"/>
      <c r="OV1099" s="3"/>
      <c r="OW1099" s="3"/>
      <c r="OX1099" s="3"/>
      <c r="OY1099" s="3"/>
      <c r="OZ1099" s="3"/>
      <c r="PA1099" s="3"/>
      <c r="PB1099" s="3"/>
      <c r="PC1099" s="3"/>
      <c r="PD1099" s="3"/>
      <c r="PE1099" s="3"/>
      <c r="PF1099" s="3"/>
      <c r="PG1099" s="3"/>
      <c r="PH1099" s="3"/>
      <c r="PI1099" s="3"/>
      <c r="PJ1099" s="3"/>
      <c r="PK1099" s="3"/>
      <c r="PL1099" s="3"/>
      <c r="PM1099" s="3"/>
      <c r="PN1099" s="3"/>
      <c r="PO1099" s="3"/>
      <c r="PP1099" s="3"/>
      <c r="PQ1099" s="3"/>
      <c r="PR1099" s="3"/>
      <c r="PS1099" s="3"/>
      <c r="PT1099" s="3"/>
      <c r="PU1099" s="3"/>
      <c r="PV1099" s="3"/>
      <c r="PW1099" s="3"/>
      <c r="PX1099" s="3"/>
      <c r="PY1099" s="3"/>
      <c r="PZ1099" s="3"/>
      <c r="QA1099" s="3"/>
      <c r="QB1099" s="3"/>
      <c r="QC1099" s="3"/>
      <c r="QD1099" s="3"/>
      <c r="QE1099" s="3"/>
      <c r="QF1099" s="3"/>
      <c r="QG1099" s="3"/>
      <c r="QH1099" s="3"/>
      <c r="QI1099" s="3"/>
      <c r="QJ1099" s="3"/>
      <c r="QK1099" s="3"/>
      <c r="QL1099" s="3"/>
      <c r="QM1099" s="3"/>
      <c r="QN1099" s="3"/>
      <c r="QO1099" s="3"/>
      <c r="QP1099" s="3"/>
      <c r="QQ1099" s="3"/>
      <c r="QR1099" s="3"/>
      <c r="QS1099" s="3"/>
      <c r="QT1099" s="3"/>
      <c r="QU1099" s="3"/>
      <c r="QV1099" s="3"/>
      <c r="QW1099" s="3"/>
      <c r="QX1099" s="3"/>
      <c r="QY1099" s="3"/>
      <c r="QZ1099" s="3"/>
      <c r="RA1099" s="3"/>
      <c r="RB1099" s="3"/>
      <c r="RC1099" s="3"/>
      <c r="RD1099" s="3"/>
      <c r="RE1099" s="3"/>
      <c r="RF1099" s="3"/>
      <c r="RG1099" s="3"/>
      <c r="RH1099" s="3"/>
      <c r="RI1099" s="3"/>
      <c r="RJ1099" s="3"/>
      <c r="RK1099" s="3"/>
      <c r="RL1099" s="3"/>
      <c r="RM1099" s="3"/>
      <c r="RN1099" s="3"/>
      <c r="RO1099" s="3"/>
      <c r="RP1099" s="3"/>
      <c r="RQ1099" s="3"/>
      <c r="RR1099" s="3"/>
      <c r="RS1099" s="3"/>
      <c r="RT1099" s="3"/>
      <c r="RU1099" s="3"/>
      <c r="RV1099" s="3"/>
      <c r="RW1099" s="3"/>
      <c r="RX1099" s="3"/>
      <c r="RY1099" s="3"/>
      <c r="RZ1099" s="3"/>
      <c r="SA1099" s="3"/>
      <c r="SB1099" s="3"/>
      <c r="SC1099" s="3"/>
      <c r="SD1099" s="3"/>
      <c r="SE1099" s="3"/>
      <c r="SF1099" s="3"/>
      <c r="SG1099" s="3"/>
      <c r="SH1099" s="3"/>
      <c r="SI1099" s="3"/>
      <c r="SJ1099" s="3"/>
      <c r="SK1099" s="3"/>
      <c r="SL1099" s="3"/>
      <c r="SM1099" s="3"/>
      <c r="SN1099" s="3"/>
      <c r="SO1099" s="3"/>
      <c r="SP1099" s="3"/>
      <c r="SQ1099" s="3"/>
      <c r="SR1099" s="3"/>
      <c r="SS1099" s="3"/>
      <c r="ST1099" s="3"/>
      <c r="SU1099" s="3"/>
      <c r="SV1099" s="3"/>
      <c r="SW1099" s="3"/>
      <c r="SX1099" s="3"/>
      <c r="SY1099" s="3"/>
      <c r="SZ1099" s="3"/>
      <c r="TA1099" s="3"/>
      <c r="TB1099" s="3"/>
      <c r="TC1099" s="3"/>
      <c r="TD1099" s="3"/>
      <c r="TE1099" s="3"/>
      <c r="TF1099" s="3"/>
      <c r="TG1099" s="3"/>
      <c r="TH1099" s="3"/>
      <c r="TI1099" s="3"/>
      <c r="TJ1099" s="3"/>
      <c r="TK1099" s="3"/>
      <c r="TL1099" s="3"/>
      <c r="TM1099" s="3"/>
      <c r="TN1099" s="3"/>
      <c r="TO1099" s="3"/>
      <c r="TP1099" s="3"/>
      <c r="TQ1099" s="3"/>
      <c r="TR1099" s="3"/>
      <c r="TS1099" s="3"/>
      <c r="TT1099" s="3"/>
      <c r="TU1099" s="3"/>
      <c r="TV1099" s="3"/>
      <c r="TW1099" s="3"/>
      <c r="TX1099" s="3"/>
      <c r="TY1099" s="3"/>
      <c r="TZ1099" s="3"/>
      <c r="UA1099" s="3"/>
      <c r="UB1099" s="3"/>
      <c r="UC1099" s="3"/>
      <c r="UD1099" s="3"/>
      <c r="UE1099" s="3"/>
      <c r="UF1099" s="3"/>
      <c r="UG1099" s="3"/>
      <c r="UH1099" s="3"/>
      <c r="UI1099" s="3"/>
      <c r="UJ1099" s="3"/>
      <c r="UK1099" s="3"/>
      <c r="UL1099" s="3"/>
      <c r="UM1099" s="3"/>
      <c r="UN1099" s="3"/>
      <c r="UO1099" s="3"/>
      <c r="UP1099" s="3"/>
      <c r="UQ1099" s="3"/>
      <c r="UR1099" s="3"/>
      <c r="US1099" s="3"/>
      <c r="UT1099" s="3"/>
      <c r="UU1099" s="3"/>
      <c r="UV1099" s="3"/>
      <c r="UW1099" s="3"/>
      <c r="UX1099" s="3"/>
      <c r="UY1099" s="3"/>
      <c r="UZ1099" s="3"/>
      <c r="VA1099" s="3"/>
      <c r="VB1099" s="3"/>
      <c r="VC1099" s="3"/>
      <c r="VD1099" s="3"/>
      <c r="VE1099" s="3"/>
      <c r="VF1099" s="3"/>
      <c r="VG1099" s="3"/>
      <c r="VH1099" s="3"/>
      <c r="VI1099" s="3"/>
      <c r="VJ1099" s="3"/>
      <c r="VK1099" s="3"/>
      <c r="VL1099" s="3"/>
      <c r="VM1099" s="3"/>
      <c r="VN1099" s="3"/>
      <c r="VO1099" s="3"/>
      <c r="VP1099" s="3"/>
      <c r="VQ1099" s="3"/>
      <c r="VR1099" s="3"/>
      <c r="VS1099" s="3"/>
      <c r="VT1099" s="3"/>
      <c r="VU1099" s="3"/>
      <c r="VV1099" s="3"/>
      <c r="VW1099" s="3"/>
      <c r="VX1099" s="3"/>
      <c r="VY1099" s="3"/>
      <c r="VZ1099" s="3"/>
      <c r="WA1099" s="3"/>
      <c r="WB1099" s="3"/>
      <c r="WC1099" s="3"/>
    </row>
    <row r="1100" spans="1:601" x14ac:dyDescent="0.3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  <c r="IU1100" s="3"/>
      <c r="IV1100" s="3"/>
      <c r="IW1100" s="3"/>
      <c r="IX1100" s="3"/>
      <c r="IY1100" s="3"/>
      <c r="IZ1100" s="3"/>
      <c r="JA1100" s="3"/>
      <c r="JB1100" s="3"/>
      <c r="JC1100" s="3"/>
      <c r="JD1100" s="3"/>
      <c r="JE1100" s="3"/>
      <c r="JF1100" s="3"/>
      <c r="JG1100" s="3"/>
      <c r="JH1100" s="3"/>
      <c r="JI1100" s="3"/>
      <c r="JJ1100" s="3"/>
      <c r="JK1100" s="3"/>
      <c r="JL1100" s="3"/>
      <c r="JM1100" s="3"/>
      <c r="JN1100" s="3"/>
      <c r="JO1100" s="3"/>
      <c r="JP1100" s="3"/>
      <c r="JQ1100" s="3"/>
      <c r="JR1100" s="3"/>
      <c r="JS1100" s="3"/>
      <c r="JT1100" s="3"/>
      <c r="JU1100" s="3"/>
      <c r="JV1100" s="3"/>
      <c r="JW1100" s="3"/>
      <c r="JX1100" s="3"/>
      <c r="JY1100" s="3"/>
      <c r="JZ1100" s="3"/>
      <c r="KA1100" s="3"/>
      <c r="KB1100" s="3"/>
      <c r="KC1100" s="3"/>
      <c r="KD1100" s="3"/>
      <c r="KE1100" s="3"/>
      <c r="KF1100" s="3"/>
      <c r="KG1100" s="3"/>
      <c r="KH1100" s="3"/>
      <c r="KI1100" s="3"/>
      <c r="KJ1100" s="3"/>
      <c r="KK1100" s="3"/>
      <c r="KL1100" s="3"/>
      <c r="KM1100" s="3"/>
      <c r="KN1100" s="3"/>
      <c r="KO1100" s="3"/>
      <c r="KP1100" s="3"/>
      <c r="KQ1100" s="3"/>
      <c r="KR1100" s="3"/>
      <c r="KS1100" s="3"/>
      <c r="KT1100" s="3"/>
      <c r="KU1100" s="3"/>
      <c r="KV1100" s="3"/>
      <c r="KW1100" s="3"/>
      <c r="KX1100" s="3"/>
      <c r="KY1100" s="3"/>
      <c r="KZ1100" s="3"/>
      <c r="LA1100" s="3"/>
      <c r="LB1100" s="3"/>
      <c r="LC1100" s="3"/>
      <c r="LD1100" s="3"/>
      <c r="LE1100" s="3"/>
      <c r="LF1100" s="3"/>
      <c r="LG1100" s="3"/>
      <c r="LH1100" s="3"/>
      <c r="LI1100" s="3"/>
      <c r="LJ1100" s="3"/>
      <c r="LK1100" s="3"/>
      <c r="LL1100" s="3"/>
      <c r="LM1100" s="3"/>
      <c r="LN1100" s="3"/>
      <c r="LO1100" s="3"/>
      <c r="LP1100" s="3"/>
      <c r="LQ1100" s="3"/>
      <c r="LR1100" s="3"/>
      <c r="LS1100" s="3"/>
      <c r="LT1100" s="3"/>
      <c r="LU1100" s="3"/>
      <c r="LV1100" s="3"/>
      <c r="LW1100" s="3"/>
      <c r="LX1100" s="3"/>
      <c r="LY1100" s="3"/>
      <c r="LZ1100" s="3"/>
      <c r="MA1100" s="3"/>
      <c r="MB1100" s="3"/>
      <c r="MC1100" s="3"/>
      <c r="MD1100" s="3"/>
      <c r="ME1100" s="3"/>
      <c r="MF1100" s="3"/>
      <c r="MG1100" s="3"/>
      <c r="MH1100" s="3"/>
      <c r="MI1100" s="3"/>
      <c r="MJ1100" s="3"/>
      <c r="MK1100" s="3"/>
      <c r="ML1100" s="3"/>
      <c r="MM1100" s="3"/>
      <c r="MN1100" s="3"/>
      <c r="MO1100" s="3"/>
      <c r="MP1100" s="3"/>
      <c r="MQ1100" s="3"/>
      <c r="MR1100" s="3"/>
      <c r="MS1100" s="3"/>
      <c r="MT1100" s="3"/>
      <c r="MU1100" s="3"/>
      <c r="MV1100" s="3"/>
      <c r="MW1100" s="3"/>
      <c r="MX1100" s="3"/>
      <c r="MY1100" s="3"/>
      <c r="MZ1100" s="3"/>
      <c r="NA1100" s="3"/>
      <c r="NB1100" s="3"/>
      <c r="NC1100" s="3"/>
      <c r="ND1100" s="3"/>
      <c r="NE1100" s="3"/>
      <c r="NF1100" s="3"/>
      <c r="NG1100" s="3"/>
      <c r="NH1100" s="3"/>
      <c r="NI1100" s="3"/>
      <c r="NJ1100" s="3"/>
      <c r="NK1100" s="3"/>
      <c r="NL1100" s="3"/>
      <c r="NM1100" s="3"/>
      <c r="NN1100" s="3"/>
      <c r="NO1100" s="3"/>
      <c r="NP1100" s="3"/>
      <c r="NQ1100" s="3"/>
      <c r="NR1100" s="3"/>
      <c r="NS1100" s="3"/>
      <c r="NT1100" s="3"/>
      <c r="NU1100" s="3"/>
      <c r="NV1100" s="3"/>
      <c r="NW1100" s="3"/>
      <c r="NX1100" s="3"/>
      <c r="NY1100" s="3"/>
      <c r="NZ1100" s="3"/>
      <c r="OA1100" s="3"/>
      <c r="OB1100" s="3"/>
      <c r="OC1100" s="3"/>
      <c r="OD1100" s="3"/>
      <c r="OE1100" s="3"/>
      <c r="OF1100" s="3"/>
      <c r="OG1100" s="3"/>
      <c r="OH1100" s="3"/>
      <c r="OI1100" s="3"/>
      <c r="OJ1100" s="3"/>
      <c r="OK1100" s="3"/>
      <c r="OL1100" s="3"/>
      <c r="OM1100" s="3"/>
      <c r="ON1100" s="3"/>
      <c r="OO1100" s="3"/>
      <c r="OP1100" s="3"/>
      <c r="OQ1100" s="3"/>
      <c r="OR1100" s="3"/>
      <c r="OS1100" s="3"/>
      <c r="OT1100" s="3"/>
      <c r="OU1100" s="3"/>
      <c r="OV1100" s="3"/>
      <c r="OW1100" s="3"/>
      <c r="OX1100" s="3"/>
      <c r="OY1100" s="3"/>
      <c r="OZ1100" s="3"/>
      <c r="PA1100" s="3"/>
      <c r="PB1100" s="3"/>
      <c r="PC1100" s="3"/>
      <c r="PD1100" s="3"/>
      <c r="PE1100" s="3"/>
      <c r="PF1100" s="3"/>
      <c r="PG1100" s="3"/>
      <c r="PH1100" s="3"/>
      <c r="PI1100" s="3"/>
      <c r="PJ1100" s="3"/>
      <c r="PK1100" s="3"/>
      <c r="PL1100" s="3"/>
      <c r="PM1100" s="3"/>
      <c r="PN1100" s="3"/>
      <c r="PO1100" s="3"/>
      <c r="PP1100" s="3"/>
      <c r="PQ1100" s="3"/>
      <c r="PR1100" s="3"/>
      <c r="PS1100" s="3"/>
      <c r="PT1100" s="3"/>
      <c r="PU1100" s="3"/>
      <c r="PV1100" s="3"/>
      <c r="PW1100" s="3"/>
      <c r="PX1100" s="3"/>
      <c r="PY1100" s="3"/>
      <c r="PZ1100" s="3"/>
      <c r="QA1100" s="3"/>
      <c r="QB1100" s="3"/>
      <c r="QC1100" s="3"/>
      <c r="QD1100" s="3"/>
      <c r="QE1100" s="3"/>
      <c r="QF1100" s="3"/>
      <c r="QG1100" s="3"/>
      <c r="QH1100" s="3"/>
      <c r="QI1100" s="3"/>
      <c r="QJ1100" s="3"/>
      <c r="QK1100" s="3"/>
      <c r="QL1100" s="3"/>
      <c r="QM1100" s="3"/>
      <c r="QN1100" s="3"/>
      <c r="QO1100" s="3"/>
      <c r="QP1100" s="3"/>
      <c r="QQ1100" s="3"/>
      <c r="QR1100" s="3"/>
      <c r="QS1100" s="3"/>
      <c r="QT1100" s="3"/>
      <c r="QU1100" s="3"/>
      <c r="QV1100" s="3"/>
      <c r="QW1100" s="3"/>
      <c r="QX1100" s="3"/>
      <c r="QY1100" s="3"/>
      <c r="QZ1100" s="3"/>
      <c r="RA1100" s="3"/>
      <c r="RB1100" s="3"/>
      <c r="RC1100" s="3"/>
      <c r="RD1100" s="3"/>
      <c r="RE1100" s="3"/>
      <c r="RF1100" s="3"/>
      <c r="RG1100" s="3"/>
      <c r="RH1100" s="3"/>
      <c r="RI1100" s="3"/>
      <c r="RJ1100" s="3"/>
      <c r="RK1100" s="3"/>
      <c r="RL1100" s="3"/>
      <c r="RM1100" s="3"/>
      <c r="RN1100" s="3"/>
      <c r="RO1100" s="3"/>
      <c r="RP1100" s="3"/>
      <c r="RQ1100" s="3"/>
      <c r="RR1100" s="3"/>
      <c r="RS1100" s="3"/>
      <c r="RT1100" s="3"/>
      <c r="RU1100" s="3"/>
      <c r="RV1100" s="3"/>
      <c r="RW1100" s="3"/>
      <c r="RX1100" s="3"/>
      <c r="RY1100" s="3"/>
      <c r="RZ1100" s="3"/>
      <c r="SA1100" s="3"/>
      <c r="SB1100" s="3"/>
      <c r="SC1100" s="3"/>
      <c r="SD1100" s="3"/>
      <c r="SE1100" s="3"/>
      <c r="SF1100" s="3"/>
      <c r="SG1100" s="3"/>
      <c r="SH1100" s="3"/>
      <c r="SI1100" s="3"/>
      <c r="SJ1100" s="3"/>
      <c r="SK1100" s="3"/>
      <c r="SL1100" s="3"/>
      <c r="SM1100" s="3"/>
      <c r="SN1100" s="3"/>
      <c r="SO1100" s="3"/>
      <c r="SP1100" s="3"/>
      <c r="SQ1100" s="3"/>
      <c r="SR1100" s="3"/>
      <c r="SS1100" s="3"/>
      <c r="ST1100" s="3"/>
      <c r="SU1100" s="3"/>
      <c r="SV1100" s="3"/>
      <c r="SW1100" s="3"/>
      <c r="SX1100" s="3"/>
      <c r="SY1100" s="3"/>
      <c r="SZ1100" s="3"/>
      <c r="TA1100" s="3"/>
      <c r="TB1100" s="3"/>
      <c r="TC1100" s="3"/>
      <c r="TD1100" s="3"/>
      <c r="TE1100" s="3"/>
      <c r="TF1100" s="3"/>
      <c r="TG1100" s="3"/>
      <c r="TH1100" s="3"/>
      <c r="TI1100" s="3"/>
      <c r="TJ1100" s="3"/>
      <c r="TK1100" s="3"/>
      <c r="TL1100" s="3"/>
      <c r="TM1100" s="3"/>
      <c r="TN1100" s="3"/>
      <c r="TO1100" s="3"/>
      <c r="TP1100" s="3"/>
      <c r="TQ1100" s="3"/>
      <c r="TR1100" s="3"/>
      <c r="TS1100" s="3"/>
      <c r="TT1100" s="3"/>
      <c r="TU1100" s="3"/>
      <c r="TV1100" s="3"/>
      <c r="TW1100" s="3"/>
      <c r="TX1100" s="3"/>
      <c r="TY1100" s="3"/>
      <c r="TZ1100" s="3"/>
      <c r="UA1100" s="3"/>
      <c r="UB1100" s="3"/>
      <c r="UC1100" s="3"/>
      <c r="UD1100" s="3"/>
      <c r="UE1100" s="3"/>
      <c r="UF1100" s="3"/>
      <c r="UG1100" s="3"/>
      <c r="UH1100" s="3"/>
      <c r="UI1100" s="3"/>
      <c r="UJ1100" s="3"/>
      <c r="UK1100" s="3"/>
      <c r="UL1100" s="3"/>
      <c r="UM1100" s="3"/>
      <c r="UN1100" s="3"/>
      <c r="UO1100" s="3"/>
      <c r="UP1100" s="3"/>
      <c r="UQ1100" s="3"/>
      <c r="UR1100" s="3"/>
      <c r="US1100" s="3"/>
      <c r="UT1100" s="3"/>
      <c r="UU1100" s="3"/>
      <c r="UV1100" s="3"/>
      <c r="UW1100" s="3"/>
      <c r="UX1100" s="3"/>
      <c r="UY1100" s="3"/>
      <c r="UZ1100" s="3"/>
      <c r="VA1100" s="3"/>
      <c r="VB1100" s="3"/>
      <c r="VC1100" s="3"/>
      <c r="VD1100" s="3"/>
      <c r="VE1100" s="3"/>
      <c r="VF1100" s="3"/>
      <c r="VG1100" s="3"/>
      <c r="VH1100" s="3"/>
      <c r="VI1100" s="3"/>
      <c r="VJ1100" s="3"/>
      <c r="VK1100" s="3"/>
      <c r="VL1100" s="3"/>
      <c r="VM1100" s="3"/>
      <c r="VN1100" s="3"/>
      <c r="VO1100" s="3"/>
      <c r="VP1100" s="3"/>
      <c r="VQ1100" s="3"/>
      <c r="VR1100" s="3"/>
      <c r="VS1100" s="3"/>
      <c r="VT1100" s="3"/>
      <c r="VU1100" s="3"/>
      <c r="VV1100" s="3"/>
      <c r="VW1100" s="3"/>
      <c r="VX1100" s="3"/>
      <c r="VY1100" s="3"/>
      <c r="VZ1100" s="3"/>
      <c r="WA1100" s="3"/>
      <c r="WB1100" s="3"/>
      <c r="WC1100" s="3"/>
    </row>
    <row r="1101" spans="1:601" x14ac:dyDescent="0.3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  <c r="IW1101" s="3"/>
      <c r="IX1101" s="3"/>
      <c r="IY1101" s="3"/>
      <c r="IZ1101" s="3"/>
      <c r="JA1101" s="3"/>
      <c r="JB1101" s="3"/>
      <c r="JC1101" s="3"/>
      <c r="JD1101" s="3"/>
      <c r="JE1101" s="3"/>
      <c r="JF1101" s="3"/>
      <c r="JG1101" s="3"/>
      <c r="JH1101" s="3"/>
      <c r="JI1101" s="3"/>
      <c r="JJ1101" s="3"/>
      <c r="JK1101" s="3"/>
      <c r="JL1101" s="3"/>
      <c r="JM1101" s="3"/>
      <c r="JN1101" s="3"/>
      <c r="JO1101" s="3"/>
      <c r="JP1101" s="3"/>
      <c r="JQ1101" s="3"/>
      <c r="JR1101" s="3"/>
      <c r="JS1101" s="3"/>
      <c r="JT1101" s="3"/>
      <c r="JU1101" s="3"/>
      <c r="JV1101" s="3"/>
      <c r="JW1101" s="3"/>
      <c r="JX1101" s="3"/>
      <c r="JY1101" s="3"/>
      <c r="JZ1101" s="3"/>
      <c r="KA1101" s="3"/>
      <c r="KB1101" s="3"/>
      <c r="KC1101" s="3"/>
      <c r="KD1101" s="3"/>
      <c r="KE1101" s="3"/>
      <c r="KF1101" s="3"/>
      <c r="KG1101" s="3"/>
      <c r="KH1101" s="3"/>
      <c r="KI1101" s="3"/>
      <c r="KJ1101" s="3"/>
      <c r="KK1101" s="3"/>
      <c r="KL1101" s="3"/>
      <c r="KM1101" s="3"/>
      <c r="KN1101" s="3"/>
      <c r="KO1101" s="3"/>
      <c r="KP1101" s="3"/>
      <c r="KQ1101" s="3"/>
      <c r="KR1101" s="3"/>
      <c r="KS1101" s="3"/>
      <c r="KT1101" s="3"/>
      <c r="KU1101" s="3"/>
      <c r="KV1101" s="3"/>
      <c r="KW1101" s="3"/>
      <c r="KX1101" s="3"/>
      <c r="KY1101" s="3"/>
      <c r="KZ1101" s="3"/>
      <c r="LA1101" s="3"/>
      <c r="LB1101" s="3"/>
      <c r="LC1101" s="3"/>
      <c r="LD1101" s="3"/>
      <c r="LE1101" s="3"/>
      <c r="LF1101" s="3"/>
      <c r="LG1101" s="3"/>
      <c r="LH1101" s="3"/>
      <c r="LI1101" s="3"/>
      <c r="LJ1101" s="3"/>
      <c r="LK1101" s="3"/>
      <c r="LL1101" s="3"/>
      <c r="LM1101" s="3"/>
      <c r="LN1101" s="3"/>
      <c r="LO1101" s="3"/>
      <c r="LP1101" s="3"/>
      <c r="LQ1101" s="3"/>
      <c r="LR1101" s="3"/>
      <c r="LS1101" s="3"/>
      <c r="LT1101" s="3"/>
      <c r="LU1101" s="3"/>
      <c r="LV1101" s="3"/>
      <c r="LW1101" s="3"/>
      <c r="LX1101" s="3"/>
      <c r="LY1101" s="3"/>
      <c r="LZ1101" s="3"/>
      <c r="MA1101" s="3"/>
      <c r="MB1101" s="3"/>
      <c r="MC1101" s="3"/>
      <c r="MD1101" s="3"/>
      <c r="ME1101" s="3"/>
      <c r="MF1101" s="3"/>
      <c r="MG1101" s="3"/>
      <c r="MH1101" s="3"/>
      <c r="MI1101" s="3"/>
      <c r="MJ1101" s="3"/>
      <c r="MK1101" s="3"/>
      <c r="ML1101" s="3"/>
      <c r="MM1101" s="3"/>
      <c r="MN1101" s="3"/>
      <c r="MO1101" s="3"/>
      <c r="MP1101" s="3"/>
      <c r="MQ1101" s="3"/>
      <c r="MR1101" s="3"/>
      <c r="MS1101" s="3"/>
      <c r="MT1101" s="3"/>
      <c r="MU1101" s="3"/>
      <c r="MV1101" s="3"/>
      <c r="MW1101" s="3"/>
      <c r="MX1101" s="3"/>
      <c r="MY1101" s="3"/>
      <c r="MZ1101" s="3"/>
      <c r="NA1101" s="3"/>
      <c r="NB1101" s="3"/>
      <c r="NC1101" s="3"/>
      <c r="ND1101" s="3"/>
      <c r="NE1101" s="3"/>
      <c r="NF1101" s="3"/>
      <c r="NG1101" s="3"/>
      <c r="NH1101" s="3"/>
      <c r="NI1101" s="3"/>
      <c r="NJ1101" s="3"/>
      <c r="NK1101" s="3"/>
      <c r="NL1101" s="3"/>
      <c r="NM1101" s="3"/>
      <c r="NN1101" s="3"/>
      <c r="NO1101" s="3"/>
      <c r="NP1101" s="3"/>
      <c r="NQ1101" s="3"/>
      <c r="NR1101" s="3"/>
      <c r="NS1101" s="3"/>
      <c r="NT1101" s="3"/>
      <c r="NU1101" s="3"/>
      <c r="NV1101" s="3"/>
      <c r="NW1101" s="3"/>
      <c r="NX1101" s="3"/>
      <c r="NY1101" s="3"/>
      <c r="NZ1101" s="3"/>
      <c r="OA1101" s="3"/>
      <c r="OB1101" s="3"/>
      <c r="OC1101" s="3"/>
      <c r="OD1101" s="3"/>
      <c r="OE1101" s="3"/>
      <c r="OF1101" s="3"/>
      <c r="OG1101" s="3"/>
      <c r="OH1101" s="3"/>
      <c r="OI1101" s="3"/>
      <c r="OJ1101" s="3"/>
      <c r="OK1101" s="3"/>
      <c r="OL1101" s="3"/>
      <c r="OM1101" s="3"/>
      <c r="ON1101" s="3"/>
      <c r="OO1101" s="3"/>
      <c r="OP1101" s="3"/>
      <c r="OQ1101" s="3"/>
      <c r="OR1101" s="3"/>
      <c r="OS1101" s="3"/>
      <c r="OT1101" s="3"/>
      <c r="OU1101" s="3"/>
      <c r="OV1101" s="3"/>
      <c r="OW1101" s="3"/>
      <c r="OX1101" s="3"/>
      <c r="OY1101" s="3"/>
      <c r="OZ1101" s="3"/>
      <c r="PA1101" s="3"/>
      <c r="PB1101" s="3"/>
      <c r="PC1101" s="3"/>
      <c r="PD1101" s="3"/>
      <c r="PE1101" s="3"/>
      <c r="PF1101" s="3"/>
      <c r="PG1101" s="3"/>
      <c r="PH1101" s="3"/>
      <c r="PI1101" s="3"/>
      <c r="PJ1101" s="3"/>
      <c r="PK1101" s="3"/>
      <c r="PL1101" s="3"/>
      <c r="PM1101" s="3"/>
      <c r="PN1101" s="3"/>
      <c r="PO1101" s="3"/>
      <c r="PP1101" s="3"/>
      <c r="PQ1101" s="3"/>
      <c r="PR1101" s="3"/>
      <c r="PS1101" s="3"/>
      <c r="PT1101" s="3"/>
      <c r="PU1101" s="3"/>
      <c r="PV1101" s="3"/>
      <c r="PW1101" s="3"/>
      <c r="PX1101" s="3"/>
      <c r="PY1101" s="3"/>
      <c r="PZ1101" s="3"/>
      <c r="QA1101" s="3"/>
      <c r="QB1101" s="3"/>
      <c r="QC1101" s="3"/>
      <c r="QD1101" s="3"/>
      <c r="QE1101" s="3"/>
      <c r="QF1101" s="3"/>
      <c r="QG1101" s="3"/>
      <c r="QH1101" s="3"/>
      <c r="QI1101" s="3"/>
      <c r="QJ1101" s="3"/>
      <c r="QK1101" s="3"/>
      <c r="QL1101" s="3"/>
      <c r="QM1101" s="3"/>
      <c r="QN1101" s="3"/>
      <c r="QO1101" s="3"/>
      <c r="QP1101" s="3"/>
      <c r="QQ1101" s="3"/>
      <c r="QR1101" s="3"/>
      <c r="QS1101" s="3"/>
      <c r="QT1101" s="3"/>
      <c r="QU1101" s="3"/>
      <c r="QV1101" s="3"/>
      <c r="QW1101" s="3"/>
      <c r="QX1101" s="3"/>
      <c r="QY1101" s="3"/>
      <c r="QZ1101" s="3"/>
      <c r="RA1101" s="3"/>
      <c r="RB1101" s="3"/>
      <c r="RC1101" s="3"/>
      <c r="RD1101" s="3"/>
      <c r="RE1101" s="3"/>
      <c r="RF1101" s="3"/>
      <c r="RG1101" s="3"/>
      <c r="RH1101" s="3"/>
      <c r="RI1101" s="3"/>
      <c r="RJ1101" s="3"/>
      <c r="RK1101" s="3"/>
      <c r="RL1101" s="3"/>
      <c r="RM1101" s="3"/>
      <c r="RN1101" s="3"/>
      <c r="RO1101" s="3"/>
      <c r="RP1101" s="3"/>
      <c r="RQ1101" s="3"/>
      <c r="RR1101" s="3"/>
      <c r="RS1101" s="3"/>
      <c r="RT1101" s="3"/>
      <c r="RU1101" s="3"/>
      <c r="RV1101" s="3"/>
      <c r="RW1101" s="3"/>
      <c r="RX1101" s="3"/>
      <c r="RY1101" s="3"/>
      <c r="RZ1101" s="3"/>
      <c r="SA1101" s="3"/>
      <c r="SB1101" s="3"/>
      <c r="SC1101" s="3"/>
      <c r="SD1101" s="3"/>
      <c r="SE1101" s="3"/>
      <c r="SF1101" s="3"/>
      <c r="SG1101" s="3"/>
      <c r="SH1101" s="3"/>
      <c r="SI1101" s="3"/>
      <c r="SJ1101" s="3"/>
      <c r="SK1101" s="3"/>
      <c r="SL1101" s="3"/>
      <c r="SM1101" s="3"/>
      <c r="SN1101" s="3"/>
      <c r="SO1101" s="3"/>
      <c r="SP1101" s="3"/>
      <c r="SQ1101" s="3"/>
      <c r="SR1101" s="3"/>
      <c r="SS1101" s="3"/>
      <c r="ST1101" s="3"/>
      <c r="SU1101" s="3"/>
      <c r="SV1101" s="3"/>
      <c r="SW1101" s="3"/>
      <c r="SX1101" s="3"/>
      <c r="SY1101" s="3"/>
      <c r="SZ1101" s="3"/>
      <c r="TA1101" s="3"/>
      <c r="TB1101" s="3"/>
      <c r="TC1101" s="3"/>
      <c r="TD1101" s="3"/>
      <c r="TE1101" s="3"/>
      <c r="TF1101" s="3"/>
      <c r="TG1101" s="3"/>
      <c r="TH1101" s="3"/>
      <c r="TI1101" s="3"/>
      <c r="TJ1101" s="3"/>
      <c r="TK1101" s="3"/>
      <c r="TL1101" s="3"/>
      <c r="TM1101" s="3"/>
      <c r="TN1101" s="3"/>
      <c r="TO1101" s="3"/>
      <c r="TP1101" s="3"/>
      <c r="TQ1101" s="3"/>
      <c r="TR1101" s="3"/>
      <c r="TS1101" s="3"/>
      <c r="TT1101" s="3"/>
      <c r="TU1101" s="3"/>
      <c r="TV1101" s="3"/>
      <c r="TW1101" s="3"/>
      <c r="TX1101" s="3"/>
      <c r="TY1101" s="3"/>
      <c r="TZ1101" s="3"/>
      <c r="UA1101" s="3"/>
      <c r="UB1101" s="3"/>
      <c r="UC1101" s="3"/>
      <c r="UD1101" s="3"/>
      <c r="UE1101" s="3"/>
      <c r="UF1101" s="3"/>
      <c r="UG1101" s="3"/>
      <c r="UH1101" s="3"/>
      <c r="UI1101" s="3"/>
      <c r="UJ1101" s="3"/>
      <c r="UK1101" s="3"/>
      <c r="UL1101" s="3"/>
      <c r="UM1101" s="3"/>
      <c r="UN1101" s="3"/>
      <c r="UO1101" s="3"/>
      <c r="UP1101" s="3"/>
      <c r="UQ1101" s="3"/>
      <c r="UR1101" s="3"/>
      <c r="US1101" s="3"/>
      <c r="UT1101" s="3"/>
      <c r="UU1101" s="3"/>
      <c r="UV1101" s="3"/>
      <c r="UW1101" s="3"/>
      <c r="UX1101" s="3"/>
      <c r="UY1101" s="3"/>
      <c r="UZ1101" s="3"/>
      <c r="VA1101" s="3"/>
      <c r="VB1101" s="3"/>
      <c r="VC1101" s="3"/>
      <c r="VD1101" s="3"/>
      <c r="VE1101" s="3"/>
      <c r="VF1101" s="3"/>
      <c r="VG1101" s="3"/>
      <c r="VH1101" s="3"/>
      <c r="VI1101" s="3"/>
      <c r="VJ1101" s="3"/>
      <c r="VK1101" s="3"/>
      <c r="VL1101" s="3"/>
      <c r="VM1101" s="3"/>
      <c r="VN1101" s="3"/>
      <c r="VO1101" s="3"/>
      <c r="VP1101" s="3"/>
      <c r="VQ1101" s="3"/>
      <c r="VR1101" s="3"/>
      <c r="VS1101" s="3"/>
      <c r="VT1101" s="3"/>
      <c r="VU1101" s="3"/>
      <c r="VV1101" s="3"/>
      <c r="VW1101" s="3"/>
      <c r="VX1101" s="3"/>
      <c r="VY1101" s="3"/>
      <c r="VZ1101" s="3"/>
      <c r="WA1101" s="3"/>
      <c r="WB1101" s="3"/>
      <c r="WC1101" s="3"/>
    </row>
    <row r="1102" spans="1:601" x14ac:dyDescent="0.3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  <c r="IU1102" s="3"/>
      <c r="IV1102" s="3"/>
      <c r="IW1102" s="3"/>
      <c r="IX1102" s="3"/>
      <c r="IY1102" s="3"/>
      <c r="IZ1102" s="3"/>
      <c r="JA1102" s="3"/>
      <c r="JB1102" s="3"/>
      <c r="JC1102" s="3"/>
      <c r="JD1102" s="3"/>
      <c r="JE1102" s="3"/>
      <c r="JF1102" s="3"/>
      <c r="JG1102" s="3"/>
      <c r="JH1102" s="3"/>
      <c r="JI1102" s="3"/>
      <c r="JJ1102" s="3"/>
      <c r="JK1102" s="3"/>
      <c r="JL1102" s="3"/>
      <c r="JM1102" s="3"/>
      <c r="JN1102" s="3"/>
      <c r="JO1102" s="3"/>
      <c r="JP1102" s="3"/>
      <c r="JQ1102" s="3"/>
      <c r="JR1102" s="3"/>
      <c r="JS1102" s="3"/>
      <c r="JT1102" s="3"/>
      <c r="JU1102" s="3"/>
      <c r="JV1102" s="3"/>
      <c r="JW1102" s="3"/>
      <c r="JX1102" s="3"/>
      <c r="JY1102" s="3"/>
      <c r="JZ1102" s="3"/>
      <c r="KA1102" s="3"/>
      <c r="KB1102" s="3"/>
      <c r="KC1102" s="3"/>
      <c r="KD1102" s="3"/>
      <c r="KE1102" s="3"/>
      <c r="KF1102" s="3"/>
      <c r="KG1102" s="3"/>
      <c r="KH1102" s="3"/>
      <c r="KI1102" s="3"/>
      <c r="KJ1102" s="3"/>
      <c r="KK1102" s="3"/>
      <c r="KL1102" s="3"/>
      <c r="KM1102" s="3"/>
      <c r="KN1102" s="3"/>
      <c r="KO1102" s="3"/>
      <c r="KP1102" s="3"/>
      <c r="KQ1102" s="3"/>
      <c r="KR1102" s="3"/>
      <c r="KS1102" s="3"/>
      <c r="KT1102" s="3"/>
      <c r="KU1102" s="3"/>
      <c r="KV1102" s="3"/>
      <c r="KW1102" s="3"/>
      <c r="KX1102" s="3"/>
      <c r="KY1102" s="3"/>
      <c r="KZ1102" s="3"/>
      <c r="LA1102" s="3"/>
      <c r="LB1102" s="3"/>
      <c r="LC1102" s="3"/>
      <c r="LD1102" s="3"/>
      <c r="LE1102" s="3"/>
      <c r="LF1102" s="3"/>
      <c r="LG1102" s="3"/>
      <c r="LH1102" s="3"/>
      <c r="LI1102" s="3"/>
      <c r="LJ1102" s="3"/>
      <c r="LK1102" s="3"/>
      <c r="LL1102" s="3"/>
      <c r="LM1102" s="3"/>
      <c r="LN1102" s="3"/>
      <c r="LO1102" s="3"/>
      <c r="LP1102" s="3"/>
      <c r="LQ1102" s="3"/>
      <c r="LR1102" s="3"/>
      <c r="LS1102" s="3"/>
      <c r="LT1102" s="3"/>
      <c r="LU1102" s="3"/>
      <c r="LV1102" s="3"/>
      <c r="LW1102" s="3"/>
      <c r="LX1102" s="3"/>
      <c r="LY1102" s="3"/>
      <c r="LZ1102" s="3"/>
      <c r="MA1102" s="3"/>
      <c r="MB1102" s="3"/>
      <c r="MC1102" s="3"/>
      <c r="MD1102" s="3"/>
      <c r="ME1102" s="3"/>
      <c r="MF1102" s="3"/>
      <c r="MG1102" s="3"/>
      <c r="MH1102" s="3"/>
      <c r="MI1102" s="3"/>
      <c r="MJ1102" s="3"/>
      <c r="MK1102" s="3"/>
      <c r="ML1102" s="3"/>
      <c r="MM1102" s="3"/>
      <c r="MN1102" s="3"/>
      <c r="MO1102" s="3"/>
      <c r="MP1102" s="3"/>
      <c r="MQ1102" s="3"/>
      <c r="MR1102" s="3"/>
      <c r="MS1102" s="3"/>
      <c r="MT1102" s="3"/>
      <c r="MU1102" s="3"/>
      <c r="MV1102" s="3"/>
      <c r="MW1102" s="3"/>
      <c r="MX1102" s="3"/>
      <c r="MY1102" s="3"/>
      <c r="MZ1102" s="3"/>
      <c r="NA1102" s="3"/>
      <c r="NB1102" s="3"/>
      <c r="NC1102" s="3"/>
      <c r="ND1102" s="3"/>
      <c r="NE1102" s="3"/>
      <c r="NF1102" s="3"/>
      <c r="NG1102" s="3"/>
      <c r="NH1102" s="3"/>
      <c r="NI1102" s="3"/>
      <c r="NJ1102" s="3"/>
      <c r="NK1102" s="3"/>
      <c r="NL1102" s="3"/>
      <c r="NM1102" s="3"/>
      <c r="NN1102" s="3"/>
      <c r="NO1102" s="3"/>
      <c r="NP1102" s="3"/>
      <c r="NQ1102" s="3"/>
      <c r="NR1102" s="3"/>
      <c r="NS1102" s="3"/>
      <c r="NT1102" s="3"/>
      <c r="NU1102" s="3"/>
      <c r="NV1102" s="3"/>
      <c r="NW1102" s="3"/>
      <c r="NX1102" s="3"/>
      <c r="NY1102" s="3"/>
      <c r="NZ1102" s="3"/>
      <c r="OA1102" s="3"/>
      <c r="OB1102" s="3"/>
      <c r="OC1102" s="3"/>
      <c r="OD1102" s="3"/>
      <c r="OE1102" s="3"/>
      <c r="OF1102" s="3"/>
      <c r="OG1102" s="3"/>
      <c r="OH1102" s="3"/>
      <c r="OI1102" s="3"/>
      <c r="OJ1102" s="3"/>
      <c r="OK1102" s="3"/>
      <c r="OL1102" s="3"/>
      <c r="OM1102" s="3"/>
      <c r="ON1102" s="3"/>
      <c r="OO1102" s="3"/>
      <c r="OP1102" s="3"/>
      <c r="OQ1102" s="3"/>
      <c r="OR1102" s="3"/>
      <c r="OS1102" s="3"/>
      <c r="OT1102" s="3"/>
      <c r="OU1102" s="3"/>
      <c r="OV1102" s="3"/>
      <c r="OW1102" s="3"/>
      <c r="OX1102" s="3"/>
      <c r="OY1102" s="3"/>
      <c r="OZ1102" s="3"/>
      <c r="PA1102" s="3"/>
      <c r="PB1102" s="3"/>
      <c r="PC1102" s="3"/>
      <c r="PD1102" s="3"/>
      <c r="PE1102" s="3"/>
      <c r="PF1102" s="3"/>
      <c r="PG1102" s="3"/>
      <c r="PH1102" s="3"/>
      <c r="PI1102" s="3"/>
      <c r="PJ1102" s="3"/>
      <c r="PK1102" s="3"/>
      <c r="PL1102" s="3"/>
      <c r="PM1102" s="3"/>
      <c r="PN1102" s="3"/>
      <c r="PO1102" s="3"/>
      <c r="PP1102" s="3"/>
      <c r="PQ1102" s="3"/>
      <c r="PR1102" s="3"/>
      <c r="PS1102" s="3"/>
      <c r="PT1102" s="3"/>
      <c r="PU1102" s="3"/>
      <c r="PV1102" s="3"/>
      <c r="PW1102" s="3"/>
      <c r="PX1102" s="3"/>
      <c r="PY1102" s="3"/>
      <c r="PZ1102" s="3"/>
      <c r="QA1102" s="3"/>
      <c r="QB1102" s="3"/>
      <c r="QC1102" s="3"/>
      <c r="QD1102" s="3"/>
      <c r="QE1102" s="3"/>
      <c r="QF1102" s="3"/>
      <c r="QG1102" s="3"/>
      <c r="QH1102" s="3"/>
      <c r="QI1102" s="3"/>
      <c r="QJ1102" s="3"/>
      <c r="QK1102" s="3"/>
      <c r="QL1102" s="3"/>
      <c r="QM1102" s="3"/>
      <c r="QN1102" s="3"/>
      <c r="QO1102" s="3"/>
      <c r="QP1102" s="3"/>
      <c r="QQ1102" s="3"/>
      <c r="QR1102" s="3"/>
      <c r="QS1102" s="3"/>
      <c r="QT1102" s="3"/>
      <c r="QU1102" s="3"/>
      <c r="QV1102" s="3"/>
      <c r="QW1102" s="3"/>
      <c r="QX1102" s="3"/>
      <c r="QY1102" s="3"/>
      <c r="QZ1102" s="3"/>
      <c r="RA1102" s="3"/>
      <c r="RB1102" s="3"/>
      <c r="RC1102" s="3"/>
      <c r="RD1102" s="3"/>
      <c r="RE1102" s="3"/>
      <c r="RF1102" s="3"/>
      <c r="RG1102" s="3"/>
      <c r="RH1102" s="3"/>
      <c r="RI1102" s="3"/>
      <c r="RJ1102" s="3"/>
      <c r="RK1102" s="3"/>
      <c r="RL1102" s="3"/>
      <c r="RM1102" s="3"/>
      <c r="RN1102" s="3"/>
      <c r="RO1102" s="3"/>
      <c r="RP1102" s="3"/>
      <c r="RQ1102" s="3"/>
      <c r="RR1102" s="3"/>
      <c r="RS1102" s="3"/>
      <c r="RT1102" s="3"/>
      <c r="RU1102" s="3"/>
      <c r="RV1102" s="3"/>
      <c r="RW1102" s="3"/>
      <c r="RX1102" s="3"/>
      <c r="RY1102" s="3"/>
      <c r="RZ1102" s="3"/>
      <c r="SA1102" s="3"/>
      <c r="SB1102" s="3"/>
      <c r="SC1102" s="3"/>
      <c r="SD1102" s="3"/>
      <c r="SE1102" s="3"/>
      <c r="SF1102" s="3"/>
      <c r="SG1102" s="3"/>
      <c r="SH1102" s="3"/>
      <c r="SI1102" s="3"/>
      <c r="SJ1102" s="3"/>
      <c r="SK1102" s="3"/>
      <c r="SL1102" s="3"/>
      <c r="SM1102" s="3"/>
      <c r="SN1102" s="3"/>
      <c r="SO1102" s="3"/>
      <c r="SP1102" s="3"/>
      <c r="SQ1102" s="3"/>
      <c r="SR1102" s="3"/>
      <c r="SS1102" s="3"/>
      <c r="ST1102" s="3"/>
      <c r="SU1102" s="3"/>
      <c r="SV1102" s="3"/>
      <c r="SW1102" s="3"/>
      <c r="SX1102" s="3"/>
      <c r="SY1102" s="3"/>
      <c r="SZ1102" s="3"/>
      <c r="TA1102" s="3"/>
      <c r="TB1102" s="3"/>
      <c r="TC1102" s="3"/>
      <c r="TD1102" s="3"/>
      <c r="TE1102" s="3"/>
      <c r="TF1102" s="3"/>
      <c r="TG1102" s="3"/>
      <c r="TH1102" s="3"/>
      <c r="TI1102" s="3"/>
      <c r="TJ1102" s="3"/>
      <c r="TK1102" s="3"/>
      <c r="TL1102" s="3"/>
      <c r="TM1102" s="3"/>
      <c r="TN1102" s="3"/>
      <c r="TO1102" s="3"/>
      <c r="TP1102" s="3"/>
      <c r="TQ1102" s="3"/>
      <c r="TR1102" s="3"/>
      <c r="TS1102" s="3"/>
      <c r="TT1102" s="3"/>
      <c r="TU1102" s="3"/>
      <c r="TV1102" s="3"/>
      <c r="TW1102" s="3"/>
      <c r="TX1102" s="3"/>
      <c r="TY1102" s="3"/>
      <c r="TZ1102" s="3"/>
      <c r="UA1102" s="3"/>
      <c r="UB1102" s="3"/>
      <c r="UC1102" s="3"/>
      <c r="UD1102" s="3"/>
      <c r="UE1102" s="3"/>
      <c r="UF1102" s="3"/>
      <c r="UG1102" s="3"/>
      <c r="UH1102" s="3"/>
      <c r="UI1102" s="3"/>
      <c r="UJ1102" s="3"/>
      <c r="UK1102" s="3"/>
      <c r="UL1102" s="3"/>
      <c r="UM1102" s="3"/>
      <c r="UN1102" s="3"/>
      <c r="UO1102" s="3"/>
      <c r="UP1102" s="3"/>
      <c r="UQ1102" s="3"/>
      <c r="UR1102" s="3"/>
      <c r="US1102" s="3"/>
      <c r="UT1102" s="3"/>
      <c r="UU1102" s="3"/>
      <c r="UV1102" s="3"/>
      <c r="UW1102" s="3"/>
      <c r="UX1102" s="3"/>
      <c r="UY1102" s="3"/>
      <c r="UZ1102" s="3"/>
      <c r="VA1102" s="3"/>
      <c r="VB1102" s="3"/>
      <c r="VC1102" s="3"/>
      <c r="VD1102" s="3"/>
      <c r="VE1102" s="3"/>
      <c r="VF1102" s="3"/>
      <c r="VG1102" s="3"/>
      <c r="VH1102" s="3"/>
      <c r="VI1102" s="3"/>
      <c r="VJ1102" s="3"/>
      <c r="VK1102" s="3"/>
      <c r="VL1102" s="3"/>
      <c r="VM1102" s="3"/>
      <c r="VN1102" s="3"/>
      <c r="VO1102" s="3"/>
      <c r="VP1102" s="3"/>
      <c r="VQ1102" s="3"/>
      <c r="VR1102" s="3"/>
      <c r="VS1102" s="3"/>
      <c r="VT1102" s="3"/>
      <c r="VU1102" s="3"/>
      <c r="VV1102" s="3"/>
      <c r="VW1102" s="3"/>
      <c r="VX1102" s="3"/>
      <c r="VY1102" s="3"/>
      <c r="VZ1102" s="3"/>
      <c r="WA1102" s="3"/>
      <c r="WB1102" s="3"/>
      <c r="WC1102" s="3"/>
    </row>
    <row r="1103" spans="1:601" x14ac:dyDescent="0.3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  <c r="IW1103" s="3"/>
      <c r="IX1103" s="3"/>
      <c r="IY1103" s="3"/>
      <c r="IZ1103" s="3"/>
      <c r="JA1103" s="3"/>
      <c r="JB1103" s="3"/>
      <c r="JC1103" s="3"/>
      <c r="JD1103" s="3"/>
      <c r="JE1103" s="3"/>
      <c r="JF1103" s="3"/>
      <c r="JG1103" s="3"/>
      <c r="JH1103" s="3"/>
      <c r="JI1103" s="3"/>
      <c r="JJ1103" s="3"/>
      <c r="JK1103" s="3"/>
      <c r="JL1103" s="3"/>
      <c r="JM1103" s="3"/>
      <c r="JN1103" s="3"/>
      <c r="JO1103" s="3"/>
      <c r="JP1103" s="3"/>
      <c r="JQ1103" s="3"/>
      <c r="JR1103" s="3"/>
      <c r="JS1103" s="3"/>
      <c r="JT1103" s="3"/>
      <c r="JU1103" s="3"/>
      <c r="JV1103" s="3"/>
      <c r="JW1103" s="3"/>
      <c r="JX1103" s="3"/>
      <c r="JY1103" s="3"/>
      <c r="JZ1103" s="3"/>
      <c r="KA1103" s="3"/>
      <c r="KB1103" s="3"/>
      <c r="KC1103" s="3"/>
      <c r="KD1103" s="3"/>
      <c r="KE1103" s="3"/>
      <c r="KF1103" s="3"/>
      <c r="KG1103" s="3"/>
      <c r="KH1103" s="3"/>
      <c r="KI1103" s="3"/>
      <c r="KJ1103" s="3"/>
      <c r="KK1103" s="3"/>
      <c r="KL1103" s="3"/>
      <c r="KM1103" s="3"/>
      <c r="KN1103" s="3"/>
      <c r="KO1103" s="3"/>
      <c r="KP1103" s="3"/>
      <c r="KQ1103" s="3"/>
      <c r="KR1103" s="3"/>
      <c r="KS1103" s="3"/>
      <c r="KT1103" s="3"/>
      <c r="KU1103" s="3"/>
      <c r="KV1103" s="3"/>
      <c r="KW1103" s="3"/>
      <c r="KX1103" s="3"/>
      <c r="KY1103" s="3"/>
      <c r="KZ1103" s="3"/>
      <c r="LA1103" s="3"/>
      <c r="LB1103" s="3"/>
      <c r="LC1103" s="3"/>
      <c r="LD1103" s="3"/>
      <c r="LE1103" s="3"/>
      <c r="LF1103" s="3"/>
      <c r="LG1103" s="3"/>
      <c r="LH1103" s="3"/>
      <c r="LI1103" s="3"/>
      <c r="LJ1103" s="3"/>
      <c r="LK1103" s="3"/>
      <c r="LL1103" s="3"/>
      <c r="LM1103" s="3"/>
      <c r="LN1103" s="3"/>
      <c r="LO1103" s="3"/>
      <c r="LP1103" s="3"/>
      <c r="LQ1103" s="3"/>
      <c r="LR1103" s="3"/>
      <c r="LS1103" s="3"/>
      <c r="LT1103" s="3"/>
      <c r="LU1103" s="3"/>
      <c r="LV1103" s="3"/>
      <c r="LW1103" s="3"/>
      <c r="LX1103" s="3"/>
      <c r="LY1103" s="3"/>
      <c r="LZ1103" s="3"/>
      <c r="MA1103" s="3"/>
      <c r="MB1103" s="3"/>
      <c r="MC1103" s="3"/>
      <c r="MD1103" s="3"/>
      <c r="ME1103" s="3"/>
      <c r="MF1103" s="3"/>
      <c r="MG1103" s="3"/>
      <c r="MH1103" s="3"/>
      <c r="MI1103" s="3"/>
      <c r="MJ1103" s="3"/>
      <c r="MK1103" s="3"/>
      <c r="ML1103" s="3"/>
      <c r="MM1103" s="3"/>
      <c r="MN1103" s="3"/>
      <c r="MO1103" s="3"/>
      <c r="MP1103" s="3"/>
      <c r="MQ1103" s="3"/>
      <c r="MR1103" s="3"/>
      <c r="MS1103" s="3"/>
      <c r="MT1103" s="3"/>
      <c r="MU1103" s="3"/>
      <c r="MV1103" s="3"/>
      <c r="MW1103" s="3"/>
      <c r="MX1103" s="3"/>
      <c r="MY1103" s="3"/>
      <c r="MZ1103" s="3"/>
      <c r="NA1103" s="3"/>
      <c r="NB1103" s="3"/>
      <c r="NC1103" s="3"/>
      <c r="ND1103" s="3"/>
      <c r="NE1103" s="3"/>
      <c r="NF1103" s="3"/>
      <c r="NG1103" s="3"/>
      <c r="NH1103" s="3"/>
      <c r="NI1103" s="3"/>
      <c r="NJ1103" s="3"/>
      <c r="NK1103" s="3"/>
      <c r="NL1103" s="3"/>
      <c r="NM1103" s="3"/>
      <c r="NN1103" s="3"/>
      <c r="NO1103" s="3"/>
      <c r="NP1103" s="3"/>
      <c r="NQ1103" s="3"/>
      <c r="NR1103" s="3"/>
      <c r="NS1103" s="3"/>
      <c r="NT1103" s="3"/>
      <c r="NU1103" s="3"/>
      <c r="NV1103" s="3"/>
      <c r="NW1103" s="3"/>
      <c r="NX1103" s="3"/>
      <c r="NY1103" s="3"/>
      <c r="NZ1103" s="3"/>
      <c r="OA1103" s="3"/>
      <c r="OB1103" s="3"/>
      <c r="OC1103" s="3"/>
      <c r="OD1103" s="3"/>
      <c r="OE1103" s="3"/>
      <c r="OF1103" s="3"/>
      <c r="OG1103" s="3"/>
      <c r="OH1103" s="3"/>
      <c r="OI1103" s="3"/>
      <c r="OJ1103" s="3"/>
      <c r="OK1103" s="3"/>
      <c r="OL1103" s="3"/>
      <c r="OM1103" s="3"/>
      <c r="ON1103" s="3"/>
      <c r="OO1103" s="3"/>
      <c r="OP1103" s="3"/>
      <c r="OQ1103" s="3"/>
      <c r="OR1103" s="3"/>
      <c r="OS1103" s="3"/>
      <c r="OT1103" s="3"/>
      <c r="OU1103" s="3"/>
      <c r="OV1103" s="3"/>
      <c r="OW1103" s="3"/>
      <c r="OX1103" s="3"/>
      <c r="OY1103" s="3"/>
      <c r="OZ1103" s="3"/>
      <c r="PA1103" s="3"/>
      <c r="PB1103" s="3"/>
      <c r="PC1103" s="3"/>
      <c r="PD1103" s="3"/>
      <c r="PE1103" s="3"/>
      <c r="PF1103" s="3"/>
      <c r="PG1103" s="3"/>
      <c r="PH1103" s="3"/>
      <c r="PI1103" s="3"/>
      <c r="PJ1103" s="3"/>
      <c r="PK1103" s="3"/>
      <c r="PL1103" s="3"/>
      <c r="PM1103" s="3"/>
      <c r="PN1103" s="3"/>
      <c r="PO1103" s="3"/>
      <c r="PP1103" s="3"/>
      <c r="PQ1103" s="3"/>
      <c r="PR1103" s="3"/>
      <c r="PS1103" s="3"/>
      <c r="PT1103" s="3"/>
      <c r="PU1103" s="3"/>
      <c r="PV1103" s="3"/>
      <c r="PW1103" s="3"/>
      <c r="PX1103" s="3"/>
      <c r="PY1103" s="3"/>
      <c r="PZ1103" s="3"/>
      <c r="QA1103" s="3"/>
      <c r="QB1103" s="3"/>
      <c r="QC1103" s="3"/>
      <c r="QD1103" s="3"/>
      <c r="QE1103" s="3"/>
      <c r="QF1103" s="3"/>
      <c r="QG1103" s="3"/>
      <c r="QH1103" s="3"/>
      <c r="QI1103" s="3"/>
      <c r="QJ1103" s="3"/>
      <c r="QK1103" s="3"/>
      <c r="QL1103" s="3"/>
      <c r="QM1103" s="3"/>
      <c r="QN1103" s="3"/>
      <c r="QO1103" s="3"/>
      <c r="QP1103" s="3"/>
      <c r="QQ1103" s="3"/>
      <c r="QR1103" s="3"/>
      <c r="QS1103" s="3"/>
      <c r="QT1103" s="3"/>
      <c r="QU1103" s="3"/>
      <c r="QV1103" s="3"/>
      <c r="QW1103" s="3"/>
      <c r="QX1103" s="3"/>
      <c r="QY1103" s="3"/>
      <c r="QZ1103" s="3"/>
      <c r="RA1103" s="3"/>
      <c r="RB1103" s="3"/>
      <c r="RC1103" s="3"/>
      <c r="RD1103" s="3"/>
      <c r="RE1103" s="3"/>
      <c r="RF1103" s="3"/>
      <c r="RG1103" s="3"/>
      <c r="RH1103" s="3"/>
      <c r="RI1103" s="3"/>
      <c r="RJ1103" s="3"/>
      <c r="RK1103" s="3"/>
      <c r="RL1103" s="3"/>
      <c r="RM1103" s="3"/>
      <c r="RN1103" s="3"/>
      <c r="RO1103" s="3"/>
      <c r="RP1103" s="3"/>
      <c r="RQ1103" s="3"/>
      <c r="RR1103" s="3"/>
      <c r="RS1103" s="3"/>
      <c r="RT1103" s="3"/>
      <c r="RU1103" s="3"/>
      <c r="RV1103" s="3"/>
      <c r="RW1103" s="3"/>
      <c r="RX1103" s="3"/>
      <c r="RY1103" s="3"/>
      <c r="RZ1103" s="3"/>
      <c r="SA1103" s="3"/>
      <c r="SB1103" s="3"/>
      <c r="SC1103" s="3"/>
      <c r="SD1103" s="3"/>
      <c r="SE1103" s="3"/>
      <c r="SF1103" s="3"/>
      <c r="SG1103" s="3"/>
      <c r="SH1103" s="3"/>
      <c r="SI1103" s="3"/>
      <c r="SJ1103" s="3"/>
      <c r="SK1103" s="3"/>
      <c r="SL1103" s="3"/>
      <c r="SM1103" s="3"/>
      <c r="SN1103" s="3"/>
      <c r="SO1103" s="3"/>
      <c r="SP1103" s="3"/>
      <c r="SQ1103" s="3"/>
      <c r="SR1103" s="3"/>
      <c r="SS1103" s="3"/>
      <c r="ST1103" s="3"/>
      <c r="SU1103" s="3"/>
      <c r="SV1103" s="3"/>
      <c r="SW1103" s="3"/>
      <c r="SX1103" s="3"/>
      <c r="SY1103" s="3"/>
      <c r="SZ1103" s="3"/>
      <c r="TA1103" s="3"/>
      <c r="TB1103" s="3"/>
      <c r="TC1103" s="3"/>
      <c r="TD1103" s="3"/>
      <c r="TE1103" s="3"/>
      <c r="TF1103" s="3"/>
      <c r="TG1103" s="3"/>
      <c r="TH1103" s="3"/>
      <c r="TI1103" s="3"/>
      <c r="TJ1103" s="3"/>
      <c r="TK1103" s="3"/>
      <c r="TL1103" s="3"/>
      <c r="TM1103" s="3"/>
      <c r="TN1103" s="3"/>
      <c r="TO1103" s="3"/>
      <c r="TP1103" s="3"/>
      <c r="TQ1103" s="3"/>
      <c r="TR1103" s="3"/>
      <c r="TS1103" s="3"/>
      <c r="TT1103" s="3"/>
      <c r="TU1103" s="3"/>
      <c r="TV1103" s="3"/>
      <c r="TW1103" s="3"/>
      <c r="TX1103" s="3"/>
      <c r="TY1103" s="3"/>
      <c r="TZ1103" s="3"/>
      <c r="UA1103" s="3"/>
      <c r="UB1103" s="3"/>
      <c r="UC1103" s="3"/>
      <c r="UD1103" s="3"/>
      <c r="UE1103" s="3"/>
      <c r="UF1103" s="3"/>
      <c r="UG1103" s="3"/>
      <c r="UH1103" s="3"/>
      <c r="UI1103" s="3"/>
      <c r="UJ1103" s="3"/>
      <c r="UK1103" s="3"/>
      <c r="UL1103" s="3"/>
      <c r="UM1103" s="3"/>
      <c r="UN1103" s="3"/>
      <c r="UO1103" s="3"/>
      <c r="UP1103" s="3"/>
      <c r="UQ1103" s="3"/>
      <c r="UR1103" s="3"/>
      <c r="US1103" s="3"/>
      <c r="UT1103" s="3"/>
      <c r="UU1103" s="3"/>
      <c r="UV1103" s="3"/>
      <c r="UW1103" s="3"/>
      <c r="UX1103" s="3"/>
      <c r="UY1103" s="3"/>
      <c r="UZ1103" s="3"/>
      <c r="VA1103" s="3"/>
      <c r="VB1103" s="3"/>
      <c r="VC1103" s="3"/>
      <c r="VD1103" s="3"/>
      <c r="VE1103" s="3"/>
      <c r="VF1103" s="3"/>
      <c r="VG1103" s="3"/>
      <c r="VH1103" s="3"/>
      <c r="VI1103" s="3"/>
      <c r="VJ1103" s="3"/>
      <c r="VK1103" s="3"/>
      <c r="VL1103" s="3"/>
      <c r="VM1103" s="3"/>
      <c r="VN1103" s="3"/>
      <c r="VO1103" s="3"/>
      <c r="VP1103" s="3"/>
      <c r="VQ1103" s="3"/>
      <c r="VR1103" s="3"/>
      <c r="VS1103" s="3"/>
      <c r="VT1103" s="3"/>
      <c r="VU1103" s="3"/>
      <c r="VV1103" s="3"/>
      <c r="VW1103" s="3"/>
      <c r="VX1103" s="3"/>
      <c r="VY1103" s="3"/>
      <c r="VZ1103" s="3"/>
      <c r="WA1103" s="3"/>
      <c r="WB1103" s="3"/>
      <c r="WC1103" s="3"/>
    </row>
    <row r="1104" spans="1:601" x14ac:dyDescent="0.3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  <c r="IW1104" s="3"/>
      <c r="IX1104" s="3"/>
      <c r="IY1104" s="3"/>
      <c r="IZ1104" s="3"/>
      <c r="JA1104" s="3"/>
      <c r="JB1104" s="3"/>
      <c r="JC1104" s="3"/>
      <c r="JD1104" s="3"/>
      <c r="JE1104" s="3"/>
      <c r="JF1104" s="3"/>
      <c r="JG1104" s="3"/>
      <c r="JH1104" s="3"/>
      <c r="JI1104" s="3"/>
      <c r="JJ1104" s="3"/>
      <c r="JK1104" s="3"/>
      <c r="JL1104" s="3"/>
      <c r="JM1104" s="3"/>
      <c r="JN1104" s="3"/>
      <c r="JO1104" s="3"/>
      <c r="JP1104" s="3"/>
      <c r="JQ1104" s="3"/>
      <c r="JR1104" s="3"/>
      <c r="JS1104" s="3"/>
      <c r="JT1104" s="3"/>
      <c r="JU1104" s="3"/>
      <c r="JV1104" s="3"/>
      <c r="JW1104" s="3"/>
      <c r="JX1104" s="3"/>
      <c r="JY1104" s="3"/>
      <c r="JZ1104" s="3"/>
      <c r="KA1104" s="3"/>
      <c r="KB1104" s="3"/>
      <c r="KC1104" s="3"/>
      <c r="KD1104" s="3"/>
      <c r="KE1104" s="3"/>
      <c r="KF1104" s="3"/>
      <c r="KG1104" s="3"/>
      <c r="KH1104" s="3"/>
      <c r="KI1104" s="3"/>
      <c r="KJ1104" s="3"/>
      <c r="KK1104" s="3"/>
      <c r="KL1104" s="3"/>
      <c r="KM1104" s="3"/>
      <c r="KN1104" s="3"/>
      <c r="KO1104" s="3"/>
      <c r="KP1104" s="3"/>
      <c r="KQ1104" s="3"/>
      <c r="KR1104" s="3"/>
      <c r="KS1104" s="3"/>
      <c r="KT1104" s="3"/>
      <c r="KU1104" s="3"/>
      <c r="KV1104" s="3"/>
      <c r="KW1104" s="3"/>
      <c r="KX1104" s="3"/>
      <c r="KY1104" s="3"/>
      <c r="KZ1104" s="3"/>
      <c r="LA1104" s="3"/>
      <c r="LB1104" s="3"/>
      <c r="LC1104" s="3"/>
      <c r="LD1104" s="3"/>
      <c r="LE1104" s="3"/>
      <c r="LF1104" s="3"/>
      <c r="LG1104" s="3"/>
      <c r="LH1104" s="3"/>
      <c r="LI1104" s="3"/>
      <c r="LJ1104" s="3"/>
      <c r="LK1104" s="3"/>
      <c r="LL1104" s="3"/>
      <c r="LM1104" s="3"/>
      <c r="LN1104" s="3"/>
      <c r="LO1104" s="3"/>
      <c r="LP1104" s="3"/>
      <c r="LQ1104" s="3"/>
      <c r="LR1104" s="3"/>
      <c r="LS1104" s="3"/>
      <c r="LT1104" s="3"/>
      <c r="LU1104" s="3"/>
      <c r="LV1104" s="3"/>
      <c r="LW1104" s="3"/>
      <c r="LX1104" s="3"/>
      <c r="LY1104" s="3"/>
      <c r="LZ1104" s="3"/>
      <c r="MA1104" s="3"/>
      <c r="MB1104" s="3"/>
      <c r="MC1104" s="3"/>
      <c r="MD1104" s="3"/>
      <c r="ME1104" s="3"/>
      <c r="MF1104" s="3"/>
      <c r="MG1104" s="3"/>
      <c r="MH1104" s="3"/>
      <c r="MI1104" s="3"/>
      <c r="MJ1104" s="3"/>
      <c r="MK1104" s="3"/>
      <c r="ML1104" s="3"/>
      <c r="MM1104" s="3"/>
      <c r="MN1104" s="3"/>
      <c r="MO1104" s="3"/>
      <c r="MP1104" s="3"/>
      <c r="MQ1104" s="3"/>
      <c r="MR1104" s="3"/>
      <c r="MS1104" s="3"/>
      <c r="MT1104" s="3"/>
      <c r="MU1104" s="3"/>
      <c r="MV1104" s="3"/>
      <c r="MW1104" s="3"/>
      <c r="MX1104" s="3"/>
      <c r="MY1104" s="3"/>
      <c r="MZ1104" s="3"/>
      <c r="NA1104" s="3"/>
      <c r="NB1104" s="3"/>
      <c r="NC1104" s="3"/>
      <c r="ND1104" s="3"/>
      <c r="NE1104" s="3"/>
      <c r="NF1104" s="3"/>
      <c r="NG1104" s="3"/>
      <c r="NH1104" s="3"/>
      <c r="NI1104" s="3"/>
      <c r="NJ1104" s="3"/>
      <c r="NK1104" s="3"/>
      <c r="NL1104" s="3"/>
      <c r="NM1104" s="3"/>
      <c r="NN1104" s="3"/>
      <c r="NO1104" s="3"/>
      <c r="NP1104" s="3"/>
      <c r="NQ1104" s="3"/>
      <c r="NR1104" s="3"/>
      <c r="NS1104" s="3"/>
      <c r="NT1104" s="3"/>
      <c r="NU1104" s="3"/>
      <c r="NV1104" s="3"/>
      <c r="NW1104" s="3"/>
      <c r="NX1104" s="3"/>
      <c r="NY1104" s="3"/>
      <c r="NZ1104" s="3"/>
      <c r="OA1104" s="3"/>
      <c r="OB1104" s="3"/>
      <c r="OC1104" s="3"/>
      <c r="OD1104" s="3"/>
      <c r="OE1104" s="3"/>
      <c r="OF1104" s="3"/>
      <c r="OG1104" s="3"/>
      <c r="OH1104" s="3"/>
      <c r="OI1104" s="3"/>
      <c r="OJ1104" s="3"/>
      <c r="OK1104" s="3"/>
      <c r="OL1104" s="3"/>
      <c r="OM1104" s="3"/>
      <c r="ON1104" s="3"/>
      <c r="OO1104" s="3"/>
      <c r="OP1104" s="3"/>
      <c r="OQ1104" s="3"/>
      <c r="OR1104" s="3"/>
      <c r="OS1104" s="3"/>
      <c r="OT1104" s="3"/>
      <c r="OU1104" s="3"/>
      <c r="OV1104" s="3"/>
      <c r="OW1104" s="3"/>
      <c r="OX1104" s="3"/>
      <c r="OY1104" s="3"/>
      <c r="OZ1104" s="3"/>
      <c r="PA1104" s="3"/>
      <c r="PB1104" s="3"/>
      <c r="PC1104" s="3"/>
      <c r="PD1104" s="3"/>
      <c r="PE1104" s="3"/>
      <c r="PF1104" s="3"/>
      <c r="PG1104" s="3"/>
      <c r="PH1104" s="3"/>
      <c r="PI1104" s="3"/>
      <c r="PJ1104" s="3"/>
      <c r="PK1104" s="3"/>
      <c r="PL1104" s="3"/>
      <c r="PM1104" s="3"/>
      <c r="PN1104" s="3"/>
      <c r="PO1104" s="3"/>
      <c r="PP1104" s="3"/>
      <c r="PQ1104" s="3"/>
      <c r="PR1104" s="3"/>
      <c r="PS1104" s="3"/>
      <c r="PT1104" s="3"/>
      <c r="PU1104" s="3"/>
      <c r="PV1104" s="3"/>
      <c r="PW1104" s="3"/>
      <c r="PX1104" s="3"/>
      <c r="PY1104" s="3"/>
      <c r="PZ1104" s="3"/>
      <c r="QA1104" s="3"/>
      <c r="QB1104" s="3"/>
      <c r="QC1104" s="3"/>
      <c r="QD1104" s="3"/>
      <c r="QE1104" s="3"/>
      <c r="QF1104" s="3"/>
      <c r="QG1104" s="3"/>
      <c r="QH1104" s="3"/>
      <c r="QI1104" s="3"/>
      <c r="QJ1104" s="3"/>
      <c r="QK1104" s="3"/>
      <c r="QL1104" s="3"/>
      <c r="QM1104" s="3"/>
      <c r="QN1104" s="3"/>
      <c r="QO1104" s="3"/>
      <c r="QP1104" s="3"/>
      <c r="QQ1104" s="3"/>
      <c r="QR1104" s="3"/>
      <c r="QS1104" s="3"/>
      <c r="QT1104" s="3"/>
      <c r="QU1104" s="3"/>
      <c r="QV1104" s="3"/>
      <c r="QW1104" s="3"/>
      <c r="QX1104" s="3"/>
      <c r="QY1104" s="3"/>
      <c r="QZ1104" s="3"/>
      <c r="RA1104" s="3"/>
      <c r="RB1104" s="3"/>
      <c r="RC1104" s="3"/>
      <c r="RD1104" s="3"/>
      <c r="RE1104" s="3"/>
      <c r="RF1104" s="3"/>
      <c r="RG1104" s="3"/>
      <c r="RH1104" s="3"/>
      <c r="RI1104" s="3"/>
      <c r="RJ1104" s="3"/>
      <c r="RK1104" s="3"/>
      <c r="RL1104" s="3"/>
      <c r="RM1104" s="3"/>
      <c r="RN1104" s="3"/>
      <c r="RO1104" s="3"/>
      <c r="RP1104" s="3"/>
      <c r="RQ1104" s="3"/>
      <c r="RR1104" s="3"/>
      <c r="RS1104" s="3"/>
      <c r="RT1104" s="3"/>
      <c r="RU1104" s="3"/>
      <c r="RV1104" s="3"/>
      <c r="RW1104" s="3"/>
      <c r="RX1104" s="3"/>
      <c r="RY1104" s="3"/>
      <c r="RZ1104" s="3"/>
      <c r="SA1104" s="3"/>
      <c r="SB1104" s="3"/>
      <c r="SC1104" s="3"/>
      <c r="SD1104" s="3"/>
      <c r="SE1104" s="3"/>
      <c r="SF1104" s="3"/>
      <c r="SG1104" s="3"/>
      <c r="SH1104" s="3"/>
      <c r="SI1104" s="3"/>
      <c r="SJ1104" s="3"/>
      <c r="SK1104" s="3"/>
      <c r="SL1104" s="3"/>
      <c r="SM1104" s="3"/>
      <c r="SN1104" s="3"/>
      <c r="SO1104" s="3"/>
      <c r="SP1104" s="3"/>
      <c r="SQ1104" s="3"/>
      <c r="SR1104" s="3"/>
      <c r="SS1104" s="3"/>
      <c r="ST1104" s="3"/>
      <c r="SU1104" s="3"/>
      <c r="SV1104" s="3"/>
      <c r="SW1104" s="3"/>
      <c r="SX1104" s="3"/>
      <c r="SY1104" s="3"/>
      <c r="SZ1104" s="3"/>
      <c r="TA1104" s="3"/>
      <c r="TB1104" s="3"/>
      <c r="TC1104" s="3"/>
      <c r="TD1104" s="3"/>
      <c r="TE1104" s="3"/>
      <c r="TF1104" s="3"/>
      <c r="TG1104" s="3"/>
      <c r="TH1104" s="3"/>
      <c r="TI1104" s="3"/>
      <c r="TJ1104" s="3"/>
      <c r="TK1104" s="3"/>
      <c r="TL1104" s="3"/>
      <c r="TM1104" s="3"/>
      <c r="TN1104" s="3"/>
      <c r="TO1104" s="3"/>
      <c r="TP1104" s="3"/>
      <c r="TQ1104" s="3"/>
      <c r="TR1104" s="3"/>
      <c r="TS1104" s="3"/>
      <c r="TT1104" s="3"/>
      <c r="TU1104" s="3"/>
      <c r="TV1104" s="3"/>
      <c r="TW1104" s="3"/>
      <c r="TX1104" s="3"/>
      <c r="TY1104" s="3"/>
      <c r="TZ1104" s="3"/>
      <c r="UA1104" s="3"/>
      <c r="UB1104" s="3"/>
      <c r="UC1104" s="3"/>
      <c r="UD1104" s="3"/>
      <c r="UE1104" s="3"/>
      <c r="UF1104" s="3"/>
      <c r="UG1104" s="3"/>
      <c r="UH1104" s="3"/>
      <c r="UI1104" s="3"/>
      <c r="UJ1104" s="3"/>
      <c r="UK1104" s="3"/>
      <c r="UL1104" s="3"/>
      <c r="UM1104" s="3"/>
      <c r="UN1104" s="3"/>
      <c r="UO1104" s="3"/>
      <c r="UP1104" s="3"/>
      <c r="UQ1104" s="3"/>
      <c r="UR1104" s="3"/>
      <c r="US1104" s="3"/>
      <c r="UT1104" s="3"/>
      <c r="UU1104" s="3"/>
      <c r="UV1104" s="3"/>
      <c r="UW1104" s="3"/>
      <c r="UX1104" s="3"/>
      <c r="UY1104" s="3"/>
      <c r="UZ1104" s="3"/>
      <c r="VA1104" s="3"/>
      <c r="VB1104" s="3"/>
      <c r="VC1104" s="3"/>
      <c r="VD1104" s="3"/>
      <c r="VE1104" s="3"/>
      <c r="VF1104" s="3"/>
      <c r="VG1104" s="3"/>
      <c r="VH1104" s="3"/>
      <c r="VI1104" s="3"/>
      <c r="VJ1104" s="3"/>
      <c r="VK1104" s="3"/>
      <c r="VL1104" s="3"/>
      <c r="VM1104" s="3"/>
      <c r="VN1104" s="3"/>
      <c r="VO1104" s="3"/>
      <c r="VP1104" s="3"/>
      <c r="VQ1104" s="3"/>
      <c r="VR1104" s="3"/>
      <c r="VS1104" s="3"/>
      <c r="VT1104" s="3"/>
      <c r="VU1104" s="3"/>
      <c r="VV1104" s="3"/>
      <c r="VW1104" s="3"/>
      <c r="VX1104" s="3"/>
      <c r="VY1104" s="3"/>
      <c r="VZ1104" s="3"/>
      <c r="WA1104" s="3"/>
      <c r="WB1104" s="3"/>
      <c r="WC1104" s="3"/>
    </row>
    <row r="1105" spans="1:601" x14ac:dyDescent="0.3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  <c r="IW1105" s="3"/>
      <c r="IX1105" s="3"/>
      <c r="IY1105" s="3"/>
      <c r="IZ1105" s="3"/>
      <c r="JA1105" s="3"/>
      <c r="JB1105" s="3"/>
      <c r="JC1105" s="3"/>
      <c r="JD1105" s="3"/>
      <c r="JE1105" s="3"/>
      <c r="JF1105" s="3"/>
      <c r="JG1105" s="3"/>
      <c r="JH1105" s="3"/>
      <c r="JI1105" s="3"/>
      <c r="JJ1105" s="3"/>
      <c r="JK1105" s="3"/>
      <c r="JL1105" s="3"/>
      <c r="JM1105" s="3"/>
      <c r="JN1105" s="3"/>
      <c r="JO1105" s="3"/>
      <c r="JP1105" s="3"/>
      <c r="JQ1105" s="3"/>
      <c r="JR1105" s="3"/>
      <c r="JS1105" s="3"/>
      <c r="JT1105" s="3"/>
      <c r="JU1105" s="3"/>
      <c r="JV1105" s="3"/>
      <c r="JW1105" s="3"/>
      <c r="JX1105" s="3"/>
      <c r="JY1105" s="3"/>
      <c r="JZ1105" s="3"/>
      <c r="KA1105" s="3"/>
      <c r="KB1105" s="3"/>
      <c r="KC1105" s="3"/>
      <c r="KD1105" s="3"/>
      <c r="KE1105" s="3"/>
      <c r="KF1105" s="3"/>
      <c r="KG1105" s="3"/>
      <c r="KH1105" s="3"/>
      <c r="KI1105" s="3"/>
      <c r="KJ1105" s="3"/>
      <c r="KK1105" s="3"/>
      <c r="KL1105" s="3"/>
      <c r="KM1105" s="3"/>
      <c r="KN1105" s="3"/>
      <c r="KO1105" s="3"/>
      <c r="KP1105" s="3"/>
      <c r="KQ1105" s="3"/>
      <c r="KR1105" s="3"/>
      <c r="KS1105" s="3"/>
      <c r="KT1105" s="3"/>
      <c r="KU1105" s="3"/>
      <c r="KV1105" s="3"/>
      <c r="KW1105" s="3"/>
      <c r="KX1105" s="3"/>
      <c r="KY1105" s="3"/>
      <c r="KZ1105" s="3"/>
      <c r="LA1105" s="3"/>
      <c r="LB1105" s="3"/>
      <c r="LC1105" s="3"/>
      <c r="LD1105" s="3"/>
      <c r="LE1105" s="3"/>
      <c r="LF1105" s="3"/>
      <c r="LG1105" s="3"/>
      <c r="LH1105" s="3"/>
      <c r="LI1105" s="3"/>
      <c r="LJ1105" s="3"/>
      <c r="LK1105" s="3"/>
      <c r="LL1105" s="3"/>
      <c r="LM1105" s="3"/>
      <c r="LN1105" s="3"/>
      <c r="LO1105" s="3"/>
      <c r="LP1105" s="3"/>
      <c r="LQ1105" s="3"/>
      <c r="LR1105" s="3"/>
      <c r="LS1105" s="3"/>
      <c r="LT1105" s="3"/>
      <c r="LU1105" s="3"/>
      <c r="LV1105" s="3"/>
      <c r="LW1105" s="3"/>
      <c r="LX1105" s="3"/>
      <c r="LY1105" s="3"/>
      <c r="LZ1105" s="3"/>
      <c r="MA1105" s="3"/>
      <c r="MB1105" s="3"/>
      <c r="MC1105" s="3"/>
      <c r="MD1105" s="3"/>
      <c r="ME1105" s="3"/>
      <c r="MF1105" s="3"/>
      <c r="MG1105" s="3"/>
      <c r="MH1105" s="3"/>
      <c r="MI1105" s="3"/>
      <c r="MJ1105" s="3"/>
      <c r="MK1105" s="3"/>
      <c r="ML1105" s="3"/>
      <c r="MM1105" s="3"/>
      <c r="MN1105" s="3"/>
      <c r="MO1105" s="3"/>
      <c r="MP1105" s="3"/>
      <c r="MQ1105" s="3"/>
      <c r="MR1105" s="3"/>
      <c r="MS1105" s="3"/>
      <c r="MT1105" s="3"/>
      <c r="MU1105" s="3"/>
      <c r="MV1105" s="3"/>
      <c r="MW1105" s="3"/>
      <c r="MX1105" s="3"/>
      <c r="MY1105" s="3"/>
      <c r="MZ1105" s="3"/>
      <c r="NA1105" s="3"/>
      <c r="NB1105" s="3"/>
      <c r="NC1105" s="3"/>
      <c r="ND1105" s="3"/>
      <c r="NE1105" s="3"/>
      <c r="NF1105" s="3"/>
      <c r="NG1105" s="3"/>
      <c r="NH1105" s="3"/>
      <c r="NI1105" s="3"/>
      <c r="NJ1105" s="3"/>
      <c r="NK1105" s="3"/>
      <c r="NL1105" s="3"/>
      <c r="NM1105" s="3"/>
      <c r="NN1105" s="3"/>
      <c r="NO1105" s="3"/>
      <c r="NP1105" s="3"/>
      <c r="NQ1105" s="3"/>
      <c r="NR1105" s="3"/>
      <c r="NS1105" s="3"/>
      <c r="NT1105" s="3"/>
      <c r="NU1105" s="3"/>
      <c r="NV1105" s="3"/>
      <c r="NW1105" s="3"/>
      <c r="NX1105" s="3"/>
      <c r="NY1105" s="3"/>
      <c r="NZ1105" s="3"/>
      <c r="OA1105" s="3"/>
      <c r="OB1105" s="3"/>
      <c r="OC1105" s="3"/>
      <c r="OD1105" s="3"/>
      <c r="OE1105" s="3"/>
      <c r="OF1105" s="3"/>
      <c r="OG1105" s="3"/>
      <c r="OH1105" s="3"/>
      <c r="OI1105" s="3"/>
      <c r="OJ1105" s="3"/>
      <c r="OK1105" s="3"/>
      <c r="OL1105" s="3"/>
      <c r="OM1105" s="3"/>
      <c r="ON1105" s="3"/>
      <c r="OO1105" s="3"/>
      <c r="OP1105" s="3"/>
      <c r="OQ1105" s="3"/>
      <c r="OR1105" s="3"/>
      <c r="OS1105" s="3"/>
      <c r="OT1105" s="3"/>
      <c r="OU1105" s="3"/>
      <c r="OV1105" s="3"/>
      <c r="OW1105" s="3"/>
      <c r="OX1105" s="3"/>
      <c r="OY1105" s="3"/>
      <c r="OZ1105" s="3"/>
      <c r="PA1105" s="3"/>
      <c r="PB1105" s="3"/>
      <c r="PC1105" s="3"/>
      <c r="PD1105" s="3"/>
      <c r="PE1105" s="3"/>
      <c r="PF1105" s="3"/>
      <c r="PG1105" s="3"/>
      <c r="PH1105" s="3"/>
      <c r="PI1105" s="3"/>
      <c r="PJ1105" s="3"/>
      <c r="PK1105" s="3"/>
      <c r="PL1105" s="3"/>
      <c r="PM1105" s="3"/>
      <c r="PN1105" s="3"/>
      <c r="PO1105" s="3"/>
      <c r="PP1105" s="3"/>
      <c r="PQ1105" s="3"/>
      <c r="PR1105" s="3"/>
      <c r="PS1105" s="3"/>
      <c r="PT1105" s="3"/>
      <c r="PU1105" s="3"/>
      <c r="PV1105" s="3"/>
      <c r="PW1105" s="3"/>
      <c r="PX1105" s="3"/>
      <c r="PY1105" s="3"/>
      <c r="PZ1105" s="3"/>
      <c r="QA1105" s="3"/>
      <c r="QB1105" s="3"/>
      <c r="QC1105" s="3"/>
      <c r="QD1105" s="3"/>
      <c r="QE1105" s="3"/>
      <c r="QF1105" s="3"/>
      <c r="QG1105" s="3"/>
      <c r="QH1105" s="3"/>
      <c r="QI1105" s="3"/>
      <c r="QJ1105" s="3"/>
      <c r="QK1105" s="3"/>
      <c r="QL1105" s="3"/>
      <c r="QM1105" s="3"/>
      <c r="QN1105" s="3"/>
      <c r="QO1105" s="3"/>
      <c r="QP1105" s="3"/>
      <c r="QQ1105" s="3"/>
      <c r="QR1105" s="3"/>
      <c r="QS1105" s="3"/>
      <c r="QT1105" s="3"/>
      <c r="QU1105" s="3"/>
      <c r="QV1105" s="3"/>
      <c r="QW1105" s="3"/>
      <c r="QX1105" s="3"/>
      <c r="QY1105" s="3"/>
      <c r="QZ1105" s="3"/>
      <c r="RA1105" s="3"/>
      <c r="RB1105" s="3"/>
      <c r="RC1105" s="3"/>
      <c r="RD1105" s="3"/>
      <c r="RE1105" s="3"/>
      <c r="RF1105" s="3"/>
      <c r="RG1105" s="3"/>
      <c r="RH1105" s="3"/>
      <c r="RI1105" s="3"/>
      <c r="RJ1105" s="3"/>
      <c r="RK1105" s="3"/>
      <c r="RL1105" s="3"/>
      <c r="RM1105" s="3"/>
      <c r="RN1105" s="3"/>
      <c r="RO1105" s="3"/>
      <c r="RP1105" s="3"/>
      <c r="RQ1105" s="3"/>
      <c r="RR1105" s="3"/>
      <c r="RS1105" s="3"/>
      <c r="RT1105" s="3"/>
      <c r="RU1105" s="3"/>
      <c r="RV1105" s="3"/>
      <c r="RW1105" s="3"/>
      <c r="RX1105" s="3"/>
      <c r="RY1105" s="3"/>
      <c r="RZ1105" s="3"/>
      <c r="SA1105" s="3"/>
      <c r="SB1105" s="3"/>
      <c r="SC1105" s="3"/>
      <c r="SD1105" s="3"/>
      <c r="SE1105" s="3"/>
      <c r="SF1105" s="3"/>
      <c r="SG1105" s="3"/>
      <c r="SH1105" s="3"/>
      <c r="SI1105" s="3"/>
      <c r="SJ1105" s="3"/>
      <c r="SK1105" s="3"/>
      <c r="SL1105" s="3"/>
      <c r="SM1105" s="3"/>
      <c r="SN1105" s="3"/>
      <c r="SO1105" s="3"/>
      <c r="SP1105" s="3"/>
      <c r="SQ1105" s="3"/>
      <c r="SR1105" s="3"/>
      <c r="SS1105" s="3"/>
      <c r="ST1105" s="3"/>
      <c r="SU1105" s="3"/>
      <c r="SV1105" s="3"/>
      <c r="SW1105" s="3"/>
      <c r="SX1105" s="3"/>
      <c r="SY1105" s="3"/>
      <c r="SZ1105" s="3"/>
      <c r="TA1105" s="3"/>
      <c r="TB1105" s="3"/>
      <c r="TC1105" s="3"/>
      <c r="TD1105" s="3"/>
      <c r="TE1105" s="3"/>
      <c r="TF1105" s="3"/>
      <c r="TG1105" s="3"/>
      <c r="TH1105" s="3"/>
      <c r="TI1105" s="3"/>
      <c r="TJ1105" s="3"/>
      <c r="TK1105" s="3"/>
      <c r="TL1105" s="3"/>
      <c r="TM1105" s="3"/>
      <c r="TN1105" s="3"/>
      <c r="TO1105" s="3"/>
      <c r="TP1105" s="3"/>
      <c r="TQ1105" s="3"/>
      <c r="TR1105" s="3"/>
      <c r="TS1105" s="3"/>
      <c r="TT1105" s="3"/>
      <c r="TU1105" s="3"/>
      <c r="TV1105" s="3"/>
      <c r="TW1105" s="3"/>
      <c r="TX1105" s="3"/>
      <c r="TY1105" s="3"/>
      <c r="TZ1105" s="3"/>
      <c r="UA1105" s="3"/>
      <c r="UB1105" s="3"/>
      <c r="UC1105" s="3"/>
      <c r="UD1105" s="3"/>
      <c r="UE1105" s="3"/>
      <c r="UF1105" s="3"/>
      <c r="UG1105" s="3"/>
      <c r="UH1105" s="3"/>
      <c r="UI1105" s="3"/>
      <c r="UJ1105" s="3"/>
      <c r="UK1105" s="3"/>
      <c r="UL1105" s="3"/>
      <c r="UM1105" s="3"/>
      <c r="UN1105" s="3"/>
      <c r="UO1105" s="3"/>
      <c r="UP1105" s="3"/>
      <c r="UQ1105" s="3"/>
      <c r="UR1105" s="3"/>
      <c r="US1105" s="3"/>
      <c r="UT1105" s="3"/>
      <c r="UU1105" s="3"/>
      <c r="UV1105" s="3"/>
      <c r="UW1105" s="3"/>
      <c r="UX1105" s="3"/>
      <c r="UY1105" s="3"/>
      <c r="UZ1105" s="3"/>
      <c r="VA1105" s="3"/>
      <c r="VB1105" s="3"/>
      <c r="VC1105" s="3"/>
      <c r="VD1105" s="3"/>
      <c r="VE1105" s="3"/>
      <c r="VF1105" s="3"/>
      <c r="VG1105" s="3"/>
      <c r="VH1105" s="3"/>
      <c r="VI1105" s="3"/>
      <c r="VJ1105" s="3"/>
      <c r="VK1105" s="3"/>
      <c r="VL1105" s="3"/>
      <c r="VM1105" s="3"/>
      <c r="VN1105" s="3"/>
      <c r="VO1105" s="3"/>
      <c r="VP1105" s="3"/>
      <c r="VQ1105" s="3"/>
      <c r="VR1105" s="3"/>
      <c r="VS1105" s="3"/>
      <c r="VT1105" s="3"/>
      <c r="VU1105" s="3"/>
      <c r="VV1105" s="3"/>
      <c r="VW1105" s="3"/>
      <c r="VX1105" s="3"/>
      <c r="VY1105" s="3"/>
      <c r="VZ1105" s="3"/>
      <c r="WA1105" s="3"/>
      <c r="WB1105" s="3"/>
      <c r="WC1105" s="3"/>
    </row>
    <row r="1106" spans="1:601" x14ac:dyDescent="0.3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  <c r="IW1106" s="3"/>
      <c r="IX1106" s="3"/>
      <c r="IY1106" s="3"/>
      <c r="IZ1106" s="3"/>
      <c r="JA1106" s="3"/>
      <c r="JB1106" s="3"/>
      <c r="JC1106" s="3"/>
      <c r="JD1106" s="3"/>
      <c r="JE1106" s="3"/>
      <c r="JF1106" s="3"/>
      <c r="JG1106" s="3"/>
      <c r="JH1106" s="3"/>
      <c r="JI1106" s="3"/>
      <c r="JJ1106" s="3"/>
      <c r="JK1106" s="3"/>
      <c r="JL1106" s="3"/>
      <c r="JM1106" s="3"/>
      <c r="JN1106" s="3"/>
      <c r="JO1106" s="3"/>
      <c r="JP1106" s="3"/>
      <c r="JQ1106" s="3"/>
      <c r="JR1106" s="3"/>
      <c r="JS1106" s="3"/>
      <c r="JT1106" s="3"/>
      <c r="JU1106" s="3"/>
      <c r="JV1106" s="3"/>
      <c r="JW1106" s="3"/>
      <c r="JX1106" s="3"/>
      <c r="JY1106" s="3"/>
      <c r="JZ1106" s="3"/>
      <c r="KA1106" s="3"/>
      <c r="KB1106" s="3"/>
      <c r="KC1106" s="3"/>
      <c r="KD1106" s="3"/>
      <c r="KE1106" s="3"/>
      <c r="KF1106" s="3"/>
      <c r="KG1106" s="3"/>
      <c r="KH1106" s="3"/>
      <c r="KI1106" s="3"/>
      <c r="KJ1106" s="3"/>
      <c r="KK1106" s="3"/>
      <c r="KL1106" s="3"/>
      <c r="KM1106" s="3"/>
      <c r="KN1106" s="3"/>
      <c r="KO1106" s="3"/>
      <c r="KP1106" s="3"/>
      <c r="KQ1106" s="3"/>
      <c r="KR1106" s="3"/>
      <c r="KS1106" s="3"/>
      <c r="KT1106" s="3"/>
      <c r="KU1106" s="3"/>
      <c r="KV1106" s="3"/>
      <c r="KW1106" s="3"/>
      <c r="KX1106" s="3"/>
      <c r="KY1106" s="3"/>
      <c r="KZ1106" s="3"/>
      <c r="LA1106" s="3"/>
      <c r="LB1106" s="3"/>
      <c r="LC1106" s="3"/>
      <c r="LD1106" s="3"/>
      <c r="LE1106" s="3"/>
      <c r="LF1106" s="3"/>
      <c r="LG1106" s="3"/>
      <c r="LH1106" s="3"/>
      <c r="LI1106" s="3"/>
      <c r="LJ1106" s="3"/>
      <c r="LK1106" s="3"/>
      <c r="LL1106" s="3"/>
      <c r="LM1106" s="3"/>
      <c r="LN1106" s="3"/>
      <c r="LO1106" s="3"/>
      <c r="LP1106" s="3"/>
      <c r="LQ1106" s="3"/>
      <c r="LR1106" s="3"/>
      <c r="LS1106" s="3"/>
      <c r="LT1106" s="3"/>
      <c r="LU1106" s="3"/>
      <c r="LV1106" s="3"/>
      <c r="LW1106" s="3"/>
      <c r="LX1106" s="3"/>
      <c r="LY1106" s="3"/>
      <c r="LZ1106" s="3"/>
      <c r="MA1106" s="3"/>
      <c r="MB1106" s="3"/>
      <c r="MC1106" s="3"/>
      <c r="MD1106" s="3"/>
      <c r="ME1106" s="3"/>
      <c r="MF1106" s="3"/>
      <c r="MG1106" s="3"/>
      <c r="MH1106" s="3"/>
      <c r="MI1106" s="3"/>
      <c r="MJ1106" s="3"/>
      <c r="MK1106" s="3"/>
      <c r="ML1106" s="3"/>
      <c r="MM1106" s="3"/>
      <c r="MN1106" s="3"/>
      <c r="MO1106" s="3"/>
      <c r="MP1106" s="3"/>
      <c r="MQ1106" s="3"/>
      <c r="MR1106" s="3"/>
      <c r="MS1106" s="3"/>
      <c r="MT1106" s="3"/>
      <c r="MU1106" s="3"/>
      <c r="MV1106" s="3"/>
      <c r="MW1106" s="3"/>
      <c r="MX1106" s="3"/>
      <c r="MY1106" s="3"/>
      <c r="MZ1106" s="3"/>
      <c r="NA1106" s="3"/>
      <c r="NB1106" s="3"/>
      <c r="NC1106" s="3"/>
      <c r="ND1106" s="3"/>
      <c r="NE1106" s="3"/>
      <c r="NF1106" s="3"/>
      <c r="NG1106" s="3"/>
      <c r="NH1106" s="3"/>
      <c r="NI1106" s="3"/>
      <c r="NJ1106" s="3"/>
      <c r="NK1106" s="3"/>
      <c r="NL1106" s="3"/>
      <c r="NM1106" s="3"/>
      <c r="NN1106" s="3"/>
      <c r="NO1106" s="3"/>
      <c r="NP1106" s="3"/>
      <c r="NQ1106" s="3"/>
      <c r="NR1106" s="3"/>
      <c r="NS1106" s="3"/>
      <c r="NT1106" s="3"/>
      <c r="NU1106" s="3"/>
      <c r="NV1106" s="3"/>
      <c r="NW1106" s="3"/>
      <c r="NX1106" s="3"/>
      <c r="NY1106" s="3"/>
      <c r="NZ1106" s="3"/>
      <c r="OA1106" s="3"/>
      <c r="OB1106" s="3"/>
      <c r="OC1106" s="3"/>
      <c r="OD1106" s="3"/>
      <c r="OE1106" s="3"/>
      <c r="OF1106" s="3"/>
      <c r="OG1106" s="3"/>
      <c r="OH1106" s="3"/>
      <c r="OI1106" s="3"/>
      <c r="OJ1106" s="3"/>
      <c r="OK1106" s="3"/>
      <c r="OL1106" s="3"/>
      <c r="OM1106" s="3"/>
      <c r="ON1106" s="3"/>
      <c r="OO1106" s="3"/>
      <c r="OP1106" s="3"/>
      <c r="OQ1106" s="3"/>
      <c r="OR1106" s="3"/>
      <c r="OS1106" s="3"/>
      <c r="OT1106" s="3"/>
      <c r="OU1106" s="3"/>
      <c r="OV1106" s="3"/>
      <c r="OW1106" s="3"/>
      <c r="OX1106" s="3"/>
      <c r="OY1106" s="3"/>
      <c r="OZ1106" s="3"/>
      <c r="PA1106" s="3"/>
      <c r="PB1106" s="3"/>
      <c r="PC1106" s="3"/>
      <c r="PD1106" s="3"/>
      <c r="PE1106" s="3"/>
      <c r="PF1106" s="3"/>
      <c r="PG1106" s="3"/>
      <c r="PH1106" s="3"/>
      <c r="PI1106" s="3"/>
      <c r="PJ1106" s="3"/>
      <c r="PK1106" s="3"/>
      <c r="PL1106" s="3"/>
      <c r="PM1106" s="3"/>
      <c r="PN1106" s="3"/>
      <c r="PO1106" s="3"/>
      <c r="PP1106" s="3"/>
      <c r="PQ1106" s="3"/>
      <c r="PR1106" s="3"/>
      <c r="PS1106" s="3"/>
      <c r="PT1106" s="3"/>
      <c r="PU1106" s="3"/>
      <c r="PV1106" s="3"/>
      <c r="PW1106" s="3"/>
      <c r="PX1106" s="3"/>
      <c r="PY1106" s="3"/>
      <c r="PZ1106" s="3"/>
      <c r="QA1106" s="3"/>
      <c r="QB1106" s="3"/>
      <c r="QC1106" s="3"/>
      <c r="QD1106" s="3"/>
      <c r="QE1106" s="3"/>
      <c r="QF1106" s="3"/>
      <c r="QG1106" s="3"/>
      <c r="QH1106" s="3"/>
      <c r="QI1106" s="3"/>
      <c r="QJ1106" s="3"/>
      <c r="QK1106" s="3"/>
      <c r="QL1106" s="3"/>
      <c r="QM1106" s="3"/>
      <c r="QN1106" s="3"/>
      <c r="QO1106" s="3"/>
      <c r="QP1106" s="3"/>
      <c r="QQ1106" s="3"/>
      <c r="QR1106" s="3"/>
      <c r="QS1106" s="3"/>
      <c r="QT1106" s="3"/>
      <c r="QU1106" s="3"/>
      <c r="QV1106" s="3"/>
      <c r="QW1106" s="3"/>
      <c r="QX1106" s="3"/>
      <c r="QY1106" s="3"/>
      <c r="QZ1106" s="3"/>
      <c r="RA1106" s="3"/>
      <c r="RB1106" s="3"/>
      <c r="RC1106" s="3"/>
      <c r="RD1106" s="3"/>
      <c r="RE1106" s="3"/>
      <c r="RF1106" s="3"/>
      <c r="RG1106" s="3"/>
      <c r="RH1106" s="3"/>
      <c r="RI1106" s="3"/>
      <c r="RJ1106" s="3"/>
      <c r="RK1106" s="3"/>
      <c r="RL1106" s="3"/>
      <c r="RM1106" s="3"/>
      <c r="RN1106" s="3"/>
      <c r="RO1106" s="3"/>
      <c r="RP1106" s="3"/>
      <c r="RQ1106" s="3"/>
      <c r="RR1106" s="3"/>
      <c r="RS1106" s="3"/>
      <c r="RT1106" s="3"/>
      <c r="RU1106" s="3"/>
      <c r="RV1106" s="3"/>
      <c r="RW1106" s="3"/>
      <c r="RX1106" s="3"/>
      <c r="RY1106" s="3"/>
      <c r="RZ1106" s="3"/>
      <c r="SA1106" s="3"/>
      <c r="SB1106" s="3"/>
      <c r="SC1106" s="3"/>
      <c r="SD1106" s="3"/>
      <c r="SE1106" s="3"/>
      <c r="SF1106" s="3"/>
      <c r="SG1106" s="3"/>
      <c r="SH1106" s="3"/>
      <c r="SI1106" s="3"/>
      <c r="SJ1106" s="3"/>
      <c r="SK1106" s="3"/>
      <c r="SL1106" s="3"/>
      <c r="SM1106" s="3"/>
      <c r="SN1106" s="3"/>
      <c r="SO1106" s="3"/>
      <c r="SP1106" s="3"/>
      <c r="SQ1106" s="3"/>
      <c r="SR1106" s="3"/>
      <c r="SS1106" s="3"/>
      <c r="ST1106" s="3"/>
      <c r="SU1106" s="3"/>
      <c r="SV1106" s="3"/>
      <c r="SW1106" s="3"/>
      <c r="SX1106" s="3"/>
      <c r="SY1106" s="3"/>
      <c r="SZ1106" s="3"/>
      <c r="TA1106" s="3"/>
      <c r="TB1106" s="3"/>
      <c r="TC1106" s="3"/>
      <c r="TD1106" s="3"/>
      <c r="TE1106" s="3"/>
      <c r="TF1106" s="3"/>
      <c r="TG1106" s="3"/>
      <c r="TH1106" s="3"/>
      <c r="TI1106" s="3"/>
      <c r="TJ1106" s="3"/>
      <c r="TK1106" s="3"/>
      <c r="TL1106" s="3"/>
      <c r="TM1106" s="3"/>
      <c r="TN1106" s="3"/>
      <c r="TO1106" s="3"/>
      <c r="TP1106" s="3"/>
      <c r="TQ1106" s="3"/>
      <c r="TR1106" s="3"/>
      <c r="TS1106" s="3"/>
      <c r="TT1106" s="3"/>
      <c r="TU1106" s="3"/>
      <c r="TV1106" s="3"/>
      <c r="TW1106" s="3"/>
      <c r="TX1106" s="3"/>
      <c r="TY1106" s="3"/>
      <c r="TZ1106" s="3"/>
      <c r="UA1106" s="3"/>
      <c r="UB1106" s="3"/>
      <c r="UC1106" s="3"/>
      <c r="UD1106" s="3"/>
      <c r="UE1106" s="3"/>
      <c r="UF1106" s="3"/>
      <c r="UG1106" s="3"/>
      <c r="UH1106" s="3"/>
      <c r="UI1106" s="3"/>
      <c r="UJ1106" s="3"/>
      <c r="UK1106" s="3"/>
      <c r="UL1106" s="3"/>
      <c r="UM1106" s="3"/>
      <c r="UN1106" s="3"/>
      <c r="UO1106" s="3"/>
      <c r="UP1106" s="3"/>
      <c r="UQ1106" s="3"/>
      <c r="UR1106" s="3"/>
      <c r="US1106" s="3"/>
      <c r="UT1106" s="3"/>
      <c r="UU1106" s="3"/>
      <c r="UV1106" s="3"/>
      <c r="UW1106" s="3"/>
      <c r="UX1106" s="3"/>
      <c r="UY1106" s="3"/>
      <c r="UZ1106" s="3"/>
      <c r="VA1106" s="3"/>
      <c r="VB1106" s="3"/>
      <c r="VC1106" s="3"/>
      <c r="VD1106" s="3"/>
      <c r="VE1106" s="3"/>
      <c r="VF1106" s="3"/>
      <c r="VG1106" s="3"/>
      <c r="VH1106" s="3"/>
      <c r="VI1106" s="3"/>
      <c r="VJ1106" s="3"/>
      <c r="VK1106" s="3"/>
      <c r="VL1106" s="3"/>
      <c r="VM1106" s="3"/>
      <c r="VN1106" s="3"/>
      <c r="VO1106" s="3"/>
      <c r="VP1106" s="3"/>
      <c r="VQ1106" s="3"/>
      <c r="VR1106" s="3"/>
      <c r="VS1106" s="3"/>
      <c r="VT1106" s="3"/>
      <c r="VU1106" s="3"/>
      <c r="VV1106" s="3"/>
      <c r="VW1106" s="3"/>
      <c r="VX1106" s="3"/>
      <c r="VY1106" s="3"/>
      <c r="VZ1106" s="3"/>
      <c r="WA1106" s="3"/>
      <c r="WB1106" s="3"/>
      <c r="WC1106" s="3"/>
    </row>
    <row r="1107" spans="1:601" x14ac:dyDescent="0.3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  <c r="IW1107" s="3"/>
      <c r="IX1107" s="3"/>
      <c r="IY1107" s="3"/>
      <c r="IZ1107" s="3"/>
      <c r="JA1107" s="3"/>
      <c r="JB1107" s="3"/>
      <c r="JC1107" s="3"/>
      <c r="JD1107" s="3"/>
      <c r="JE1107" s="3"/>
      <c r="JF1107" s="3"/>
      <c r="JG1107" s="3"/>
      <c r="JH1107" s="3"/>
      <c r="JI1107" s="3"/>
      <c r="JJ1107" s="3"/>
      <c r="JK1107" s="3"/>
      <c r="JL1107" s="3"/>
      <c r="JM1107" s="3"/>
      <c r="JN1107" s="3"/>
      <c r="JO1107" s="3"/>
      <c r="JP1107" s="3"/>
      <c r="JQ1107" s="3"/>
      <c r="JR1107" s="3"/>
      <c r="JS1107" s="3"/>
      <c r="JT1107" s="3"/>
      <c r="JU1107" s="3"/>
      <c r="JV1107" s="3"/>
      <c r="JW1107" s="3"/>
      <c r="JX1107" s="3"/>
      <c r="JY1107" s="3"/>
      <c r="JZ1107" s="3"/>
      <c r="KA1107" s="3"/>
      <c r="KB1107" s="3"/>
      <c r="KC1107" s="3"/>
      <c r="KD1107" s="3"/>
      <c r="KE1107" s="3"/>
      <c r="KF1107" s="3"/>
      <c r="KG1107" s="3"/>
      <c r="KH1107" s="3"/>
      <c r="KI1107" s="3"/>
      <c r="KJ1107" s="3"/>
      <c r="KK1107" s="3"/>
      <c r="KL1107" s="3"/>
      <c r="KM1107" s="3"/>
      <c r="KN1107" s="3"/>
      <c r="KO1107" s="3"/>
      <c r="KP1107" s="3"/>
      <c r="KQ1107" s="3"/>
      <c r="KR1107" s="3"/>
      <c r="KS1107" s="3"/>
      <c r="KT1107" s="3"/>
      <c r="KU1107" s="3"/>
      <c r="KV1107" s="3"/>
      <c r="KW1107" s="3"/>
      <c r="KX1107" s="3"/>
      <c r="KY1107" s="3"/>
      <c r="KZ1107" s="3"/>
      <c r="LA1107" s="3"/>
      <c r="LB1107" s="3"/>
      <c r="LC1107" s="3"/>
      <c r="LD1107" s="3"/>
      <c r="LE1107" s="3"/>
      <c r="LF1107" s="3"/>
      <c r="LG1107" s="3"/>
      <c r="LH1107" s="3"/>
      <c r="LI1107" s="3"/>
      <c r="LJ1107" s="3"/>
      <c r="LK1107" s="3"/>
      <c r="LL1107" s="3"/>
      <c r="LM1107" s="3"/>
      <c r="LN1107" s="3"/>
      <c r="LO1107" s="3"/>
      <c r="LP1107" s="3"/>
      <c r="LQ1107" s="3"/>
      <c r="LR1107" s="3"/>
      <c r="LS1107" s="3"/>
      <c r="LT1107" s="3"/>
      <c r="LU1107" s="3"/>
      <c r="LV1107" s="3"/>
      <c r="LW1107" s="3"/>
      <c r="LX1107" s="3"/>
      <c r="LY1107" s="3"/>
      <c r="LZ1107" s="3"/>
      <c r="MA1107" s="3"/>
      <c r="MB1107" s="3"/>
      <c r="MC1107" s="3"/>
      <c r="MD1107" s="3"/>
      <c r="ME1107" s="3"/>
      <c r="MF1107" s="3"/>
      <c r="MG1107" s="3"/>
      <c r="MH1107" s="3"/>
      <c r="MI1107" s="3"/>
      <c r="MJ1107" s="3"/>
      <c r="MK1107" s="3"/>
      <c r="ML1107" s="3"/>
      <c r="MM1107" s="3"/>
      <c r="MN1107" s="3"/>
      <c r="MO1107" s="3"/>
      <c r="MP1107" s="3"/>
      <c r="MQ1107" s="3"/>
      <c r="MR1107" s="3"/>
      <c r="MS1107" s="3"/>
      <c r="MT1107" s="3"/>
      <c r="MU1107" s="3"/>
      <c r="MV1107" s="3"/>
      <c r="MW1107" s="3"/>
      <c r="MX1107" s="3"/>
      <c r="MY1107" s="3"/>
      <c r="MZ1107" s="3"/>
      <c r="NA1107" s="3"/>
      <c r="NB1107" s="3"/>
      <c r="NC1107" s="3"/>
      <c r="ND1107" s="3"/>
      <c r="NE1107" s="3"/>
      <c r="NF1107" s="3"/>
      <c r="NG1107" s="3"/>
      <c r="NH1107" s="3"/>
      <c r="NI1107" s="3"/>
      <c r="NJ1107" s="3"/>
      <c r="NK1107" s="3"/>
      <c r="NL1107" s="3"/>
      <c r="NM1107" s="3"/>
      <c r="NN1107" s="3"/>
      <c r="NO1107" s="3"/>
      <c r="NP1107" s="3"/>
      <c r="NQ1107" s="3"/>
      <c r="NR1107" s="3"/>
      <c r="NS1107" s="3"/>
      <c r="NT1107" s="3"/>
      <c r="NU1107" s="3"/>
      <c r="NV1107" s="3"/>
      <c r="NW1107" s="3"/>
      <c r="NX1107" s="3"/>
      <c r="NY1107" s="3"/>
      <c r="NZ1107" s="3"/>
      <c r="OA1107" s="3"/>
      <c r="OB1107" s="3"/>
      <c r="OC1107" s="3"/>
      <c r="OD1107" s="3"/>
      <c r="OE1107" s="3"/>
      <c r="OF1107" s="3"/>
      <c r="OG1107" s="3"/>
      <c r="OH1107" s="3"/>
      <c r="OI1107" s="3"/>
      <c r="OJ1107" s="3"/>
      <c r="OK1107" s="3"/>
      <c r="OL1107" s="3"/>
      <c r="OM1107" s="3"/>
      <c r="ON1107" s="3"/>
      <c r="OO1107" s="3"/>
      <c r="OP1107" s="3"/>
      <c r="OQ1107" s="3"/>
      <c r="OR1107" s="3"/>
      <c r="OS1107" s="3"/>
      <c r="OT1107" s="3"/>
      <c r="OU1107" s="3"/>
      <c r="OV1107" s="3"/>
      <c r="OW1107" s="3"/>
      <c r="OX1107" s="3"/>
      <c r="OY1107" s="3"/>
      <c r="OZ1107" s="3"/>
      <c r="PA1107" s="3"/>
      <c r="PB1107" s="3"/>
      <c r="PC1107" s="3"/>
      <c r="PD1107" s="3"/>
      <c r="PE1107" s="3"/>
      <c r="PF1107" s="3"/>
      <c r="PG1107" s="3"/>
      <c r="PH1107" s="3"/>
      <c r="PI1107" s="3"/>
      <c r="PJ1107" s="3"/>
      <c r="PK1107" s="3"/>
      <c r="PL1107" s="3"/>
      <c r="PM1107" s="3"/>
      <c r="PN1107" s="3"/>
      <c r="PO1107" s="3"/>
      <c r="PP1107" s="3"/>
      <c r="PQ1107" s="3"/>
      <c r="PR1107" s="3"/>
      <c r="PS1107" s="3"/>
      <c r="PT1107" s="3"/>
      <c r="PU1107" s="3"/>
      <c r="PV1107" s="3"/>
      <c r="PW1107" s="3"/>
      <c r="PX1107" s="3"/>
      <c r="PY1107" s="3"/>
      <c r="PZ1107" s="3"/>
      <c r="QA1107" s="3"/>
      <c r="QB1107" s="3"/>
      <c r="QC1107" s="3"/>
      <c r="QD1107" s="3"/>
      <c r="QE1107" s="3"/>
      <c r="QF1107" s="3"/>
      <c r="QG1107" s="3"/>
      <c r="QH1107" s="3"/>
      <c r="QI1107" s="3"/>
      <c r="QJ1107" s="3"/>
      <c r="QK1107" s="3"/>
      <c r="QL1107" s="3"/>
      <c r="QM1107" s="3"/>
      <c r="QN1107" s="3"/>
      <c r="QO1107" s="3"/>
      <c r="QP1107" s="3"/>
      <c r="QQ1107" s="3"/>
      <c r="QR1107" s="3"/>
      <c r="QS1107" s="3"/>
      <c r="QT1107" s="3"/>
      <c r="QU1107" s="3"/>
      <c r="QV1107" s="3"/>
      <c r="QW1107" s="3"/>
      <c r="QX1107" s="3"/>
      <c r="QY1107" s="3"/>
      <c r="QZ1107" s="3"/>
      <c r="RA1107" s="3"/>
      <c r="RB1107" s="3"/>
      <c r="RC1107" s="3"/>
      <c r="RD1107" s="3"/>
      <c r="RE1107" s="3"/>
      <c r="RF1107" s="3"/>
      <c r="RG1107" s="3"/>
      <c r="RH1107" s="3"/>
      <c r="RI1107" s="3"/>
      <c r="RJ1107" s="3"/>
      <c r="RK1107" s="3"/>
      <c r="RL1107" s="3"/>
      <c r="RM1107" s="3"/>
      <c r="RN1107" s="3"/>
      <c r="RO1107" s="3"/>
      <c r="RP1107" s="3"/>
      <c r="RQ1107" s="3"/>
      <c r="RR1107" s="3"/>
      <c r="RS1107" s="3"/>
      <c r="RT1107" s="3"/>
      <c r="RU1107" s="3"/>
      <c r="RV1107" s="3"/>
      <c r="RW1107" s="3"/>
      <c r="RX1107" s="3"/>
      <c r="RY1107" s="3"/>
      <c r="RZ1107" s="3"/>
      <c r="SA1107" s="3"/>
      <c r="SB1107" s="3"/>
      <c r="SC1107" s="3"/>
      <c r="SD1107" s="3"/>
      <c r="SE1107" s="3"/>
      <c r="SF1107" s="3"/>
      <c r="SG1107" s="3"/>
      <c r="SH1107" s="3"/>
      <c r="SI1107" s="3"/>
      <c r="SJ1107" s="3"/>
      <c r="SK1107" s="3"/>
      <c r="SL1107" s="3"/>
      <c r="SM1107" s="3"/>
      <c r="SN1107" s="3"/>
      <c r="SO1107" s="3"/>
      <c r="SP1107" s="3"/>
      <c r="SQ1107" s="3"/>
      <c r="SR1107" s="3"/>
      <c r="SS1107" s="3"/>
      <c r="ST1107" s="3"/>
      <c r="SU1107" s="3"/>
      <c r="SV1107" s="3"/>
      <c r="SW1107" s="3"/>
      <c r="SX1107" s="3"/>
      <c r="SY1107" s="3"/>
      <c r="SZ1107" s="3"/>
      <c r="TA1107" s="3"/>
      <c r="TB1107" s="3"/>
      <c r="TC1107" s="3"/>
      <c r="TD1107" s="3"/>
      <c r="TE1107" s="3"/>
      <c r="TF1107" s="3"/>
      <c r="TG1107" s="3"/>
      <c r="TH1107" s="3"/>
      <c r="TI1107" s="3"/>
      <c r="TJ1107" s="3"/>
      <c r="TK1107" s="3"/>
      <c r="TL1107" s="3"/>
      <c r="TM1107" s="3"/>
      <c r="TN1107" s="3"/>
      <c r="TO1107" s="3"/>
      <c r="TP1107" s="3"/>
      <c r="TQ1107" s="3"/>
      <c r="TR1107" s="3"/>
      <c r="TS1107" s="3"/>
      <c r="TT1107" s="3"/>
      <c r="TU1107" s="3"/>
      <c r="TV1107" s="3"/>
      <c r="TW1107" s="3"/>
      <c r="TX1107" s="3"/>
      <c r="TY1107" s="3"/>
      <c r="TZ1107" s="3"/>
      <c r="UA1107" s="3"/>
      <c r="UB1107" s="3"/>
      <c r="UC1107" s="3"/>
      <c r="UD1107" s="3"/>
      <c r="UE1107" s="3"/>
      <c r="UF1107" s="3"/>
      <c r="UG1107" s="3"/>
      <c r="UH1107" s="3"/>
      <c r="UI1107" s="3"/>
      <c r="UJ1107" s="3"/>
      <c r="UK1107" s="3"/>
      <c r="UL1107" s="3"/>
      <c r="UM1107" s="3"/>
      <c r="UN1107" s="3"/>
      <c r="UO1107" s="3"/>
      <c r="UP1107" s="3"/>
      <c r="UQ1107" s="3"/>
      <c r="UR1107" s="3"/>
      <c r="US1107" s="3"/>
      <c r="UT1107" s="3"/>
      <c r="UU1107" s="3"/>
      <c r="UV1107" s="3"/>
      <c r="UW1107" s="3"/>
      <c r="UX1107" s="3"/>
      <c r="UY1107" s="3"/>
      <c r="UZ1107" s="3"/>
      <c r="VA1107" s="3"/>
      <c r="VB1107" s="3"/>
      <c r="VC1107" s="3"/>
      <c r="VD1107" s="3"/>
      <c r="VE1107" s="3"/>
      <c r="VF1107" s="3"/>
      <c r="VG1107" s="3"/>
      <c r="VH1107" s="3"/>
      <c r="VI1107" s="3"/>
      <c r="VJ1107" s="3"/>
      <c r="VK1107" s="3"/>
      <c r="VL1107" s="3"/>
      <c r="VM1107" s="3"/>
      <c r="VN1107" s="3"/>
      <c r="VO1107" s="3"/>
      <c r="VP1107" s="3"/>
      <c r="VQ1107" s="3"/>
      <c r="VR1107" s="3"/>
      <c r="VS1107" s="3"/>
      <c r="VT1107" s="3"/>
      <c r="VU1107" s="3"/>
      <c r="VV1107" s="3"/>
      <c r="VW1107" s="3"/>
      <c r="VX1107" s="3"/>
      <c r="VY1107" s="3"/>
      <c r="VZ1107" s="3"/>
      <c r="WA1107" s="3"/>
      <c r="WB1107" s="3"/>
      <c r="WC1107" s="3"/>
    </row>
    <row r="1108" spans="1:601" x14ac:dyDescent="0.3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  <c r="IV1108" s="3"/>
      <c r="IW1108" s="3"/>
      <c r="IX1108" s="3"/>
      <c r="IY1108" s="3"/>
      <c r="IZ1108" s="3"/>
      <c r="JA1108" s="3"/>
      <c r="JB1108" s="3"/>
      <c r="JC1108" s="3"/>
      <c r="JD1108" s="3"/>
      <c r="JE1108" s="3"/>
      <c r="JF1108" s="3"/>
      <c r="JG1108" s="3"/>
      <c r="JH1108" s="3"/>
      <c r="JI1108" s="3"/>
      <c r="JJ1108" s="3"/>
      <c r="JK1108" s="3"/>
      <c r="JL1108" s="3"/>
      <c r="JM1108" s="3"/>
      <c r="JN1108" s="3"/>
      <c r="JO1108" s="3"/>
      <c r="JP1108" s="3"/>
      <c r="JQ1108" s="3"/>
      <c r="JR1108" s="3"/>
      <c r="JS1108" s="3"/>
      <c r="JT1108" s="3"/>
      <c r="JU1108" s="3"/>
      <c r="JV1108" s="3"/>
      <c r="JW1108" s="3"/>
      <c r="JX1108" s="3"/>
      <c r="JY1108" s="3"/>
      <c r="JZ1108" s="3"/>
      <c r="KA1108" s="3"/>
      <c r="KB1108" s="3"/>
      <c r="KC1108" s="3"/>
      <c r="KD1108" s="3"/>
      <c r="KE1108" s="3"/>
      <c r="KF1108" s="3"/>
      <c r="KG1108" s="3"/>
      <c r="KH1108" s="3"/>
      <c r="KI1108" s="3"/>
      <c r="KJ1108" s="3"/>
      <c r="KK1108" s="3"/>
      <c r="KL1108" s="3"/>
      <c r="KM1108" s="3"/>
      <c r="KN1108" s="3"/>
      <c r="KO1108" s="3"/>
      <c r="KP1108" s="3"/>
      <c r="KQ1108" s="3"/>
      <c r="KR1108" s="3"/>
      <c r="KS1108" s="3"/>
      <c r="KT1108" s="3"/>
      <c r="KU1108" s="3"/>
      <c r="KV1108" s="3"/>
      <c r="KW1108" s="3"/>
      <c r="KX1108" s="3"/>
      <c r="KY1108" s="3"/>
      <c r="KZ1108" s="3"/>
      <c r="LA1108" s="3"/>
      <c r="LB1108" s="3"/>
      <c r="LC1108" s="3"/>
      <c r="LD1108" s="3"/>
      <c r="LE1108" s="3"/>
      <c r="LF1108" s="3"/>
      <c r="LG1108" s="3"/>
      <c r="LH1108" s="3"/>
      <c r="LI1108" s="3"/>
      <c r="LJ1108" s="3"/>
      <c r="LK1108" s="3"/>
      <c r="LL1108" s="3"/>
      <c r="LM1108" s="3"/>
      <c r="LN1108" s="3"/>
      <c r="LO1108" s="3"/>
      <c r="LP1108" s="3"/>
      <c r="LQ1108" s="3"/>
      <c r="LR1108" s="3"/>
      <c r="LS1108" s="3"/>
      <c r="LT1108" s="3"/>
      <c r="LU1108" s="3"/>
      <c r="LV1108" s="3"/>
      <c r="LW1108" s="3"/>
      <c r="LX1108" s="3"/>
      <c r="LY1108" s="3"/>
      <c r="LZ1108" s="3"/>
      <c r="MA1108" s="3"/>
      <c r="MB1108" s="3"/>
      <c r="MC1108" s="3"/>
      <c r="MD1108" s="3"/>
      <c r="ME1108" s="3"/>
      <c r="MF1108" s="3"/>
      <c r="MG1108" s="3"/>
      <c r="MH1108" s="3"/>
      <c r="MI1108" s="3"/>
      <c r="MJ1108" s="3"/>
      <c r="MK1108" s="3"/>
      <c r="ML1108" s="3"/>
      <c r="MM1108" s="3"/>
      <c r="MN1108" s="3"/>
      <c r="MO1108" s="3"/>
      <c r="MP1108" s="3"/>
      <c r="MQ1108" s="3"/>
      <c r="MR1108" s="3"/>
      <c r="MS1108" s="3"/>
      <c r="MT1108" s="3"/>
      <c r="MU1108" s="3"/>
      <c r="MV1108" s="3"/>
      <c r="MW1108" s="3"/>
      <c r="MX1108" s="3"/>
      <c r="MY1108" s="3"/>
      <c r="MZ1108" s="3"/>
      <c r="NA1108" s="3"/>
      <c r="NB1108" s="3"/>
      <c r="NC1108" s="3"/>
      <c r="ND1108" s="3"/>
      <c r="NE1108" s="3"/>
      <c r="NF1108" s="3"/>
      <c r="NG1108" s="3"/>
      <c r="NH1108" s="3"/>
      <c r="NI1108" s="3"/>
      <c r="NJ1108" s="3"/>
      <c r="NK1108" s="3"/>
      <c r="NL1108" s="3"/>
      <c r="NM1108" s="3"/>
      <c r="NN1108" s="3"/>
      <c r="NO1108" s="3"/>
      <c r="NP1108" s="3"/>
      <c r="NQ1108" s="3"/>
      <c r="NR1108" s="3"/>
      <c r="NS1108" s="3"/>
      <c r="NT1108" s="3"/>
      <c r="NU1108" s="3"/>
      <c r="NV1108" s="3"/>
      <c r="NW1108" s="3"/>
      <c r="NX1108" s="3"/>
      <c r="NY1108" s="3"/>
      <c r="NZ1108" s="3"/>
      <c r="OA1108" s="3"/>
      <c r="OB1108" s="3"/>
      <c r="OC1108" s="3"/>
      <c r="OD1108" s="3"/>
      <c r="OE1108" s="3"/>
      <c r="OF1108" s="3"/>
      <c r="OG1108" s="3"/>
      <c r="OH1108" s="3"/>
      <c r="OI1108" s="3"/>
      <c r="OJ1108" s="3"/>
      <c r="OK1108" s="3"/>
      <c r="OL1108" s="3"/>
      <c r="OM1108" s="3"/>
      <c r="ON1108" s="3"/>
      <c r="OO1108" s="3"/>
      <c r="OP1108" s="3"/>
      <c r="OQ1108" s="3"/>
      <c r="OR1108" s="3"/>
      <c r="OS1108" s="3"/>
      <c r="OT1108" s="3"/>
      <c r="OU1108" s="3"/>
      <c r="OV1108" s="3"/>
      <c r="OW1108" s="3"/>
      <c r="OX1108" s="3"/>
      <c r="OY1108" s="3"/>
      <c r="OZ1108" s="3"/>
      <c r="PA1108" s="3"/>
      <c r="PB1108" s="3"/>
      <c r="PC1108" s="3"/>
      <c r="PD1108" s="3"/>
      <c r="PE1108" s="3"/>
      <c r="PF1108" s="3"/>
      <c r="PG1108" s="3"/>
      <c r="PH1108" s="3"/>
      <c r="PI1108" s="3"/>
      <c r="PJ1108" s="3"/>
      <c r="PK1108" s="3"/>
      <c r="PL1108" s="3"/>
      <c r="PM1108" s="3"/>
      <c r="PN1108" s="3"/>
      <c r="PO1108" s="3"/>
      <c r="PP1108" s="3"/>
      <c r="PQ1108" s="3"/>
      <c r="PR1108" s="3"/>
      <c r="PS1108" s="3"/>
      <c r="PT1108" s="3"/>
      <c r="PU1108" s="3"/>
      <c r="PV1108" s="3"/>
      <c r="PW1108" s="3"/>
      <c r="PX1108" s="3"/>
      <c r="PY1108" s="3"/>
      <c r="PZ1108" s="3"/>
      <c r="QA1108" s="3"/>
      <c r="QB1108" s="3"/>
      <c r="QC1108" s="3"/>
      <c r="QD1108" s="3"/>
      <c r="QE1108" s="3"/>
      <c r="QF1108" s="3"/>
      <c r="QG1108" s="3"/>
      <c r="QH1108" s="3"/>
      <c r="QI1108" s="3"/>
      <c r="QJ1108" s="3"/>
      <c r="QK1108" s="3"/>
      <c r="QL1108" s="3"/>
      <c r="QM1108" s="3"/>
      <c r="QN1108" s="3"/>
      <c r="QO1108" s="3"/>
      <c r="QP1108" s="3"/>
      <c r="QQ1108" s="3"/>
      <c r="QR1108" s="3"/>
      <c r="QS1108" s="3"/>
      <c r="QT1108" s="3"/>
      <c r="QU1108" s="3"/>
      <c r="QV1108" s="3"/>
      <c r="QW1108" s="3"/>
      <c r="QX1108" s="3"/>
      <c r="QY1108" s="3"/>
      <c r="QZ1108" s="3"/>
      <c r="RA1108" s="3"/>
      <c r="RB1108" s="3"/>
      <c r="RC1108" s="3"/>
      <c r="RD1108" s="3"/>
      <c r="RE1108" s="3"/>
      <c r="RF1108" s="3"/>
      <c r="RG1108" s="3"/>
      <c r="RH1108" s="3"/>
      <c r="RI1108" s="3"/>
      <c r="RJ1108" s="3"/>
      <c r="RK1108" s="3"/>
      <c r="RL1108" s="3"/>
      <c r="RM1108" s="3"/>
      <c r="RN1108" s="3"/>
      <c r="RO1108" s="3"/>
      <c r="RP1108" s="3"/>
      <c r="RQ1108" s="3"/>
      <c r="RR1108" s="3"/>
      <c r="RS1108" s="3"/>
      <c r="RT1108" s="3"/>
      <c r="RU1108" s="3"/>
      <c r="RV1108" s="3"/>
      <c r="RW1108" s="3"/>
      <c r="RX1108" s="3"/>
      <c r="RY1108" s="3"/>
      <c r="RZ1108" s="3"/>
      <c r="SA1108" s="3"/>
      <c r="SB1108" s="3"/>
      <c r="SC1108" s="3"/>
      <c r="SD1108" s="3"/>
      <c r="SE1108" s="3"/>
      <c r="SF1108" s="3"/>
      <c r="SG1108" s="3"/>
      <c r="SH1108" s="3"/>
      <c r="SI1108" s="3"/>
      <c r="SJ1108" s="3"/>
      <c r="SK1108" s="3"/>
      <c r="SL1108" s="3"/>
      <c r="SM1108" s="3"/>
      <c r="SN1108" s="3"/>
      <c r="SO1108" s="3"/>
      <c r="SP1108" s="3"/>
      <c r="SQ1108" s="3"/>
      <c r="SR1108" s="3"/>
      <c r="SS1108" s="3"/>
      <c r="ST1108" s="3"/>
      <c r="SU1108" s="3"/>
      <c r="SV1108" s="3"/>
      <c r="SW1108" s="3"/>
      <c r="SX1108" s="3"/>
      <c r="SY1108" s="3"/>
      <c r="SZ1108" s="3"/>
      <c r="TA1108" s="3"/>
      <c r="TB1108" s="3"/>
      <c r="TC1108" s="3"/>
      <c r="TD1108" s="3"/>
      <c r="TE1108" s="3"/>
      <c r="TF1108" s="3"/>
      <c r="TG1108" s="3"/>
      <c r="TH1108" s="3"/>
      <c r="TI1108" s="3"/>
      <c r="TJ1108" s="3"/>
      <c r="TK1108" s="3"/>
      <c r="TL1108" s="3"/>
      <c r="TM1108" s="3"/>
      <c r="TN1108" s="3"/>
      <c r="TO1108" s="3"/>
      <c r="TP1108" s="3"/>
      <c r="TQ1108" s="3"/>
      <c r="TR1108" s="3"/>
      <c r="TS1108" s="3"/>
      <c r="TT1108" s="3"/>
      <c r="TU1108" s="3"/>
      <c r="TV1108" s="3"/>
      <c r="TW1108" s="3"/>
      <c r="TX1108" s="3"/>
      <c r="TY1108" s="3"/>
      <c r="TZ1108" s="3"/>
      <c r="UA1108" s="3"/>
      <c r="UB1108" s="3"/>
      <c r="UC1108" s="3"/>
      <c r="UD1108" s="3"/>
      <c r="UE1108" s="3"/>
      <c r="UF1108" s="3"/>
      <c r="UG1108" s="3"/>
      <c r="UH1108" s="3"/>
      <c r="UI1108" s="3"/>
      <c r="UJ1108" s="3"/>
      <c r="UK1108" s="3"/>
      <c r="UL1108" s="3"/>
      <c r="UM1108" s="3"/>
      <c r="UN1108" s="3"/>
      <c r="UO1108" s="3"/>
      <c r="UP1108" s="3"/>
      <c r="UQ1108" s="3"/>
      <c r="UR1108" s="3"/>
      <c r="US1108" s="3"/>
      <c r="UT1108" s="3"/>
      <c r="UU1108" s="3"/>
      <c r="UV1108" s="3"/>
      <c r="UW1108" s="3"/>
      <c r="UX1108" s="3"/>
      <c r="UY1108" s="3"/>
      <c r="UZ1108" s="3"/>
      <c r="VA1108" s="3"/>
      <c r="VB1108" s="3"/>
      <c r="VC1108" s="3"/>
      <c r="VD1108" s="3"/>
      <c r="VE1108" s="3"/>
      <c r="VF1108" s="3"/>
      <c r="VG1108" s="3"/>
      <c r="VH1108" s="3"/>
      <c r="VI1108" s="3"/>
      <c r="VJ1108" s="3"/>
      <c r="VK1108" s="3"/>
      <c r="VL1108" s="3"/>
      <c r="VM1108" s="3"/>
      <c r="VN1108" s="3"/>
      <c r="VO1108" s="3"/>
      <c r="VP1108" s="3"/>
      <c r="VQ1108" s="3"/>
      <c r="VR1108" s="3"/>
      <c r="VS1108" s="3"/>
      <c r="VT1108" s="3"/>
      <c r="VU1108" s="3"/>
      <c r="VV1108" s="3"/>
      <c r="VW1108" s="3"/>
      <c r="VX1108" s="3"/>
      <c r="VY1108" s="3"/>
      <c r="VZ1108" s="3"/>
      <c r="WA1108" s="3"/>
      <c r="WB1108" s="3"/>
      <c r="WC1108" s="3"/>
    </row>
    <row r="1109" spans="1:601" x14ac:dyDescent="0.3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  <c r="IW1109" s="3"/>
      <c r="IX1109" s="3"/>
      <c r="IY1109" s="3"/>
      <c r="IZ1109" s="3"/>
      <c r="JA1109" s="3"/>
      <c r="JB1109" s="3"/>
      <c r="JC1109" s="3"/>
      <c r="JD1109" s="3"/>
      <c r="JE1109" s="3"/>
      <c r="JF1109" s="3"/>
      <c r="JG1109" s="3"/>
      <c r="JH1109" s="3"/>
      <c r="JI1109" s="3"/>
      <c r="JJ1109" s="3"/>
      <c r="JK1109" s="3"/>
      <c r="JL1109" s="3"/>
      <c r="JM1109" s="3"/>
      <c r="JN1109" s="3"/>
      <c r="JO1109" s="3"/>
      <c r="JP1109" s="3"/>
      <c r="JQ1109" s="3"/>
      <c r="JR1109" s="3"/>
      <c r="JS1109" s="3"/>
      <c r="JT1109" s="3"/>
      <c r="JU1109" s="3"/>
      <c r="JV1109" s="3"/>
      <c r="JW1109" s="3"/>
      <c r="JX1109" s="3"/>
      <c r="JY1109" s="3"/>
      <c r="JZ1109" s="3"/>
      <c r="KA1109" s="3"/>
      <c r="KB1109" s="3"/>
      <c r="KC1109" s="3"/>
      <c r="KD1109" s="3"/>
      <c r="KE1109" s="3"/>
      <c r="KF1109" s="3"/>
      <c r="KG1109" s="3"/>
      <c r="KH1109" s="3"/>
      <c r="KI1109" s="3"/>
      <c r="KJ1109" s="3"/>
      <c r="KK1109" s="3"/>
      <c r="KL1109" s="3"/>
      <c r="KM1109" s="3"/>
      <c r="KN1109" s="3"/>
      <c r="KO1109" s="3"/>
      <c r="KP1109" s="3"/>
      <c r="KQ1109" s="3"/>
      <c r="KR1109" s="3"/>
      <c r="KS1109" s="3"/>
      <c r="KT1109" s="3"/>
      <c r="KU1109" s="3"/>
      <c r="KV1109" s="3"/>
      <c r="KW1109" s="3"/>
      <c r="KX1109" s="3"/>
      <c r="KY1109" s="3"/>
      <c r="KZ1109" s="3"/>
      <c r="LA1109" s="3"/>
      <c r="LB1109" s="3"/>
      <c r="LC1109" s="3"/>
      <c r="LD1109" s="3"/>
      <c r="LE1109" s="3"/>
      <c r="LF1109" s="3"/>
      <c r="LG1109" s="3"/>
      <c r="LH1109" s="3"/>
      <c r="LI1109" s="3"/>
      <c r="LJ1109" s="3"/>
      <c r="LK1109" s="3"/>
      <c r="LL1109" s="3"/>
      <c r="LM1109" s="3"/>
      <c r="LN1109" s="3"/>
      <c r="LO1109" s="3"/>
      <c r="LP1109" s="3"/>
      <c r="LQ1109" s="3"/>
      <c r="LR1109" s="3"/>
      <c r="LS1109" s="3"/>
      <c r="LT1109" s="3"/>
      <c r="LU1109" s="3"/>
      <c r="LV1109" s="3"/>
      <c r="LW1109" s="3"/>
      <c r="LX1109" s="3"/>
      <c r="LY1109" s="3"/>
      <c r="LZ1109" s="3"/>
      <c r="MA1109" s="3"/>
      <c r="MB1109" s="3"/>
      <c r="MC1109" s="3"/>
      <c r="MD1109" s="3"/>
      <c r="ME1109" s="3"/>
      <c r="MF1109" s="3"/>
      <c r="MG1109" s="3"/>
      <c r="MH1109" s="3"/>
      <c r="MI1109" s="3"/>
      <c r="MJ1109" s="3"/>
      <c r="MK1109" s="3"/>
      <c r="ML1109" s="3"/>
      <c r="MM1109" s="3"/>
      <c r="MN1109" s="3"/>
      <c r="MO1109" s="3"/>
      <c r="MP1109" s="3"/>
      <c r="MQ1109" s="3"/>
      <c r="MR1109" s="3"/>
      <c r="MS1109" s="3"/>
      <c r="MT1109" s="3"/>
      <c r="MU1109" s="3"/>
      <c r="MV1109" s="3"/>
      <c r="MW1109" s="3"/>
      <c r="MX1109" s="3"/>
      <c r="MY1109" s="3"/>
      <c r="MZ1109" s="3"/>
      <c r="NA1109" s="3"/>
      <c r="NB1109" s="3"/>
      <c r="NC1109" s="3"/>
      <c r="ND1109" s="3"/>
      <c r="NE1109" s="3"/>
      <c r="NF1109" s="3"/>
      <c r="NG1109" s="3"/>
      <c r="NH1109" s="3"/>
      <c r="NI1109" s="3"/>
      <c r="NJ1109" s="3"/>
      <c r="NK1109" s="3"/>
      <c r="NL1109" s="3"/>
      <c r="NM1109" s="3"/>
      <c r="NN1109" s="3"/>
      <c r="NO1109" s="3"/>
      <c r="NP1109" s="3"/>
      <c r="NQ1109" s="3"/>
      <c r="NR1109" s="3"/>
      <c r="NS1109" s="3"/>
      <c r="NT1109" s="3"/>
      <c r="NU1109" s="3"/>
      <c r="NV1109" s="3"/>
      <c r="NW1109" s="3"/>
      <c r="NX1109" s="3"/>
      <c r="NY1109" s="3"/>
      <c r="NZ1109" s="3"/>
      <c r="OA1109" s="3"/>
      <c r="OB1109" s="3"/>
      <c r="OC1109" s="3"/>
      <c r="OD1109" s="3"/>
      <c r="OE1109" s="3"/>
      <c r="OF1109" s="3"/>
      <c r="OG1109" s="3"/>
      <c r="OH1109" s="3"/>
      <c r="OI1109" s="3"/>
      <c r="OJ1109" s="3"/>
      <c r="OK1109" s="3"/>
      <c r="OL1109" s="3"/>
      <c r="OM1109" s="3"/>
      <c r="ON1109" s="3"/>
      <c r="OO1109" s="3"/>
      <c r="OP1109" s="3"/>
      <c r="OQ1109" s="3"/>
      <c r="OR1109" s="3"/>
      <c r="OS1109" s="3"/>
      <c r="OT1109" s="3"/>
      <c r="OU1109" s="3"/>
      <c r="OV1109" s="3"/>
      <c r="OW1109" s="3"/>
      <c r="OX1109" s="3"/>
      <c r="OY1109" s="3"/>
      <c r="OZ1109" s="3"/>
      <c r="PA1109" s="3"/>
      <c r="PB1109" s="3"/>
      <c r="PC1109" s="3"/>
      <c r="PD1109" s="3"/>
      <c r="PE1109" s="3"/>
      <c r="PF1109" s="3"/>
      <c r="PG1109" s="3"/>
      <c r="PH1109" s="3"/>
      <c r="PI1109" s="3"/>
      <c r="PJ1109" s="3"/>
      <c r="PK1109" s="3"/>
      <c r="PL1109" s="3"/>
      <c r="PM1109" s="3"/>
      <c r="PN1109" s="3"/>
      <c r="PO1109" s="3"/>
      <c r="PP1109" s="3"/>
      <c r="PQ1109" s="3"/>
      <c r="PR1109" s="3"/>
      <c r="PS1109" s="3"/>
      <c r="PT1109" s="3"/>
      <c r="PU1109" s="3"/>
      <c r="PV1109" s="3"/>
      <c r="PW1109" s="3"/>
      <c r="PX1109" s="3"/>
      <c r="PY1109" s="3"/>
      <c r="PZ1109" s="3"/>
      <c r="QA1109" s="3"/>
      <c r="QB1109" s="3"/>
      <c r="QC1109" s="3"/>
      <c r="QD1109" s="3"/>
      <c r="QE1109" s="3"/>
      <c r="QF1109" s="3"/>
      <c r="QG1109" s="3"/>
      <c r="QH1109" s="3"/>
      <c r="QI1109" s="3"/>
      <c r="QJ1109" s="3"/>
      <c r="QK1109" s="3"/>
      <c r="QL1109" s="3"/>
      <c r="QM1109" s="3"/>
      <c r="QN1109" s="3"/>
      <c r="QO1109" s="3"/>
      <c r="QP1109" s="3"/>
      <c r="QQ1109" s="3"/>
      <c r="QR1109" s="3"/>
      <c r="QS1109" s="3"/>
      <c r="QT1109" s="3"/>
      <c r="QU1109" s="3"/>
      <c r="QV1109" s="3"/>
      <c r="QW1109" s="3"/>
      <c r="QX1109" s="3"/>
      <c r="QY1109" s="3"/>
      <c r="QZ1109" s="3"/>
      <c r="RA1109" s="3"/>
      <c r="RB1109" s="3"/>
      <c r="RC1109" s="3"/>
      <c r="RD1109" s="3"/>
      <c r="RE1109" s="3"/>
      <c r="RF1109" s="3"/>
      <c r="RG1109" s="3"/>
      <c r="RH1109" s="3"/>
      <c r="RI1109" s="3"/>
      <c r="RJ1109" s="3"/>
      <c r="RK1109" s="3"/>
      <c r="RL1109" s="3"/>
      <c r="RM1109" s="3"/>
      <c r="RN1109" s="3"/>
      <c r="RO1109" s="3"/>
      <c r="RP1109" s="3"/>
      <c r="RQ1109" s="3"/>
      <c r="RR1109" s="3"/>
      <c r="RS1109" s="3"/>
      <c r="RT1109" s="3"/>
      <c r="RU1109" s="3"/>
      <c r="RV1109" s="3"/>
      <c r="RW1109" s="3"/>
      <c r="RX1109" s="3"/>
      <c r="RY1109" s="3"/>
      <c r="RZ1109" s="3"/>
      <c r="SA1109" s="3"/>
      <c r="SB1109" s="3"/>
      <c r="SC1109" s="3"/>
      <c r="SD1109" s="3"/>
      <c r="SE1109" s="3"/>
      <c r="SF1109" s="3"/>
      <c r="SG1109" s="3"/>
      <c r="SH1109" s="3"/>
      <c r="SI1109" s="3"/>
      <c r="SJ1109" s="3"/>
      <c r="SK1109" s="3"/>
      <c r="SL1109" s="3"/>
      <c r="SM1109" s="3"/>
      <c r="SN1109" s="3"/>
      <c r="SO1109" s="3"/>
      <c r="SP1109" s="3"/>
      <c r="SQ1109" s="3"/>
      <c r="SR1109" s="3"/>
      <c r="SS1109" s="3"/>
      <c r="ST1109" s="3"/>
      <c r="SU1109" s="3"/>
      <c r="SV1109" s="3"/>
      <c r="SW1109" s="3"/>
      <c r="SX1109" s="3"/>
      <c r="SY1109" s="3"/>
      <c r="SZ1109" s="3"/>
      <c r="TA1109" s="3"/>
      <c r="TB1109" s="3"/>
      <c r="TC1109" s="3"/>
      <c r="TD1109" s="3"/>
      <c r="TE1109" s="3"/>
      <c r="TF1109" s="3"/>
      <c r="TG1109" s="3"/>
      <c r="TH1109" s="3"/>
      <c r="TI1109" s="3"/>
      <c r="TJ1109" s="3"/>
      <c r="TK1109" s="3"/>
      <c r="TL1109" s="3"/>
      <c r="TM1109" s="3"/>
      <c r="TN1109" s="3"/>
      <c r="TO1109" s="3"/>
      <c r="TP1109" s="3"/>
      <c r="TQ1109" s="3"/>
      <c r="TR1109" s="3"/>
      <c r="TS1109" s="3"/>
      <c r="TT1109" s="3"/>
      <c r="TU1109" s="3"/>
      <c r="TV1109" s="3"/>
      <c r="TW1109" s="3"/>
      <c r="TX1109" s="3"/>
      <c r="TY1109" s="3"/>
      <c r="TZ1109" s="3"/>
      <c r="UA1109" s="3"/>
      <c r="UB1109" s="3"/>
      <c r="UC1109" s="3"/>
      <c r="UD1109" s="3"/>
      <c r="UE1109" s="3"/>
      <c r="UF1109" s="3"/>
      <c r="UG1109" s="3"/>
      <c r="UH1109" s="3"/>
      <c r="UI1109" s="3"/>
      <c r="UJ1109" s="3"/>
      <c r="UK1109" s="3"/>
      <c r="UL1109" s="3"/>
      <c r="UM1109" s="3"/>
      <c r="UN1109" s="3"/>
      <c r="UO1109" s="3"/>
      <c r="UP1109" s="3"/>
      <c r="UQ1109" s="3"/>
      <c r="UR1109" s="3"/>
      <c r="US1109" s="3"/>
      <c r="UT1109" s="3"/>
      <c r="UU1109" s="3"/>
      <c r="UV1109" s="3"/>
      <c r="UW1109" s="3"/>
      <c r="UX1109" s="3"/>
      <c r="UY1109" s="3"/>
      <c r="UZ1109" s="3"/>
      <c r="VA1109" s="3"/>
      <c r="VB1109" s="3"/>
      <c r="VC1109" s="3"/>
      <c r="VD1109" s="3"/>
      <c r="VE1109" s="3"/>
      <c r="VF1109" s="3"/>
      <c r="VG1109" s="3"/>
      <c r="VH1109" s="3"/>
      <c r="VI1109" s="3"/>
      <c r="VJ1109" s="3"/>
      <c r="VK1109" s="3"/>
      <c r="VL1109" s="3"/>
      <c r="VM1109" s="3"/>
      <c r="VN1109" s="3"/>
      <c r="VO1109" s="3"/>
      <c r="VP1109" s="3"/>
      <c r="VQ1109" s="3"/>
      <c r="VR1109" s="3"/>
      <c r="VS1109" s="3"/>
      <c r="VT1109" s="3"/>
      <c r="VU1109" s="3"/>
      <c r="VV1109" s="3"/>
      <c r="VW1109" s="3"/>
      <c r="VX1109" s="3"/>
      <c r="VY1109" s="3"/>
      <c r="VZ1109" s="3"/>
      <c r="WA1109" s="3"/>
      <c r="WB1109" s="3"/>
      <c r="WC1109" s="3"/>
    </row>
    <row r="1110" spans="1:601" x14ac:dyDescent="0.3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  <c r="IW1110" s="3"/>
      <c r="IX1110" s="3"/>
      <c r="IY1110" s="3"/>
      <c r="IZ1110" s="3"/>
      <c r="JA1110" s="3"/>
      <c r="JB1110" s="3"/>
      <c r="JC1110" s="3"/>
      <c r="JD1110" s="3"/>
      <c r="JE1110" s="3"/>
      <c r="JF1110" s="3"/>
      <c r="JG1110" s="3"/>
      <c r="JH1110" s="3"/>
      <c r="JI1110" s="3"/>
      <c r="JJ1110" s="3"/>
      <c r="JK1110" s="3"/>
      <c r="JL1110" s="3"/>
      <c r="JM1110" s="3"/>
      <c r="JN1110" s="3"/>
      <c r="JO1110" s="3"/>
      <c r="JP1110" s="3"/>
      <c r="JQ1110" s="3"/>
      <c r="JR1110" s="3"/>
      <c r="JS1110" s="3"/>
      <c r="JT1110" s="3"/>
      <c r="JU1110" s="3"/>
      <c r="JV1110" s="3"/>
      <c r="JW1110" s="3"/>
      <c r="JX1110" s="3"/>
      <c r="JY1110" s="3"/>
      <c r="JZ1110" s="3"/>
      <c r="KA1110" s="3"/>
      <c r="KB1110" s="3"/>
      <c r="KC1110" s="3"/>
      <c r="KD1110" s="3"/>
      <c r="KE1110" s="3"/>
      <c r="KF1110" s="3"/>
      <c r="KG1110" s="3"/>
      <c r="KH1110" s="3"/>
      <c r="KI1110" s="3"/>
      <c r="KJ1110" s="3"/>
      <c r="KK1110" s="3"/>
      <c r="KL1110" s="3"/>
      <c r="KM1110" s="3"/>
      <c r="KN1110" s="3"/>
      <c r="KO1110" s="3"/>
      <c r="KP1110" s="3"/>
      <c r="KQ1110" s="3"/>
      <c r="KR1110" s="3"/>
      <c r="KS1110" s="3"/>
      <c r="KT1110" s="3"/>
      <c r="KU1110" s="3"/>
      <c r="KV1110" s="3"/>
      <c r="KW1110" s="3"/>
      <c r="KX1110" s="3"/>
      <c r="KY1110" s="3"/>
      <c r="KZ1110" s="3"/>
      <c r="LA1110" s="3"/>
      <c r="LB1110" s="3"/>
      <c r="LC1110" s="3"/>
      <c r="LD1110" s="3"/>
      <c r="LE1110" s="3"/>
      <c r="LF1110" s="3"/>
      <c r="LG1110" s="3"/>
      <c r="LH1110" s="3"/>
      <c r="LI1110" s="3"/>
      <c r="LJ1110" s="3"/>
      <c r="LK1110" s="3"/>
      <c r="LL1110" s="3"/>
      <c r="LM1110" s="3"/>
      <c r="LN1110" s="3"/>
      <c r="LO1110" s="3"/>
      <c r="LP1110" s="3"/>
      <c r="LQ1110" s="3"/>
      <c r="LR1110" s="3"/>
      <c r="LS1110" s="3"/>
      <c r="LT1110" s="3"/>
      <c r="LU1110" s="3"/>
      <c r="LV1110" s="3"/>
      <c r="LW1110" s="3"/>
      <c r="LX1110" s="3"/>
      <c r="LY1110" s="3"/>
      <c r="LZ1110" s="3"/>
      <c r="MA1110" s="3"/>
      <c r="MB1110" s="3"/>
      <c r="MC1110" s="3"/>
      <c r="MD1110" s="3"/>
      <c r="ME1110" s="3"/>
      <c r="MF1110" s="3"/>
      <c r="MG1110" s="3"/>
      <c r="MH1110" s="3"/>
      <c r="MI1110" s="3"/>
      <c r="MJ1110" s="3"/>
      <c r="MK1110" s="3"/>
      <c r="ML1110" s="3"/>
      <c r="MM1110" s="3"/>
      <c r="MN1110" s="3"/>
      <c r="MO1110" s="3"/>
      <c r="MP1110" s="3"/>
      <c r="MQ1110" s="3"/>
      <c r="MR1110" s="3"/>
      <c r="MS1110" s="3"/>
      <c r="MT1110" s="3"/>
      <c r="MU1110" s="3"/>
      <c r="MV1110" s="3"/>
      <c r="MW1110" s="3"/>
      <c r="MX1110" s="3"/>
      <c r="MY1110" s="3"/>
      <c r="MZ1110" s="3"/>
      <c r="NA1110" s="3"/>
      <c r="NB1110" s="3"/>
      <c r="NC1110" s="3"/>
      <c r="ND1110" s="3"/>
      <c r="NE1110" s="3"/>
      <c r="NF1110" s="3"/>
      <c r="NG1110" s="3"/>
      <c r="NH1110" s="3"/>
      <c r="NI1110" s="3"/>
      <c r="NJ1110" s="3"/>
      <c r="NK1110" s="3"/>
      <c r="NL1110" s="3"/>
      <c r="NM1110" s="3"/>
      <c r="NN1110" s="3"/>
      <c r="NO1110" s="3"/>
      <c r="NP1110" s="3"/>
      <c r="NQ1110" s="3"/>
      <c r="NR1110" s="3"/>
      <c r="NS1110" s="3"/>
      <c r="NT1110" s="3"/>
      <c r="NU1110" s="3"/>
      <c r="NV1110" s="3"/>
      <c r="NW1110" s="3"/>
      <c r="NX1110" s="3"/>
      <c r="NY1110" s="3"/>
      <c r="NZ1110" s="3"/>
      <c r="OA1110" s="3"/>
      <c r="OB1110" s="3"/>
      <c r="OC1110" s="3"/>
      <c r="OD1110" s="3"/>
      <c r="OE1110" s="3"/>
      <c r="OF1110" s="3"/>
      <c r="OG1110" s="3"/>
      <c r="OH1110" s="3"/>
      <c r="OI1110" s="3"/>
      <c r="OJ1110" s="3"/>
      <c r="OK1110" s="3"/>
      <c r="OL1110" s="3"/>
      <c r="OM1110" s="3"/>
      <c r="ON1110" s="3"/>
      <c r="OO1110" s="3"/>
      <c r="OP1110" s="3"/>
      <c r="OQ1110" s="3"/>
      <c r="OR1110" s="3"/>
      <c r="OS1110" s="3"/>
      <c r="OT1110" s="3"/>
      <c r="OU1110" s="3"/>
      <c r="OV1110" s="3"/>
      <c r="OW1110" s="3"/>
      <c r="OX1110" s="3"/>
      <c r="OY1110" s="3"/>
      <c r="OZ1110" s="3"/>
      <c r="PA1110" s="3"/>
      <c r="PB1110" s="3"/>
      <c r="PC1110" s="3"/>
      <c r="PD1110" s="3"/>
      <c r="PE1110" s="3"/>
      <c r="PF1110" s="3"/>
      <c r="PG1110" s="3"/>
      <c r="PH1110" s="3"/>
      <c r="PI1110" s="3"/>
      <c r="PJ1110" s="3"/>
      <c r="PK1110" s="3"/>
      <c r="PL1110" s="3"/>
      <c r="PM1110" s="3"/>
      <c r="PN1110" s="3"/>
      <c r="PO1110" s="3"/>
      <c r="PP1110" s="3"/>
      <c r="PQ1110" s="3"/>
      <c r="PR1110" s="3"/>
      <c r="PS1110" s="3"/>
      <c r="PT1110" s="3"/>
      <c r="PU1110" s="3"/>
      <c r="PV1110" s="3"/>
      <c r="PW1110" s="3"/>
      <c r="PX1110" s="3"/>
      <c r="PY1110" s="3"/>
      <c r="PZ1110" s="3"/>
      <c r="QA1110" s="3"/>
      <c r="QB1110" s="3"/>
      <c r="QC1110" s="3"/>
      <c r="QD1110" s="3"/>
      <c r="QE1110" s="3"/>
      <c r="QF1110" s="3"/>
      <c r="QG1110" s="3"/>
      <c r="QH1110" s="3"/>
      <c r="QI1110" s="3"/>
      <c r="QJ1110" s="3"/>
      <c r="QK1110" s="3"/>
      <c r="QL1110" s="3"/>
      <c r="QM1110" s="3"/>
      <c r="QN1110" s="3"/>
      <c r="QO1110" s="3"/>
      <c r="QP1110" s="3"/>
      <c r="QQ1110" s="3"/>
      <c r="QR1110" s="3"/>
      <c r="QS1110" s="3"/>
      <c r="QT1110" s="3"/>
      <c r="QU1110" s="3"/>
      <c r="QV1110" s="3"/>
      <c r="QW1110" s="3"/>
      <c r="QX1110" s="3"/>
      <c r="QY1110" s="3"/>
      <c r="QZ1110" s="3"/>
      <c r="RA1110" s="3"/>
      <c r="RB1110" s="3"/>
      <c r="RC1110" s="3"/>
      <c r="RD1110" s="3"/>
      <c r="RE1110" s="3"/>
      <c r="RF1110" s="3"/>
      <c r="RG1110" s="3"/>
      <c r="RH1110" s="3"/>
      <c r="RI1110" s="3"/>
      <c r="RJ1110" s="3"/>
      <c r="RK1110" s="3"/>
      <c r="RL1110" s="3"/>
      <c r="RM1110" s="3"/>
      <c r="RN1110" s="3"/>
      <c r="RO1110" s="3"/>
      <c r="RP1110" s="3"/>
      <c r="RQ1110" s="3"/>
      <c r="RR1110" s="3"/>
      <c r="RS1110" s="3"/>
      <c r="RT1110" s="3"/>
      <c r="RU1110" s="3"/>
      <c r="RV1110" s="3"/>
      <c r="RW1110" s="3"/>
      <c r="RX1110" s="3"/>
      <c r="RY1110" s="3"/>
      <c r="RZ1110" s="3"/>
      <c r="SA1110" s="3"/>
      <c r="SB1110" s="3"/>
      <c r="SC1110" s="3"/>
      <c r="SD1110" s="3"/>
      <c r="SE1110" s="3"/>
      <c r="SF1110" s="3"/>
      <c r="SG1110" s="3"/>
      <c r="SH1110" s="3"/>
      <c r="SI1110" s="3"/>
      <c r="SJ1110" s="3"/>
      <c r="SK1110" s="3"/>
      <c r="SL1110" s="3"/>
      <c r="SM1110" s="3"/>
      <c r="SN1110" s="3"/>
      <c r="SO1110" s="3"/>
      <c r="SP1110" s="3"/>
      <c r="SQ1110" s="3"/>
      <c r="SR1110" s="3"/>
      <c r="SS1110" s="3"/>
      <c r="ST1110" s="3"/>
      <c r="SU1110" s="3"/>
      <c r="SV1110" s="3"/>
      <c r="SW1110" s="3"/>
      <c r="SX1110" s="3"/>
      <c r="SY1110" s="3"/>
      <c r="SZ1110" s="3"/>
      <c r="TA1110" s="3"/>
      <c r="TB1110" s="3"/>
      <c r="TC1110" s="3"/>
      <c r="TD1110" s="3"/>
      <c r="TE1110" s="3"/>
      <c r="TF1110" s="3"/>
      <c r="TG1110" s="3"/>
      <c r="TH1110" s="3"/>
      <c r="TI1110" s="3"/>
      <c r="TJ1110" s="3"/>
      <c r="TK1110" s="3"/>
      <c r="TL1110" s="3"/>
      <c r="TM1110" s="3"/>
      <c r="TN1110" s="3"/>
      <c r="TO1110" s="3"/>
      <c r="TP1110" s="3"/>
      <c r="TQ1110" s="3"/>
      <c r="TR1110" s="3"/>
      <c r="TS1110" s="3"/>
      <c r="TT1110" s="3"/>
      <c r="TU1110" s="3"/>
      <c r="TV1110" s="3"/>
      <c r="TW1110" s="3"/>
      <c r="TX1110" s="3"/>
      <c r="TY1110" s="3"/>
      <c r="TZ1110" s="3"/>
      <c r="UA1110" s="3"/>
      <c r="UB1110" s="3"/>
      <c r="UC1110" s="3"/>
      <c r="UD1110" s="3"/>
      <c r="UE1110" s="3"/>
      <c r="UF1110" s="3"/>
      <c r="UG1110" s="3"/>
      <c r="UH1110" s="3"/>
      <c r="UI1110" s="3"/>
      <c r="UJ1110" s="3"/>
      <c r="UK1110" s="3"/>
      <c r="UL1110" s="3"/>
      <c r="UM1110" s="3"/>
      <c r="UN1110" s="3"/>
      <c r="UO1110" s="3"/>
      <c r="UP1110" s="3"/>
      <c r="UQ1110" s="3"/>
      <c r="UR1110" s="3"/>
      <c r="US1110" s="3"/>
      <c r="UT1110" s="3"/>
      <c r="UU1110" s="3"/>
      <c r="UV1110" s="3"/>
      <c r="UW1110" s="3"/>
      <c r="UX1110" s="3"/>
      <c r="UY1110" s="3"/>
      <c r="UZ1110" s="3"/>
      <c r="VA1110" s="3"/>
      <c r="VB1110" s="3"/>
      <c r="VC1110" s="3"/>
      <c r="VD1110" s="3"/>
      <c r="VE1110" s="3"/>
      <c r="VF1110" s="3"/>
      <c r="VG1110" s="3"/>
      <c r="VH1110" s="3"/>
      <c r="VI1110" s="3"/>
      <c r="VJ1110" s="3"/>
      <c r="VK1110" s="3"/>
      <c r="VL1110" s="3"/>
      <c r="VM1110" s="3"/>
      <c r="VN1110" s="3"/>
      <c r="VO1110" s="3"/>
      <c r="VP1110" s="3"/>
      <c r="VQ1110" s="3"/>
      <c r="VR1110" s="3"/>
      <c r="VS1110" s="3"/>
      <c r="VT1110" s="3"/>
      <c r="VU1110" s="3"/>
      <c r="VV1110" s="3"/>
      <c r="VW1110" s="3"/>
      <c r="VX1110" s="3"/>
      <c r="VY1110" s="3"/>
      <c r="VZ1110" s="3"/>
      <c r="WA1110" s="3"/>
      <c r="WB1110" s="3"/>
      <c r="WC1110" s="3"/>
    </row>
    <row r="1111" spans="1:601" x14ac:dyDescent="0.3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  <c r="IW1111" s="3"/>
      <c r="IX1111" s="3"/>
      <c r="IY1111" s="3"/>
      <c r="IZ1111" s="3"/>
      <c r="JA1111" s="3"/>
      <c r="JB1111" s="3"/>
      <c r="JC1111" s="3"/>
      <c r="JD1111" s="3"/>
      <c r="JE1111" s="3"/>
      <c r="JF1111" s="3"/>
      <c r="JG1111" s="3"/>
      <c r="JH1111" s="3"/>
      <c r="JI1111" s="3"/>
      <c r="JJ1111" s="3"/>
      <c r="JK1111" s="3"/>
      <c r="JL1111" s="3"/>
      <c r="JM1111" s="3"/>
      <c r="JN1111" s="3"/>
      <c r="JO1111" s="3"/>
      <c r="JP1111" s="3"/>
      <c r="JQ1111" s="3"/>
      <c r="JR1111" s="3"/>
      <c r="JS1111" s="3"/>
      <c r="JT1111" s="3"/>
      <c r="JU1111" s="3"/>
      <c r="JV1111" s="3"/>
      <c r="JW1111" s="3"/>
      <c r="JX1111" s="3"/>
      <c r="JY1111" s="3"/>
      <c r="JZ1111" s="3"/>
      <c r="KA1111" s="3"/>
      <c r="KB1111" s="3"/>
      <c r="KC1111" s="3"/>
      <c r="KD1111" s="3"/>
      <c r="KE1111" s="3"/>
      <c r="KF1111" s="3"/>
      <c r="KG1111" s="3"/>
      <c r="KH1111" s="3"/>
      <c r="KI1111" s="3"/>
      <c r="KJ1111" s="3"/>
      <c r="KK1111" s="3"/>
      <c r="KL1111" s="3"/>
      <c r="KM1111" s="3"/>
      <c r="KN1111" s="3"/>
      <c r="KO1111" s="3"/>
      <c r="KP1111" s="3"/>
      <c r="KQ1111" s="3"/>
      <c r="KR1111" s="3"/>
      <c r="KS1111" s="3"/>
      <c r="KT1111" s="3"/>
      <c r="KU1111" s="3"/>
      <c r="KV1111" s="3"/>
      <c r="KW1111" s="3"/>
      <c r="KX1111" s="3"/>
      <c r="KY1111" s="3"/>
      <c r="KZ1111" s="3"/>
      <c r="LA1111" s="3"/>
      <c r="LB1111" s="3"/>
      <c r="LC1111" s="3"/>
      <c r="LD1111" s="3"/>
      <c r="LE1111" s="3"/>
      <c r="LF1111" s="3"/>
      <c r="LG1111" s="3"/>
      <c r="LH1111" s="3"/>
      <c r="LI1111" s="3"/>
      <c r="LJ1111" s="3"/>
      <c r="LK1111" s="3"/>
      <c r="LL1111" s="3"/>
      <c r="LM1111" s="3"/>
      <c r="LN1111" s="3"/>
      <c r="LO1111" s="3"/>
      <c r="LP1111" s="3"/>
      <c r="LQ1111" s="3"/>
      <c r="LR1111" s="3"/>
      <c r="LS1111" s="3"/>
      <c r="LT1111" s="3"/>
      <c r="LU1111" s="3"/>
      <c r="LV1111" s="3"/>
      <c r="LW1111" s="3"/>
      <c r="LX1111" s="3"/>
      <c r="LY1111" s="3"/>
      <c r="LZ1111" s="3"/>
      <c r="MA1111" s="3"/>
      <c r="MB1111" s="3"/>
      <c r="MC1111" s="3"/>
      <c r="MD1111" s="3"/>
      <c r="ME1111" s="3"/>
      <c r="MF1111" s="3"/>
      <c r="MG1111" s="3"/>
      <c r="MH1111" s="3"/>
      <c r="MI1111" s="3"/>
      <c r="MJ1111" s="3"/>
      <c r="MK1111" s="3"/>
      <c r="ML1111" s="3"/>
      <c r="MM1111" s="3"/>
      <c r="MN1111" s="3"/>
      <c r="MO1111" s="3"/>
      <c r="MP1111" s="3"/>
      <c r="MQ1111" s="3"/>
      <c r="MR1111" s="3"/>
      <c r="MS1111" s="3"/>
      <c r="MT1111" s="3"/>
      <c r="MU1111" s="3"/>
      <c r="MV1111" s="3"/>
      <c r="MW1111" s="3"/>
      <c r="MX1111" s="3"/>
      <c r="MY1111" s="3"/>
      <c r="MZ1111" s="3"/>
      <c r="NA1111" s="3"/>
      <c r="NB1111" s="3"/>
      <c r="NC1111" s="3"/>
      <c r="ND1111" s="3"/>
      <c r="NE1111" s="3"/>
      <c r="NF1111" s="3"/>
      <c r="NG1111" s="3"/>
      <c r="NH1111" s="3"/>
      <c r="NI1111" s="3"/>
      <c r="NJ1111" s="3"/>
      <c r="NK1111" s="3"/>
      <c r="NL1111" s="3"/>
      <c r="NM1111" s="3"/>
      <c r="NN1111" s="3"/>
      <c r="NO1111" s="3"/>
      <c r="NP1111" s="3"/>
      <c r="NQ1111" s="3"/>
      <c r="NR1111" s="3"/>
      <c r="NS1111" s="3"/>
      <c r="NT1111" s="3"/>
      <c r="NU1111" s="3"/>
      <c r="NV1111" s="3"/>
      <c r="NW1111" s="3"/>
      <c r="NX1111" s="3"/>
      <c r="NY1111" s="3"/>
      <c r="NZ1111" s="3"/>
      <c r="OA1111" s="3"/>
      <c r="OB1111" s="3"/>
      <c r="OC1111" s="3"/>
      <c r="OD1111" s="3"/>
      <c r="OE1111" s="3"/>
      <c r="OF1111" s="3"/>
      <c r="OG1111" s="3"/>
      <c r="OH1111" s="3"/>
      <c r="OI1111" s="3"/>
      <c r="OJ1111" s="3"/>
      <c r="OK1111" s="3"/>
      <c r="OL1111" s="3"/>
      <c r="OM1111" s="3"/>
      <c r="ON1111" s="3"/>
      <c r="OO1111" s="3"/>
      <c r="OP1111" s="3"/>
      <c r="OQ1111" s="3"/>
      <c r="OR1111" s="3"/>
      <c r="OS1111" s="3"/>
      <c r="OT1111" s="3"/>
      <c r="OU1111" s="3"/>
      <c r="OV1111" s="3"/>
      <c r="OW1111" s="3"/>
      <c r="OX1111" s="3"/>
      <c r="OY1111" s="3"/>
      <c r="OZ1111" s="3"/>
      <c r="PA1111" s="3"/>
      <c r="PB1111" s="3"/>
      <c r="PC1111" s="3"/>
      <c r="PD1111" s="3"/>
      <c r="PE1111" s="3"/>
      <c r="PF1111" s="3"/>
      <c r="PG1111" s="3"/>
      <c r="PH1111" s="3"/>
      <c r="PI1111" s="3"/>
      <c r="PJ1111" s="3"/>
      <c r="PK1111" s="3"/>
      <c r="PL1111" s="3"/>
      <c r="PM1111" s="3"/>
      <c r="PN1111" s="3"/>
      <c r="PO1111" s="3"/>
      <c r="PP1111" s="3"/>
      <c r="PQ1111" s="3"/>
      <c r="PR1111" s="3"/>
      <c r="PS1111" s="3"/>
      <c r="PT1111" s="3"/>
      <c r="PU1111" s="3"/>
      <c r="PV1111" s="3"/>
      <c r="PW1111" s="3"/>
      <c r="PX1111" s="3"/>
      <c r="PY1111" s="3"/>
      <c r="PZ1111" s="3"/>
      <c r="QA1111" s="3"/>
      <c r="QB1111" s="3"/>
      <c r="QC1111" s="3"/>
      <c r="QD1111" s="3"/>
      <c r="QE1111" s="3"/>
      <c r="QF1111" s="3"/>
      <c r="QG1111" s="3"/>
      <c r="QH1111" s="3"/>
      <c r="QI1111" s="3"/>
      <c r="QJ1111" s="3"/>
      <c r="QK1111" s="3"/>
      <c r="QL1111" s="3"/>
      <c r="QM1111" s="3"/>
      <c r="QN1111" s="3"/>
      <c r="QO1111" s="3"/>
      <c r="QP1111" s="3"/>
      <c r="QQ1111" s="3"/>
      <c r="QR1111" s="3"/>
      <c r="QS1111" s="3"/>
      <c r="QT1111" s="3"/>
      <c r="QU1111" s="3"/>
      <c r="QV1111" s="3"/>
      <c r="QW1111" s="3"/>
      <c r="QX1111" s="3"/>
      <c r="QY1111" s="3"/>
      <c r="QZ1111" s="3"/>
      <c r="RA1111" s="3"/>
      <c r="RB1111" s="3"/>
      <c r="RC1111" s="3"/>
      <c r="RD1111" s="3"/>
      <c r="RE1111" s="3"/>
      <c r="RF1111" s="3"/>
      <c r="RG1111" s="3"/>
      <c r="RH1111" s="3"/>
      <c r="RI1111" s="3"/>
      <c r="RJ1111" s="3"/>
      <c r="RK1111" s="3"/>
      <c r="RL1111" s="3"/>
      <c r="RM1111" s="3"/>
      <c r="RN1111" s="3"/>
      <c r="RO1111" s="3"/>
      <c r="RP1111" s="3"/>
      <c r="RQ1111" s="3"/>
      <c r="RR1111" s="3"/>
      <c r="RS1111" s="3"/>
      <c r="RT1111" s="3"/>
      <c r="RU1111" s="3"/>
      <c r="RV1111" s="3"/>
      <c r="RW1111" s="3"/>
      <c r="RX1111" s="3"/>
      <c r="RY1111" s="3"/>
      <c r="RZ1111" s="3"/>
      <c r="SA1111" s="3"/>
      <c r="SB1111" s="3"/>
      <c r="SC1111" s="3"/>
      <c r="SD1111" s="3"/>
      <c r="SE1111" s="3"/>
      <c r="SF1111" s="3"/>
      <c r="SG1111" s="3"/>
      <c r="SH1111" s="3"/>
      <c r="SI1111" s="3"/>
      <c r="SJ1111" s="3"/>
      <c r="SK1111" s="3"/>
      <c r="SL1111" s="3"/>
      <c r="SM1111" s="3"/>
      <c r="SN1111" s="3"/>
      <c r="SO1111" s="3"/>
      <c r="SP1111" s="3"/>
      <c r="SQ1111" s="3"/>
      <c r="SR1111" s="3"/>
      <c r="SS1111" s="3"/>
      <c r="ST1111" s="3"/>
      <c r="SU1111" s="3"/>
      <c r="SV1111" s="3"/>
      <c r="SW1111" s="3"/>
      <c r="SX1111" s="3"/>
      <c r="SY1111" s="3"/>
      <c r="SZ1111" s="3"/>
      <c r="TA1111" s="3"/>
      <c r="TB1111" s="3"/>
      <c r="TC1111" s="3"/>
      <c r="TD1111" s="3"/>
      <c r="TE1111" s="3"/>
      <c r="TF1111" s="3"/>
      <c r="TG1111" s="3"/>
      <c r="TH1111" s="3"/>
      <c r="TI1111" s="3"/>
      <c r="TJ1111" s="3"/>
      <c r="TK1111" s="3"/>
      <c r="TL1111" s="3"/>
      <c r="TM1111" s="3"/>
      <c r="TN1111" s="3"/>
      <c r="TO1111" s="3"/>
      <c r="TP1111" s="3"/>
      <c r="TQ1111" s="3"/>
      <c r="TR1111" s="3"/>
      <c r="TS1111" s="3"/>
      <c r="TT1111" s="3"/>
      <c r="TU1111" s="3"/>
      <c r="TV1111" s="3"/>
      <c r="TW1111" s="3"/>
      <c r="TX1111" s="3"/>
      <c r="TY1111" s="3"/>
      <c r="TZ1111" s="3"/>
      <c r="UA1111" s="3"/>
      <c r="UB1111" s="3"/>
      <c r="UC1111" s="3"/>
      <c r="UD1111" s="3"/>
      <c r="UE1111" s="3"/>
      <c r="UF1111" s="3"/>
      <c r="UG1111" s="3"/>
      <c r="UH1111" s="3"/>
      <c r="UI1111" s="3"/>
      <c r="UJ1111" s="3"/>
      <c r="UK1111" s="3"/>
      <c r="UL1111" s="3"/>
      <c r="UM1111" s="3"/>
      <c r="UN1111" s="3"/>
      <c r="UO1111" s="3"/>
      <c r="UP1111" s="3"/>
      <c r="UQ1111" s="3"/>
      <c r="UR1111" s="3"/>
      <c r="US1111" s="3"/>
      <c r="UT1111" s="3"/>
      <c r="UU1111" s="3"/>
      <c r="UV1111" s="3"/>
      <c r="UW1111" s="3"/>
      <c r="UX1111" s="3"/>
      <c r="UY1111" s="3"/>
      <c r="UZ1111" s="3"/>
      <c r="VA1111" s="3"/>
      <c r="VB1111" s="3"/>
      <c r="VC1111" s="3"/>
      <c r="VD1111" s="3"/>
      <c r="VE1111" s="3"/>
      <c r="VF1111" s="3"/>
      <c r="VG1111" s="3"/>
      <c r="VH1111" s="3"/>
      <c r="VI1111" s="3"/>
      <c r="VJ1111" s="3"/>
      <c r="VK1111" s="3"/>
      <c r="VL1111" s="3"/>
      <c r="VM1111" s="3"/>
      <c r="VN1111" s="3"/>
      <c r="VO1111" s="3"/>
      <c r="VP1111" s="3"/>
      <c r="VQ1111" s="3"/>
      <c r="VR1111" s="3"/>
      <c r="VS1111" s="3"/>
      <c r="VT1111" s="3"/>
      <c r="VU1111" s="3"/>
      <c r="VV1111" s="3"/>
      <c r="VW1111" s="3"/>
      <c r="VX1111" s="3"/>
      <c r="VY1111" s="3"/>
      <c r="VZ1111" s="3"/>
      <c r="WA1111" s="3"/>
      <c r="WB1111" s="3"/>
      <c r="WC1111" s="3"/>
    </row>
    <row r="1112" spans="1:601" x14ac:dyDescent="0.3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  <c r="IV1112" s="3"/>
      <c r="IW1112" s="3"/>
      <c r="IX1112" s="3"/>
      <c r="IY1112" s="3"/>
      <c r="IZ1112" s="3"/>
      <c r="JA1112" s="3"/>
      <c r="JB1112" s="3"/>
      <c r="JC1112" s="3"/>
      <c r="JD1112" s="3"/>
      <c r="JE1112" s="3"/>
      <c r="JF1112" s="3"/>
      <c r="JG1112" s="3"/>
      <c r="JH1112" s="3"/>
      <c r="JI1112" s="3"/>
      <c r="JJ1112" s="3"/>
      <c r="JK1112" s="3"/>
      <c r="JL1112" s="3"/>
      <c r="JM1112" s="3"/>
      <c r="JN1112" s="3"/>
      <c r="JO1112" s="3"/>
      <c r="JP1112" s="3"/>
      <c r="JQ1112" s="3"/>
      <c r="JR1112" s="3"/>
      <c r="JS1112" s="3"/>
      <c r="JT1112" s="3"/>
      <c r="JU1112" s="3"/>
      <c r="JV1112" s="3"/>
      <c r="JW1112" s="3"/>
      <c r="JX1112" s="3"/>
      <c r="JY1112" s="3"/>
      <c r="JZ1112" s="3"/>
      <c r="KA1112" s="3"/>
      <c r="KB1112" s="3"/>
      <c r="KC1112" s="3"/>
      <c r="KD1112" s="3"/>
      <c r="KE1112" s="3"/>
      <c r="KF1112" s="3"/>
      <c r="KG1112" s="3"/>
      <c r="KH1112" s="3"/>
      <c r="KI1112" s="3"/>
      <c r="KJ1112" s="3"/>
      <c r="KK1112" s="3"/>
      <c r="KL1112" s="3"/>
      <c r="KM1112" s="3"/>
      <c r="KN1112" s="3"/>
      <c r="KO1112" s="3"/>
      <c r="KP1112" s="3"/>
      <c r="KQ1112" s="3"/>
      <c r="KR1112" s="3"/>
      <c r="KS1112" s="3"/>
      <c r="KT1112" s="3"/>
      <c r="KU1112" s="3"/>
      <c r="KV1112" s="3"/>
      <c r="KW1112" s="3"/>
      <c r="KX1112" s="3"/>
      <c r="KY1112" s="3"/>
      <c r="KZ1112" s="3"/>
      <c r="LA1112" s="3"/>
      <c r="LB1112" s="3"/>
      <c r="LC1112" s="3"/>
      <c r="LD1112" s="3"/>
      <c r="LE1112" s="3"/>
      <c r="LF1112" s="3"/>
      <c r="LG1112" s="3"/>
      <c r="LH1112" s="3"/>
      <c r="LI1112" s="3"/>
      <c r="LJ1112" s="3"/>
      <c r="LK1112" s="3"/>
      <c r="LL1112" s="3"/>
      <c r="LM1112" s="3"/>
      <c r="LN1112" s="3"/>
      <c r="LO1112" s="3"/>
      <c r="LP1112" s="3"/>
      <c r="LQ1112" s="3"/>
      <c r="LR1112" s="3"/>
      <c r="LS1112" s="3"/>
      <c r="LT1112" s="3"/>
      <c r="LU1112" s="3"/>
      <c r="LV1112" s="3"/>
      <c r="LW1112" s="3"/>
      <c r="LX1112" s="3"/>
      <c r="LY1112" s="3"/>
      <c r="LZ1112" s="3"/>
      <c r="MA1112" s="3"/>
      <c r="MB1112" s="3"/>
      <c r="MC1112" s="3"/>
      <c r="MD1112" s="3"/>
      <c r="ME1112" s="3"/>
      <c r="MF1112" s="3"/>
      <c r="MG1112" s="3"/>
      <c r="MH1112" s="3"/>
      <c r="MI1112" s="3"/>
      <c r="MJ1112" s="3"/>
      <c r="MK1112" s="3"/>
      <c r="ML1112" s="3"/>
      <c r="MM1112" s="3"/>
      <c r="MN1112" s="3"/>
      <c r="MO1112" s="3"/>
      <c r="MP1112" s="3"/>
      <c r="MQ1112" s="3"/>
      <c r="MR1112" s="3"/>
      <c r="MS1112" s="3"/>
      <c r="MT1112" s="3"/>
      <c r="MU1112" s="3"/>
      <c r="MV1112" s="3"/>
      <c r="MW1112" s="3"/>
      <c r="MX1112" s="3"/>
      <c r="MY1112" s="3"/>
      <c r="MZ1112" s="3"/>
      <c r="NA1112" s="3"/>
      <c r="NB1112" s="3"/>
      <c r="NC1112" s="3"/>
      <c r="ND1112" s="3"/>
      <c r="NE1112" s="3"/>
      <c r="NF1112" s="3"/>
      <c r="NG1112" s="3"/>
      <c r="NH1112" s="3"/>
      <c r="NI1112" s="3"/>
      <c r="NJ1112" s="3"/>
      <c r="NK1112" s="3"/>
      <c r="NL1112" s="3"/>
      <c r="NM1112" s="3"/>
      <c r="NN1112" s="3"/>
      <c r="NO1112" s="3"/>
      <c r="NP1112" s="3"/>
      <c r="NQ1112" s="3"/>
      <c r="NR1112" s="3"/>
      <c r="NS1112" s="3"/>
      <c r="NT1112" s="3"/>
      <c r="NU1112" s="3"/>
      <c r="NV1112" s="3"/>
      <c r="NW1112" s="3"/>
      <c r="NX1112" s="3"/>
      <c r="NY1112" s="3"/>
      <c r="NZ1112" s="3"/>
      <c r="OA1112" s="3"/>
      <c r="OB1112" s="3"/>
      <c r="OC1112" s="3"/>
      <c r="OD1112" s="3"/>
      <c r="OE1112" s="3"/>
      <c r="OF1112" s="3"/>
      <c r="OG1112" s="3"/>
      <c r="OH1112" s="3"/>
      <c r="OI1112" s="3"/>
      <c r="OJ1112" s="3"/>
      <c r="OK1112" s="3"/>
      <c r="OL1112" s="3"/>
      <c r="OM1112" s="3"/>
      <c r="ON1112" s="3"/>
      <c r="OO1112" s="3"/>
      <c r="OP1112" s="3"/>
      <c r="OQ1112" s="3"/>
      <c r="OR1112" s="3"/>
      <c r="OS1112" s="3"/>
      <c r="OT1112" s="3"/>
      <c r="OU1112" s="3"/>
      <c r="OV1112" s="3"/>
      <c r="OW1112" s="3"/>
      <c r="OX1112" s="3"/>
      <c r="OY1112" s="3"/>
      <c r="OZ1112" s="3"/>
      <c r="PA1112" s="3"/>
      <c r="PB1112" s="3"/>
      <c r="PC1112" s="3"/>
      <c r="PD1112" s="3"/>
      <c r="PE1112" s="3"/>
      <c r="PF1112" s="3"/>
      <c r="PG1112" s="3"/>
      <c r="PH1112" s="3"/>
      <c r="PI1112" s="3"/>
      <c r="PJ1112" s="3"/>
      <c r="PK1112" s="3"/>
      <c r="PL1112" s="3"/>
      <c r="PM1112" s="3"/>
      <c r="PN1112" s="3"/>
      <c r="PO1112" s="3"/>
      <c r="PP1112" s="3"/>
      <c r="PQ1112" s="3"/>
      <c r="PR1112" s="3"/>
      <c r="PS1112" s="3"/>
      <c r="PT1112" s="3"/>
      <c r="PU1112" s="3"/>
      <c r="PV1112" s="3"/>
      <c r="PW1112" s="3"/>
      <c r="PX1112" s="3"/>
      <c r="PY1112" s="3"/>
      <c r="PZ1112" s="3"/>
      <c r="QA1112" s="3"/>
      <c r="QB1112" s="3"/>
      <c r="QC1112" s="3"/>
      <c r="QD1112" s="3"/>
      <c r="QE1112" s="3"/>
      <c r="QF1112" s="3"/>
      <c r="QG1112" s="3"/>
      <c r="QH1112" s="3"/>
      <c r="QI1112" s="3"/>
      <c r="QJ1112" s="3"/>
      <c r="QK1112" s="3"/>
      <c r="QL1112" s="3"/>
      <c r="QM1112" s="3"/>
      <c r="QN1112" s="3"/>
      <c r="QO1112" s="3"/>
      <c r="QP1112" s="3"/>
      <c r="QQ1112" s="3"/>
      <c r="QR1112" s="3"/>
      <c r="QS1112" s="3"/>
      <c r="QT1112" s="3"/>
      <c r="QU1112" s="3"/>
      <c r="QV1112" s="3"/>
      <c r="QW1112" s="3"/>
      <c r="QX1112" s="3"/>
      <c r="QY1112" s="3"/>
      <c r="QZ1112" s="3"/>
      <c r="RA1112" s="3"/>
      <c r="RB1112" s="3"/>
      <c r="RC1112" s="3"/>
      <c r="RD1112" s="3"/>
      <c r="RE1112" s="3"/>
      <c r="RF1112" s="3"/>
      <c r="RG1112" s="3"/>
      <c r="RH1112" s="3"/>
      <c r="RI1112" s="3"/>
      <c r="RJ1112" s="3"/>
      <c r="RK1112" s="3"/>
      <c r="RL1112" s="3"/>
      <c r="RM1112" s="3"/>
      <c r="RN1112" s="3"/>
      <c r="RO1112" s="3"/>
      <c r="RP1112" s="3"/>
      <c r="RQ1112" s="3"/>
      <c r="RR1112" s="3"/>
      <c r="RS1112" s="3"/>
      <c r="RT1112" s="3"/>
      <c r="RU1112" s="3"/>
      <c r="RV1112" s="3"/>
      <c r="RW1112" s="3"/>
      <c r="RX1112" s="3"/>
      <c r="RY1112" s="3"/>
      <c r="RZ1112" s="3"/>
      <c r="SA1112" s="3"/>
      <c r="SB1112" s="3"/>
      <c r="SC1112" s="3"/>
      <c r="SD1112" s="3"/>
      <c r="SE1112" s="3"/>
      <c r="SF1112" s="3"/>
      <c r="SG1112" s="3"/>
      <c r="SH1112" s="3"/>
      <c r="SI1112" s="3"/>
      <c r="SJ1112" s="3"/>
      <c r="SK1112" s="3"/>
      <c r="SL1112" s="3"/>
      <c r="SM1112" s="3"/>
      <c r="SN1112" s="3"/>
      <c r="SO1112" s="3"/>
      <c r="SP1112" s="3"/>
      <c r="SQ1112" s="3"/>
      <c r="SR1112" s="3"/>
      <c r="SS1112" s="3"/>
      <c r="ST1112" s="3"/>
      <c r="SU1112" s="3"/>
      <c r="SV1112" s="3"/>
      <c r="SW1112" s="3"/>
      <c r="SX1112" s="3"/>
      <c r="SY1112" s="3"/>
      <c r="SZ1112" s="3"/>
      <c r="TA1112" s="3"/>
      <c r="TB1112" s="3"/>
      <c r="TC1112" s="3"/>
      <c r="TD1112" s="3"/>
      <c r="TE1112" s="3"/>
      <c r="TF1112" s="3"/>
      <c r="TG1112" s="3"/>
      <c r="TH1112" s="3"/>
      <c r="TI1112" s="3"/>
      <c r="TJ1112" s="3"/>
      <c r="TK1112" s="3"/>
      <c r="TL1112" s="3"/>
      <c r="TM1112" s="3"/>
      <c r="TN1112" s="3"/>
      <c r="TO1112" s="3"/>
      <c r="TP1112" s="3"/>
      <c r="TQ1112" s="3"/>
      <c r="TR1112" s="3"/>
      <c r="TS1112" s="3"/>
      <c r="TT1112" s="3"/>
      <c r="TU1112" s="3"/>
      <c r="TV1112" s="3"/>
      <c r="TW1112" s="3"/>
      <c r="TX1112" s="3"/>
      <c r="TY1112" s="3"/>
      <c r="TZ1112" s="3"/>
      <c r="UA1112" s="3"/>
      <c r="UB1112" s="3"/>
      <c r="UC1112" s="3"/>
      <c r="UD1112" s="3"/>
      <c r="UE1112" s="3"/>
      <c r="UF1112" s="3"/>
      <c r="UG1112" s="3"/>
      <c r="UH1112" s="3"/>
      <c r="UI1112" s="3"/>
      <c r="UJ1112" s="3"/>
      <c r="UK1112" s="3"/>
      <c r="UL1112" s="3"/>
      <c r="UM1112" s="3"/>
      <c r="UN1112" s="3"/>
      <c r="UO1112" s="3"/>
      <c r="UP1112" s="3"/>
      <c r="UQ1112" s="3"/>
      <c r="UR1112" s="3"/>
      <c r="US1112" s="3"/>
      <c r="UT1112" s="3"/>
      <c r="UU1112" s="3"/>
      <c r="UV1112" s="3"/>
      <c r="UW1112" s="3"/>
      <c r="UX1112" s="3"/>
      <c r="UY1112" s="3"/>
      <c r="UZ1112" s="3"/>
      <c r="VA1112" s="3"/>
      <c r="VB1112" s="3"/>
      <c r="VC1112" s="3"/>
      <c r="VD1112" s="3"/>
      <c r="VE1112" s="3"/>
      <c r="VF1112" s="3"/>
      <c r="VG1112" s="3"/>
      <c r="VH1112" s="3"/>
      <c r="VI1112" s="3"/>
      <c r="VJ1112" s="3"/>
      <c r="VK1112" s="3"/>
      <c r="VL1112" s="3"/>
      <c r="VM1112" s="3"/>
      <c r="VN1112" s="3"/>
      <c r="VO1112" s="3"/>
      <c r="VP1112" s="3"/>
      <c r="VQ1112" s="3"/>
      <c r="VR1112" s="3"/>
      <c r="VS1112" s="3"/>
      <c r="VT1112" s="3"/>
      <c r="VU1112" s="3"/>
      <c r="VV1112" s="3"/>
      <c r="VW1112" s="3"/>
      <c r="VX1112" s="3"/>
      <c r="VY1112" s="3"/>
      <c r="VZ1112" s="3"/>
      <c r="WA1112" s="3"/>
      <c r="WB1112" s="3"/>
      <c r="WC1112" s="3"/>
    </row>
    <row r="1113" spans="1:601" x14ac:dyDescent="0.3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  <c r="IW1113" s="3"/>
      <c r="IX1113" s="3"/>
      <c r="IY1113" s="3"/>
      <c r="IZ1113" s="3"/>
      <c r="JA1113" s="3"/>
      <c r="JB1113" s="3"/>
      <c r="JC1113" s="3"/>
      <c r="JD1113" s="3"/>
      <c r="JE1113" s="3"/>
      <c r="JF1113" s="3"/>
      <c r="JG1113" s="3"/>
      <c r="JH1113" s="3"/>
      <c r="JI1113" s="3"/>
      <c r="JJ1113" s="3"/>
      <c r="JK1113" s="3"/>
      <c r="JL1113" s="3"/>
      <c r="JM1113" s="3"/>
      <c r="JN1113" s="3"/>
      <c r="JO1113" s="3"/>
      <c r="JP1113" s="3"/>
      <c r="JQ1113" s="3"/>
      <c r="JR1113" s="3"/>
      <c r="JS1113" s="3"/>
      <c r="JT1113" s="3"/>
      <c r="JU1113" s="3"/>
      <c r="JV1113" s="3"/>
      <c r="JW1113" s="3"/>
      <c r="JX1113" s="3"/>
      <c r="JY1113" s="3"/>
      <c r="JZ1113" s="3"/>
      <c r="KA1113" s="3"/>
      <c r="KB1113" s="3"/>
      <c r="KC1113" s="3"/>
      <c r="KD1113" s="3"/>
      <c r="KE1113" s="3"/>
      <c r="KF1113" s="3"/>
      <c r="KG1113" s="3"/>
      <c r="KH1113" s="3"/>
      <c r="KI1113" s="3"/>
      <c r="KJ1113" s="3"/>
      <c r="KK1113" s="3"/>
      <c r="KL1113" s="3"/>
      <c r="KM1113" s="3"/>
      <c r="KN1113" s="3"/>
      <c r="KO1113" s="3"/>
      <c r="KP1113" s="3"/>
      <c r="KQ1113" s="3"/>
      <c r="KR1113" s="3"/>
      <c r="KS1113" s="3"/>
      <c r="KT1113" s="3"/>
      <c r="KU1113" s="3"/>
      <c r="KV1113" s="3"/>
      <c r="KW1113" s="3"/>
      <c r="KX1113" s="3"/>
      <c r="KY1113" s="3"/>
      <c r="KZ1113" s="3"/>
      <c r="LA1113" s="3"/>
      <c r="LB1113" s="3"/>
      <c r="LC1113" s="3"/>
      <c r="LD1113" s="3"/>
      <c r="LE1113" s="3"/>
      <c r="LF1113" s="3"/>
      <c r="LG1113" s="3"/>
      <c r="LH1113" s="3"/>
      <c r="LI1113" s="3"/>
      <c r="LJ1113" s="3"/>
      <c r="LK1113" s="3"/>
      <c r="LL1113" s="3"/>
      <c r="LM1113" s="3"/>
      <c r="LN1113" s="3"/>
      <c r="LO1113" s="3"/>
      <c r="LP1113" s="3"/>
      <c r="LQ1113" s="3"/>
      <c r="LR1113" s="3"/>
      <c r="LS1113" s="3"/>
      <c r="LT1113" s="3"/>
      <c r="LU1113" s="3"/>
      <c r="LV1113" s="3"/>
      <c r="LW1113" s="3"/>
      <c r="LX1113" s="3"/>
      <c r="LY1113" s="3"/>
      <c r="LZ1113" s="3"/>
      <c r="MA1113" s="3"/>
      <c r="MB1113" s="3"/>
      <c r="MC1113" s="3"/>
      <c r="MD1113" s="3"/>
      <c r="ME1113" s="3"/>
      <c r="MF1113" s="3"/>
      <c r="MG1113" s="3"/>
      <c r="MH1113" s="3"/>
      <c r="MI1113" s="3"/>
      <c r="MJ1113" s="3"/>
      <c r="MK1113" s="3"/>
      <c r="ML1113" s="3"/>
      <c r="MM1113" s="3"/>
      <c r="MN1113" s="3"/>
      <c r="MO1113" s="3"/>
      <c r="MP1113" s="3"/>
      <c r="MQ1113" s="3"/>
      <c r="MR1113" s="3"/>
      <c r="MS1113" s="3"/>
      <c r="MT1113" s="3"/>
      <c r="MU1113" s="3"/>
      <c r="MV1113" s="3"/>
      <c r="MW1113" s="3"/>
      <c r="MX1113" s="3"/>
      <c r="MY1113" s="3"/>
      <c r="MZ1113" s="3"/>
      <c r="NA1113" s="3"/>
      <c r="NB1113" s="3"/>
      <c r="NC1113" s="3"/>
      <c r="ND1113" s="3"/>
      <c r="NE1113" s="3"/>
      <c r="NF1113" s="3"/>
      <c r="NG1113" s="3"/>
      <c r="NH1113" s="3"/>
      <c r="NI1113" s="3"/>
      <c r="NJ1113" s="3"/>
      <c r="NK1113" s="3"/>
      <c r="NL1113" s="3"/>
      <c r="NM1113" s="3"/>
      <c r="NN1113" s="3"/>
      <c r="NO1113" s="3"/>
      <c r="NP1113" s="3"/>
      <c r="NQ1113" s="3"/>
      <c r="NR1113" s="3"/>
      <c r="NS1113" s="3"/>
      <c r="NT1113" s="3"/>
      <c r="NU1113" s="3"/>
      <c r="NV1113" s="3"/>
      <c r="NW1113" s="3"/>
      <c r="NX1113" s="3"/>
      <c r="NY1113" s="3"/>
      <c r="NZ1113" s="3"/>
      <c r="OA1113" s="3"/>
      <c r="OB1113" s="3"/>
      <c r="OC1113" s="3"/>
      <c r="OD1113" s="3"/>
      <c r="OE1113" s="3"/>
      <c r="OF1113" s="3"/>
      <c r="OG1113" s="3"/>
      <c r="OH1113" s="3"/>
      <c r="OI1113" s="3"/>
      <c r="OJ1113" s="3"/>
      <c r="OK1113" s="3"/>
      <c r="OL1113" s="3"/>
      <c r="OM1113" s="3"/>
      <c r="ON1113" s="3"/>
      <c r="OO1113" s="3"/>
      <c r="OP1113" s="3"/>
      <c r="OQ1113" s="3"/>
      <c r="OR1113" s="3"/>
      <c r="OS1113" s="3"/>
      <c r="OT1113" s="3"/>
      <c r="OU1113" s="3"/>
      <c r="OV1113" s="3"/>
      <c r="OW1113" s="3"/>
      <c r="OX1113" s="3"/>
      <c r="OY1113" s="3"/>
      <c r="OZ1113" s="3"/>
      <c r="PA1113" s="3"/>
      <c r="PB1113" s="3"/>
      <c r="PC1113" s="3"/>
      <c r="PD1113" s="3"/>
      <c r="PE1113" s="3"/>
      <c r="PF1113" s="3"/>
      <c r="PG1113" s="3"/>
      <c r="PH1113" s="3"/>
      <c r="PI1113" s="3"/>
      <c r="PJ1113" s="3"/>
      <c r="PK1113" s="3"/>
      <c r="PL1113" s="3"/>
      <c r="PM1113" s="3"/>
      <c r="PN1113" s="3"/>
      <c r="PO1113" s="3"/>
      <c r="PP1113" s="3"/>
      <c r="PQ1113" s="3"/>
      <c r="PR1113" s="3"/>
      <c r="PS1113" s="3"/>
      <c r="PT1113" s="3"/>
      <c r="PU1113" s="3"/>
      <c r="PV1113" s="3"/>
      <c r="PW1113" s="3"/>
      <c r="PX1113" s="3"/>
      <c r="PY1113" s="3"/>
      <c r="PZ1113" s="3"/>
      <c r="QA1113" s="3"/>
      <c r="QB1113" s="3"/>
      <c r="QC1113" s="3"/>
      <c r="QD1113" s="3"/>
      <c r="QE1113" s="3"/>
      <c r="QF1113" s="3"/>
      <c r="QG1113" s="3"/>
      <c r="QH1113" s="3"/>
      <c r="QI1113" s="3"/>
      <c r="QJ1113" s="3"/>
      <c r="QK1113" s="3"/>
      <c r="QL1113" s="3"/>
      <c r="QM1113" s="3"/>
      <c r="QN1113" s="3"/>
      <c r="QO1113" s="3"/>
      <c r="QP1113" s="3"/>
      <c r="QQ1113" s="3"/>
      <c r="QR1113" s="3"/>
      <c r="QS1113" s="3"/>
      <c r="QT1113" s="3"/>
      <c r="QU1113" s="3"/>
      <c r="QV1113" s="3"/>
      <c r="QW1113" s="3"/>
      <c r="QX1113" s="3"/>
      <c r="QY1113" s="3"/>
      <c r="QZ1113" s="3"/>
      <c r="RA1113" s="3"/>
      <c r="RB1113" s="3"/>
      <c r="RC1113" s="3"/>
      <c r="RD1113" s="3"/>
      <c r="RE1113" s="3"/>
      <c r="RF1113" s="3"/>
      <c r="RG1113" s="3"/>
      <c r="RH1113" s="3"/>
      <c r="RI1113" s="3"/>
      <c r="RJ1113" s="3"/>
      <c r="RK1113" s="3"/>
      <c r="RL1113" s="3"/>
      <c r="RM1113" s="3"/>
      <c r="RN1113" s="3"/>
      <c r="RO1113" s="3"/>
      <c r="RP1113" s="3"/>
      <c r="RQ1113" s="3"/>
      <c r="RR1113" s="3"/>
      <c r="RS1113" s="3"/>
      <c r="RT1113" s="3"/>
      <c r="RU1113" s="3"/>
      <c r="RV1113" s="3"/>
      <c r="RW1113" s="3"/>
      <c r="RX1113" s="3"/>
      <c r="RY1113" s="3"/>
      <c r="RZ1113" s="3"/>
      <c r="SA1113" s="3"/>
      <c r="SB1113" s="3"/>
      <c r="SC1113" s="3"/>
      <c r="SD1113" s="3"/>
      <c r="SE1113" s="3"/>
      <c r="SF1113" s="3"/>
      <c r="SG1113" s="3"/>
      <c r="SH1113" s="3"/>
      <c r="SI1113" s="3"/>
      <c r="SJ1113" s="3"/>
      <c r="SK1113" s="3"/>
      <c r="SL1113" s="3"/>
      <c r="SM1113" s="3"/>
      <c r="SN1113" s="3"/>
      <c r="SO1113" s="3"/>
      <c r="SP1113" s="3"/>
      <c r="SQ1113" s="3"/>
      <c r="SR1113" s="3"/>
      <c r="SS1113" s="3"/>
      <c r="ST1113" s="3"/>
      <c r="SU1113" s="3"/>
      <c r="SV1113" s="3"/>
      <c r="SW1113" s="3"/>
      <c r="SX1113" s="3"/>
      <c r="SY1113" s="3"/>
      <c r="SZ1113" s="3"/>
      <c r="TA1113" s="3"/>
      <c r="TB1113" s="3"/>
      <c r="TC1113" s="3"/>
      <c r="TD1113" s="3"/>
      <c r="TE1113" s="3"/>
      <c r="TF1113" s="3"/>
      <c r="TG1113" s="3"/>
      <c r="TH1113" s="3"/>
      <c r="TI1113" s="3"/>
      <c r="TJ1113" s="3"/>
      <c r="TK1113" s="3"/>
      <c r="TL1113" s="3"/>
      <c r="TM1113" s="3"/>
      <c r="TN1113" s="3"/>
      <c r="TO1113" s="3"/>
      <c r="TP1113" s="3"/>
      <c r="TQ1113" s="3"/>
      <c r="TR1113" s="3"/>
      <c r="TS1113" s="3"/>
      <c r="TT1113" s="3"/>
      <c r="TU1113" s="3"/>
      <c r="TV1113" s="3"/>
      <c r="TW1113" s="3"/>
      <c r="TX1113" s="3"/>
      <c r="TY1113" s="3"/>
      <c r="TZ1113" s="3"/>
      <c r="UA1113" s="3"/>
      <c r="UB1113" s="3"/>
      <c r="UC1113" s="3"/>
      <c r="UD1113" s="3"/>
      <c r="UE1113" s="3"/>
      <c r="UF1113" s="3"/>
      <c r="UG1113" s="3"/>
      <c r="UH1113" s="3"/>
      <c r="UI1113" s="3"/>
      <c r="UJ1113" s="3"/>
      <c r="UK1113" s="3"/>
      <c r="UL1113" s="3"/>
      <c r="UM1113" s="3"/>
      <c r="UN1113" s="3"/>
      <c r="UO1113" s="3"/>
      <c r="UP1113" s="3"/>
      <c r="UQ1113" s="3"/>
      <c r="UR1113" s="3"/>
      <c r="US1113" s="3"/>
      <c r="UT1113" s="3"/>
      <c r="UU1113" s="3"/>
      <c r="UV1113" s="3"/>
      <c r="UW1113" s="3"/>
      <c r="UX1113" s="3"/>
      <c r="UY1113" s="3"/>
      <c r="UZ1113" s="3"/>
      <c r="VA1113" s="3"/>
      <c r="VB1113" s="3"/>
      <c r="VC1113" s="3"/>
      <c r="VD1113" s="3"/>
      <c r="VE1113" s="3"/>
      <c r="VF1113" s="3"/>
      <c r="VG1113" s="3"/>
      <c r="VH1113" s="3"/>
      <c r="VI1113" s="3"/>
      <c r="VJ1113" s="3"/>
      <c r="VK1113" s="3"/>
      <c r="VL1113" s="3"/>
      <c r="VM1113" s="3"/>
      <c r="VN1113" s="3"/>
      <c r="VO1113" s="3"/>
      <c r="VP1113" s="3"/>
      <c r="VQ1113" s="3"/>
      <c r="VR1113" s="3"/>
      <c r="VS1113" s="3"/>
      <c r="VT1113" s="3"/>
      <c r="VU1113" s="3"/>
      <c r="VV1113" s="3"/>
      <c r="VW1113" s="3"/>
      <c r="VX1113" s="3"/>
      <c r="VY1113" s="3"/>
      <c r="VZ1113" s="3"/>
      <c r="WA1113" s="3"/>
      <c r="WB1113" s="3"/>
      <c r="WC1113" s="3"/>
    </row>
    <row r="1114" spans="1:601" x14ac:dyDescent="0.3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  <c r="IW1114" s="3"/>
      <c r="IX1114" s="3"/>
      <c r="IY1114" s="3"/>
      <c r="IZ1114" s="3"/>
      <c r="JA1114" s="3"/>
      <c r="JB1114" s="3"/>
      <c r="JC1114" s="3"/>
      <c r="JD1114" s="3"/>
      <c r="JE1114" s="3"/>
      <c r="JF1114" s="3"/>
      <c r="JG1114" s="3"/>
      <c r="JH1114" s="3"/>
      <c r="JI1114" s="3"/>
      <c r="JJ1114" s="3"/>
      <c r="JK1114" s="3"/>
      <c r="JL1114" s="3"/>
      <c r="JM1114" s="3"/>
      <c r="JN1114" s="3"/>
      <c r="JO1114" s="3"/>
      <c r="JP1114" s="3"/>
      <c r="JQ1114" s="3"/>
      <c r="JR1114" s="3"/>
      <c r="JS1114" s="3"/>
      <c r="JT1114" s="3"/>
      <c r="JU1114" s="3"/>
      <c r="JV1114" s="3"/>
      <c r="JW1114" s="3"/>
      <c r="JX1114" s="3"/>
      <c r="JY1114" s="3"/>
      <c r="JZ1114" s="3"/>
      <c r="KA1114" s="3"/>
      <c r="KB1114" s="3"/>
      <c r="KC1114" s="3"/>
      <c r="KD1114" s="3"/>
      <c r="KE1114" s="3"/>
      <c r="KF1114" s="3"/>
      <c r="KG1114" s="3"/>
      <c r="KH1114" s="3"/>
      <c r="KI1114" s="3"/>
      <c r="KJ1114" s="3"/>
      <c r="KK1114" s="3"/>
      <c r="KL1114" s="3"/>
      <c r="KM1114" s="3"/>
      <c r="KN1114" s="3"/>
      <c r="KO1114" s="3"/>
      <c r="KP1114" s="3"/>
      <c r="KQ1114" s="3"/>
      <c r="KR1114" s="3"/>
      <c r="KS1114" s="3"/>
      <c r="KT1114" s="3"/>
      <c r="KU1114" s="3"/>
      <c r="KV1114" s="3"/>
      <c r="KW1114" s="3"/>
      <c r="KX1114" s="3"/>
      <c r="KY1114" s="3"/>
      <c r="KZ1114" s="3"/>
      <c r="LA1114" s="3"/>
      <c r="LB1114" s="3"/>
      <c r="LC1114" s="3"/>
      <c r="LD1114" s="3"/>
      <c r="LE1114" s="3"/>
      <c r="LF1114" s="3"/>
      <c r="LG1114" s="3"/>
      <c r="LH1114" s="3"/>
      <c r="LI1114" s="3"/>
      <c r="LJ1114" s="3"/>
      <c r="LK1114" s="3"/>
      <c r="LL1114" s="3"/>
      <c r="LM1114" s="3"/>
      <c r="LN1114" s="3"/>
      <c r="LO1114" s="3"/>
      <c r="LP1114" s="3"/>
      <c r="LQ1114" s="3"/>
      <c r="LR1114" s="3"/>
      <c r="LS1114" s="3"/>
      <c r="LT1114" s="3"/>
      <c r="LU1114" s="3"/>
      <c r="LV1114" s="3"/>
      <c r="LW1114" s="3"/>
      <c r="LX1114" s="3"/>
      <c r="LY1114" s="3"/>
      <c r="LZ1114" s="3"/>
      <c r="MA1114" s="3"/>
      <c r="MB1114" s="3"/>
      <c r="MC1114" s="3"/>
      <c r="MD1114" s="3"/>
      <c r="ME1114" s="3"/>
      <c r="MF1114" s="3"/>
      <c r="MG1114" s="3"/>
      <c r="MH1114" s="3"/>
      <c r="MI1114" s="3"/>
      <c r="MJ1114" s="3"/>
      <c r="MK1114" s="3"/>
      <c r="ML1114" s="3"/>
      <c r="MM1114" s="3"/>
      <c r="MN1114" s="3"/>
      <c r="MO1114" s="3"/>
      <c r="MP1114" s="3"/>
      <c r="MQ1114" s="3"/>
      <c r="MR1114" s="3"/>
      <c r="MS1114" s="3"/>
      <c r="MT1114" s="3"/>
      <c r="MU1114" s="3"/>
      <c r="MV1114" s="3"/>
      <c r="MW1114" s="3"/>
      <c r="MX1114" s="3"/>
      <c r="MY1114" s="3"/>
      <c r="MZ1114" s="3"/>
      <c r="NA1114" s="3"/>
      <c r="NB1114" s="3"/>
      <c r="NC1114" s="3"/>
      <c r="ND1114" s="3"/>
      <c r="NE1114" s="3"/>
      <c r="NF1114" s="3"/>
      <c r="NG1114" s="3"/>
      <c r="NH1114" s="3"/>
      <c r="NI1114" s="3"/>
      <c r="NJ1114" s="3"/>
      <c r="NK1114" s="3"/>
      <c r="NL1114" s="3"/>
      <c r="NM1114" s="3"/>
      <c r="NN1114" s="3"/>
      <c r="NO1114" s="3"/>
      <c r="NP1114" s="3"/>
      <c r="NQ1114" s="3"/>
      <c r="NR1114" s="3"/>
      <c r="NS1114" s="3"/>
      <c r="NT1114" s="3"/>
      <c r="NU1114" s="3"/>
      <c r="NV1114" s="3"/>
      <c r="NW1114" s="3"/>
      <c r="NX1114" s="3"/>
      <c r="NY1114" s="3"/>
      <c r="NZ1114" s="3"/>
      <c r="OA1114" s="3"/>
      <c r="OB1114" s="3"/>
      <c r="OC1114" s="3"/>
      <c r="OD1114" s="3"/>
      <c r="OE1114" s="3"/>
      <c r="OF1114" s="3"/>
      <c r="OG1114" s="3"/>
      <c r="OH1114" s="3"/>
      <c r="OI1114" s="3"/>
      <c r="OJ1114" s="3"/>
      <c r="OK1114" s="3"/>
      <c r="OL1114" s="3"/>
      <c r="OM1114" s="3"/>
      <c r="ON1114" s="3"/>
      <c r="OO1114" s="3"/>
      <c r="OP1114" s="3"/>
      <c r="OQ1114" s="3"/>
      <c r="OR1114" s="3"/>
      <c r="OS1114" s="3"/>
      <c r="OT1114" s="3"/>
      <c r="OU1114" s="3"/>
      <c r="OV1114" s="3"/>
      <c r="OW1114" s="3"/>
      <c r="OX1114" s="3"/>
      <c r="OY1114" s="3"/>
      <c r="OZ1114" s="3"/>
      <c r="PA1114" s="3"/>
      <c r="PB1114" s="3"/>
      <c r="PC1114" s="3"/>
      <c r="PD1114" s="3"/>
      <c r="PE1114" s="3"/>
      <c r="PF1114" s="3"/>
      <c r="PG1114" s="3"/>
      <c r="PH1114" s="3"/>
      <c r="PI1114" s="3"/>
      <c r="PJ1114" s="3"/>
      <c r="PK1114" s="3"/>
      <c r="PL1114" s="3"/>
      <c r="PM1114" s="3"/>
      <c r="PN1114" s="3"/>
      <c r="PO1114" s="3"/>
      <c r="PP1114" s="3"/>
      <c r="PQ1114" s="3"/>
      <c r="PR1114" s="3"/>
      <c r="PS1114" s="3"/>
      <c r="PT1114" s="3"/>
      <c r="PU1114" s="3"/>
      <c r="PV1114" s="3"/>
      <c r="PW1114" s="3"/>
      <c r="PX1114" s="3"/>
      <c r="PY1114" s="3"/>
      <c r="PZ1114" s="3"/>
      <c r="QA1114" s="3"/>
      <c r="QB1114" s="3"/>
      <c r="QC1114" s="3"/>
      <c r="QD1114" s="3"/>
      <c r="QE1114" s="3"/>
      <c r="QF1114" s="3"/>
      <c r="QG1114" s="3"/>
      <c r="QH1114" s="3"/>
      <c r="QI1114" s="3"/>
      <c r="QJ1114" s="3"/>
      <c r="QK1114" s="3"/>
      <c r="QL1114" s="3"/>
      <c r="QM1114" s="3"/>
      <c r="QN1114" s="3"/>
      <c r="QO1114" s="3"/>
      <c r="QP1114" s="3"/>
      <c r="QQ1114" s="3"/>
      <c r="QR1114" s="3"/>
      <c r="QS1114" s="3"/>
      <c r="QT1114" s="3"/>
      <c r="QU1114" s="3"/>
      <c r="QV1114" s="3"/>
      <c r="QW1114" s="3"/>
      <c r="QX1114" s="3"/>
      <c r="QY1114" s="3"/>
      <c r="QZ1114" s="3"/>
      <c r="RA1114" s="3"/>
      <c r="RB1114" s="3"/>
      <c r="RC1114" s="3"/>
      <c r="RD1114" s="3"/>
      <c r="RE1114" s="3"/>
      <c r="RF1114" s="3"/>
      <c r="RG1114" s="3"/>
      <c r="RH1114" s="3"/>
      <c r="RI1114" s="3"/>
      <c r="RJ1114" s="3"/>
      <c r="RK1114" s="3"/>
      <c r="RL1114" s="3"/>
      <c r="RM1114" s="3"/>
      <c r="RN1114" s="3"/>
      <c r="RO1114" s="3"/>
      <c r="RP1114" s="3"/>
      <c r="RQ1114" s="3"/>
      <c r="RR1114" s="3"/>
      <c r="RS1114" s="3"/>
      <c r="RT1114" s="3"/>
      <c r="RU1114" s="3"/>
      <c r="RV1114" s="3"/>
      <c r="RW1114" s="3"/>
      <c r="RX1114" s="3"/>
      <c r="RY1114" s="3"/>
      <c r="RZ1114" s="3"/>
      <c r="SA1114" s="3"/>
      <c r="SB1114" s="3"/>
      <c r="SC1114" s="3"/>
      <c r="SD1114" s="3"/>
      <c r="SE1114" s="3"/>
      <c r="SF1114" s="3"/>
      <c r="SG1114" s="3"/>
      <c r="SH1114" s="3"/>
      <c r="SI1114" s="3"/>
      <c r="SJ1114" s="3"/>
      <c r="SK1114" s="3"/>
      <c r="SL1114" s="3"/>
      <c r="SM1114" s="3"/>
      <c r="SN1114" s="3"/>
      <c r="SO1114" s="3"/>
      <c r="SP1114" s="3"/>
      <c r="SQ1114" s="3"/>
      <c r="SR1114" s="3"/>
      <c r="SS1114" s="3"/>
      <c r="ST1114" s="3"/>
      <c r="SU1114" s="3"/>
      <c r="SV1114" s="3"/>
      <c r="SW1114" s="3"/>
      <c r="SX1114" s="3"/>
      <c r="SY1114" s="3"/>
      <c r="SZ1114" s="3"/>
      <c r="TA1114" s="3"/>
      <c r="TB1114" s="3"/>
      <c r="TC1114" s="3"/>
      <c r="TD1114" s="3"/>
      <c r="TE1114" s="3"/>
      <c r="TF1114" s="3"/>
      <c r="TG1114" s="3"/>
      <c r="TH1114" s="3"/>
      <c r="TI1114" s="3"/>
      <c r="TJ1114" s="3"/>
      <c r="TK1114" s="3"/>
      <c r="TL1114" s="3"/>
      <c r="TM1114" s="3"/>
      <c r="TN1114" s="3"/>
      <c r="TO1114" s="3"/>
      <c r="TP1114" s="3"/>
      <c r="TQ1114" s="3"/>
      <c r="TR1114" s="3"/>
      <c r="TS1114" s="3"/>
      <c r="TT1114" s="3"/>
      <c r="TU1114" s="3"/>
      <c r="TV1114" s="3"/>
      <c r="TW1114" s="3"/>
      <c r="TX1114" s="3"/>
      <c r="TY1114" s="3"/>
      <c r="TZ1114" s="3"/>
      <c r="UA1114" s="3"/>
      <c r="UB1114" s="3"/>
      <c r="UC1114" s="3"/>
      <c r="UD1114" s="3"/>
      <c r="UE1114" s="3"/>
      <c r="UF1114" s="3"/>
      <c r="UG1114" s="3"/>
      <c r="UH1114" s="3"/>
      <c r="UI1114" s="3"/>
      <c r="UJ1114" s="3"/>
      <c r="UK1114" s="3"/>
      <c r="UL1114" s="3"/>
      <c r="UM1114" s="3"/>
      <c r="UN1114" s="3"/>
      <c r="UO1114" s="3"/>
      <c r="UP1114" s="3"/>
      <c r="UQ1114" s="3"/>
      <c r="UR1114" s="3"/>
      <c r="US1114" s="3"/>
      <c r="UT1114" s="3"/>
      <c r="UU1114" s="3"/>
      <c r="UV1114" s="3"/>
      <c r="UW1114" s="3"/>
      <c r="UX1114" s="3"/>
      <c r="UY1114" s="3"/>
      <c r="UZ1114" s="3"/>
      <c r="VA1114" s="3"/>
      <c r="VB1114" s="3"/>
      <c r="VC1114" s="3"/>
      <c r="VD1114" s="3"/>
      <c r="VE1114" s="3"/>
      <c r="VF1114" s="3"/>
      <c r="VG1114" s="3"/>
      <c r="VH1114" s="3"/>
      <c r="VI1114" s="3"/>
      <c r="VJ1114" s="3"/>
      <c r="VK1114" s="3"/>
      <c r="VL1114" s="3"/>
      <c r="VM1114" s="3"/>
      <c r="VN1114" s="3"/>
      <c r="VO1114" s="3"/>
      <c r="VP1114" s="3"/>
      <c r="VQ1114" s="3"/>
      <c r="VR1114" s="3"/>
      <c r="VS1114" s="3"/>
      <c r="VT1114" s="3"/>
      <c r="VU1114" s="3"/>
      <c r="VV1114" s="3"/>
      <c r="VW1114" s="3"/>
      <c r="VX1114" s="3"/>
      <c r="VY1114" s="3"/>
      <c r="VZ1114" s="3"/>
      <c r="WA1114" s="3"/>
      <c r="WB1114" s="3"/>
      <c r="WC1114" s="3"/>
    </row>
    <row r="1115" spans="1:601" x14ac:dyDescent="0.3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  <c r="IW1115" s="3"/>
      <c r="IX1115" s="3"/>
      <c r="IY1115" s="3"/>
      <c r="IZ1115" s="3"/>
      <c r="JA1115" s="3"/>
      <c r="JB1115" s="3"/>
      <c r="JC1115" s="3"/>
      <c r="JD1115" s="3"/>
      <c r="JE1115" s="3"/>
      <c r="JF1115" s="3"/>
      <c r="JG1115" s="3"/>
      <c r="JH1115" s="3"/>
      <c r="JI1115" s="3"/>
      <c r="JJ1115" s="3"/>
      <c r="JK1115" s="3"/>
      <c r="JL1115" s="3"/>
      <c r="JM1115" s="3"/>
      <c r="JN1115" s="3"/>
      <c r="JO1115" s="3"/>
      <c r="JP1115" s="3"/>
      <c r="JQ1115" s="3"/>
      <c r="JR1115" s="3"/>
      <c r="JS1115" s="3"/>
      <c r="JT1115" s="3"/>
      <c r="JU1115" s="3"/>
      <c r="JV1115" s="3"/>
      <c r="JW1115" s="3"/>
      <c r="JX1115" s="3"/>
      <c r="JY1115" s="3"/>
      <c r="JZ1115" s="3"/>
      <c r="KA1115" s="3"/>
      <c r="KB1115" s="3"/>
      <c r="KC1115" s="3"/>
      <c r="KD1115" s="3"/>
      <c r="KE1115" s="3"/>
      <c r="KF1115" s="3"/>
      <c r="KG1115" s="3"/>
      <c r="KH1115" s="3"/>
      <c r="KI1115" s="3"/>
      <c r="KJ1115" s="3"/>
      <c r="KK1115" s="3"/>
      <c r="KL1115" s="3"/>
      <c r="KM1115" s="3"/>
      <c r="KN1115" s="3"/>
      <c r="KO1115" s="3"/>
      <c r="KP1115" s="3"/>
      <c r="KQ1115" s="3"/>
      <c r="KR1115" s="3"/>
      <c r="KS1115" s="3"/>
      <c r="KT1115" s="3"/>
      <c r="KU1115" s="3"/>
      <c r="KV1115" s="3"/>
      <c r="KW1115" s="3"/>
      <c r="KX1115" s="3"/>
      <c r="KY1115" s="3"/>
      <c r="KZ1115" s="3"/>
      <c r="LA1115" s="3"/>
      <c r="LB1115" s="3"/>
      <c r="LC1115" s="3"/>
      <c r="LD1115" s="3"/>
      <c r="LE1115" s="3"/>
      <c r="LF1115" s="3"/>
      <c r="LG1115" s="3"/>
      <c r="LH1115" s="3"/>
      <c r="LI1115" s="3"/>
      <c r="LJ1115" s="3"/>
      <c r="LK1115" s="3"/>
      <c r="LL1115" s="3"/>
      <c r="LM1115" s="3"/>
      <c r="LN1115" s="3"/>
      <c r="LO1115" s="3"/>
      <c r="LP1115" s="3"/>
      <c r="LQ1115" s="3"/>
      <c r="LR1115" s="3"/>
      <c r="LS1115" s="3"/>
      <c r="LT1115" s="3"/>
      <c r="LU1115" s="3"/>
      <c r="LV1115" s="3"/>
      <c r="LW1115" s="3"/>
      <c r="LX1115" s="3"/>
      <c r="LY1115" s="3"/>
      <c r="LZ1115" s="3"/>
      <c r="MA1115" s="3"/>
      <c r="MB1115" s="3"/>
      <c r="MC1115" s="3"/>
      <c r="MD1115" s="3"/>
      <c r="ME1115" s="3"/>
      <c r="MF1115" s="3"/>
      <c r="MG1115" s="3"/>
      <c r="MH1115" s="3"/>
      <c r="MI1115" s="3"/>
      <c r="MJ1115" s="3"/>
      <c r="MK1115" s="3"/>
      <c r="ML1115" s="3"/>
      <c r="MM1115" s="3"/>
      <c r="MN1115" s="3"/>
      <c r="MO1115" s="3"/>
      <c r="MP1115" s="3"/>
      <c r="MQ1115" s="3"/>
      <c r="MR1115" s="3"/>
      <c r="MS1115" s="3"/>
      <c r="MT1115" s="3"/>
      <c r="MU1115" s="3"/>
      <c r="MV1115" s="3"/>
      <c r="MW1115" s="3"/>
      <c r="MX1115" s="3"/>
      <c r="MY1115" s="3"/>
      <c r="MZ1115" s="3"/>
      <c r="NA1115" s="3"/>
      <c r="NB1115" s="3"/>
      <c r="NC1115" s="3"/>
      <c r="ND1115" s="3"/>
      <c r="NE1115" s="3"/>
      <c r="NF1115" s="3"/>
      <c r="NG1115" s="3"/>
      <c r="NH1115" s="3"/>
      <c r="NI1115" s="3"/>
      <c r="NJ1115" s="3"/>
      <c r="NK1115" s="3"/>
      <c r="NL1115" s="3"/>
      <c r="NM1115" s="3"/>
      <c r="NN1115" s="3"/>
      <c r="NO1115" s="3"/>
      <c r="NP1115" s="3"/>
      <c r="NQ1115" s="3"/>
      <c r="NR1115" s="3"/>
      <c r="NS1115" s="3"/>
      <c r="NT1115" s="3"/>
      <c r="NU1115" s="3"/>
      <c r="NV1115" s="3"/>
      <c r="NW1115" s="3"/>
      <c r="NX1115" s="3"/>
      <c r="NY1115" s="3"/>
      <c r="NZ1115" s="3"/>
      <c r="OA1115" s="3"/>
      <c r="OB1115" s="3"/>
      <c r="OC1115" s="3"/>
      <c r="OD1115" s="3"/>
      <c r="OE1115" s="3"/>
      <c r="OF1115" s="3"/>
      <c r="OG1115" s="3"/>
      <c r="OH1115" s="3"/>
      <c r="OI1115" s="3"/>
      <c r="OJ1115" s="3"/>
      <c r="OK1115" s="3"/>
      <c r="OL1115" s="3"/>
      <c r="OM1115" s="3"/>
      <c r="ON1115" s="3"/>
      <c r="OO1115" s="3"/>
      <c r="OP1115" s="3"/>
      <c r="OQ1115" s="3"/>
      <c r="OR1115" s="3"/>
      <c r="OS1115" s="3"/>
      <c r="OT1115" s="3"/>
      <c r="OU1115" s="3"/>
      <c r="OV1115" s="3"/>
      <c r="OW1115" s="3"/>
      <c r="OX1115" s="3"/>
      <c r="OY1115" s="3"/>
      <c r="OZ1115" s="3"/>
      <c r="PA1115" s="3"/>
      <c r="PB1115" s="3"/>
      <c r="PC1115" s="3"/>
      <c r="PD1115" s="3"/>
      <c r="PE1115" s="3"/>
      <c r="PF1115" s="3"/>
      <c r="PG1115" s="3"/>
      <c r="PH1115" s="3"/>
      <c r="PI1115" s="3"/>
      <c r="PJ1115" s="3"/>
      <c r="PK1115" s="3"/>
      <c r="PL1115" s="3"/>
      <c r="PM1115" s="3"/>
      <c r="PN1115" s="3"/>
      <c r="PO1115" s="3"/>
      <c r="PP1115" s="3"/>
      <c r="PQ1115" s="3"/>
      <c r="PR1115" s="3"/>
      <c r="PS1115" s="3"/>
      <c r="PT1115" s="3"/>
      <c r="PU1115" s="3"/>
      <c r="PV1115" s="3"/>
      <c r="PW1115" s="3"/>
      <c r="PX1115" s="3"/>
      <c r="PY1115" s="3"/>
      <c r="PZ1115" s="3"/>
      <c r="QA1115" s="3"/>
      <c r="QB1115" s="3"/>
      <c r="QC1115" s="3"/>
      <c r="QD1115" s="3"/>
      <c r="QE1115" s="3"/>
      <c r="QF1115" s="3"/>
      <c r="QG1115" s="3"/>
      <c r="QH1115" s="3"/>
      <c r="QI1115" s="3"/>
      <c r="QJ1115" s="3"/>
      <c r="QK1115" s="3"/>
      <c r="QL1115" s="3"/>
      <c r="QM1115" s="3"/>
      <c r="QN1115" s="3"/>
      <c r="QO1115" s="3"/>
      <c r="QP1115" s="3"/>
      <c r="QQ1115" s="3"/>
      <c r="QR1115" s="3"/>
      <c r="QS1115" s="3"/>
      <c r="QT1115" s="3"/>
      <c r="QU1115" s="3"/>
      <c r="QV1115" s="3"/>
      <c r="QW1115" s="3"/>
      <c r="QX1115" s="3"/>
      <c r="QY1115" s="3"/>
      <c r="QZ1115" s="3"/>
      <c r="RA1115" s="3"/>
      <c r="RB1115" s="3"/>
      <c r="RC1115" s="3"/>
      <c r="RD1115" s="3"/>
      <c r="RE1115" s="3"/>
      <c r="RF1115" s="3"/>
      <c r="RG1115" s="3"/>
      <c r="RH1115" s="3"/>
      <c r="RI1115" s="3"/>
      <c r="RJ1115" s="3"/>
      <c r="RK1115" s="3"/>
      <c r="RL1115" s="3"/>
      <c r="RM1115" s="3"/>
      <c r="RN1115" s="3"/>
      <c r="RO1115" s="3"/>
      <c r="RP1115" s="3"/>
      <c r="RQ1115" s="3"/>
      <c r="RR1115" s="3"/>
      <c r="RS1115" s="3"/>
      <c r="RT1115" s="3"/>
      <c r="RU1115" s="3"/>
      <c r="RV1115" s="3"/>
      <c r="RW1115" s="3"/>
      <c r="RX1115" s="3"/>
      <c r="RY1115" s="3"/>
      <c r="RZ1115" s="3"/>
      <c r="SA1115" s="3"/>
      <c r="SB1115" s="3"/>
      <c r="SC1115" s="3"/>
      <c r="SD1115" s="3"/>
      <c r="SE1115" s="3"/>
      <c r="SF1115" s="3"/>
      <c r="SG1115" s="3"/>
      <c r="SH1115" s="3"/>
      <c r="SI1115" s="3"/>
      <c r="SJ1115" s="3"/>
      <c r="SK1115" s="3"/>
      <c r="SL1115" s="3"/>
      <c r="SM1115" s="3"/>
      <c r="SN1115" s="3"/>
      <c r="SO1115" s="3"/>
      <c r="SP1115" s="3"/>
      <c r="SQ1115" s="3"/>
      <c r="SR1115" s="3"/>
      <c r="SS1115" s="3"/>
      <c r="ST1115" s="3"/>
      <c r="SU1115" s="3"/>
      <c r="SV1115" s="3"/>
      <c r="SW1115" s="3"/>
      <c r="SX1115" s="3"/>
      <c r="SY1115" s="3"/>
      <c r="SZ1115" s="3"/>
      <c r="TA1115" s="3"/>
      <c r="TB1115" s="3"/>
      <c r="TC1115" s="3"/>
      <c r="TD1115" s="3"/>
      <c r="TE1115" s="3"/>
      <c r="TF1115" s="3"/>
      <c r="TG1115" s="3"/>
      <c r="TH1115" s="3"/>
      <c r="TI1115" s="3"/>
      <c r="TJ1115" s="3"/>
      <c r="TK1115" s="3"/>
      <c r="TL1115" s="3"/>
      <c r="TM1115" s="3"/>
      <c r="TN1115" s="3"/>
      <c r="TO1115" s="3"/>
      <c r="TP1115" s="3"/>
      <c r="TQ1115" s="3"/>
      <c r="TR1115" s="3"/>
      <c r="TS1115" s="3"/>
      <c r="TT1115" s="3"/>
      <c r="TU1115" s="3"/>
      <c r="TV1115" s="3"/>
      <c r="TW1115" s="3"/>
      <c r="TX1115" s="3"/>
      <c r="TY1115" s="3"/>
      <c r="TZ1115" s="3"/>
      <c r="UA1115" s="3"/>
      <c r="UB1115" s="3"/>
      <c r="UC1115" s="3"/>
      <c r="UD1115" s="3"/>
      <c r="UE1115" s="3"/>
      <c r="UF1115" s="3"/>
      <c r="UG1115" s="3"/>
      <c r="UH1115" s="3"/>
      <c r="UI1115" s="3"/>
      <c r="UJ1115" s="3"/>
      <c r="UK1115" s="3"/>
      <c r="UL1115" s="3"/>
      <c r="UM1115" s="3"/>
      <c r="UN1115" s="3"/>
      <c r="UO1115" s="3"/>
      <c r="UP1115" s="3"/>
      <c r="UQ1115" s="3"/>
      <c r="UR1115" s="3"/>
      <c r="US1115" s="3"/>
      <c r="UT1115" s="3"/>
      <c r="UU1115" s="3"/>
      <c r="UV1115" s="3"/>
      <c r="UW1115" s="3"/>
      <c r="UX1115" s="3"/>
      <c r="UY1115" s="3"/>
      <c r="UZ1115" s="3"/>
      <c r="VA1115" s="3"/>
      <c r="VB1115" s="3"/>
      <c r="VC1115" s="3"/>
      <c r="VD1115" s="3"/>
      <c r="VE1115" s="3"/>
      <c r="VF1115" s="3"/>
      <c r="VG1115" s="3"/>
      <c r="VH1115" s="3"/>
      <c r="VI1115" s="3"/>
      <c r="VJ1115" s="3"/>
      <c r="VK1115" s="3"/>
      <c r="VL1115" s="3"/>
      <c r="VM1115" s="3"/>
      <c r="VN1115" s="3"/>
      <c r="VO1115" s="3"/>
      <c r="VP1115" s="3"/>
      <c r="VQ1115" s="3"/>
      <c r="VR1115" s="3"/>
      <c r="VS1115" s="3"/>
      <c r="VT1115" s="3"/>
      <c r="VU1115" s="3"/>
      <c r="VV1115" s="3"/>
      <c r="VW1115" s="3"/>
      <c r="VX1115" s="3"/>
      <c r="VY1115" s="3"/>
      <c r="VZ1115" s="3"/>
      <c r="WA1115" s="3"/>
      <c r="WB1115" s="3"/>
      <c r="WC1115" s="3"/>
    </row>
    <row r="1116" spans="1:601" x14ac:dyDescent="0.3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  <c r="IV1116" s="3"/>
      <c r="IW1116" s="3"/>
      <c r="IX1116" s="3"/>
      <c r="IY1116" s="3"/>
      <c r="IZ1116" s="3"/>
      <c r="JA1116" s="3"/>
      <c r="JB1116" s="3"/>
      <c r="JC1116" s="3"/>
      <c r="JD1116" s="3"/>
      <c r="JE1116" s="3"/>
      <c r="JF1116" s="3"/>
      <c r="JG1116" s="3"/>
      <c r="JH1116" s="3"/>
      <c r="JI1116" s="3"/>
      <c r="JJ1116" s="3"/>
      <c r="JK1116" s="3"/>
      <c r="JL1116" s="3"/>
      <c r="JM1116" s="3"/>
      <c r="JN1116" s="3"/>
      <c r="JO1116" s="3"/>
      <c r="JP1116" s="3"/>
      <c r="JQ1116" s="3"/>
      <c r="JR1116" s="3"/>
      <c r="JS1116" s="3"/>
      <c r="JT1116" s="3"/>
      <c r="JU1116" s="3"/>
      <c r="JV1116" s="3"/>
      <c r="JW1116" s="3"/>
      <c r="JX1116" s="3"/>
      <c r="JY1116" s="3"/>
      <c r="JZ1116" s="3"/>
      <c r="KA1116" s="3"/>
      <c r="KB1116" s="3"/>
      <c r="KC1116" s="3"/>
      <c r="KD1116" s="3"/>
      <c r="KE1116" s="3"/>
      <c r="KF1116" s="3"/>
      <c r="KG1116" s="3"/>
      <c r="KH1116" s="3"/>
      <c r="KI1116" s="3"/>
      <c r="KJ1116" s="3"/>
      <c r="KK1116" s="3"/>
      <c r="KL1116" s="3"/>
      <c r="KM1116" s="3"/>
      <c r="KN1116" s="3"/>
      <c r="KO1116" s="3"/>
      <c r="KP1116" s="3"/>
      <c r="KQ1116" s="3"/>
      <c r="KR1116" s="3"/>
      <c r="KS1116" s="3"/>
      <c r="KT1116" s="3"/>
      <c r="KU1116" s="3"/>
      <c r="KV1116" s="3"/>
      <c r="KW1116" s="3"/>
      <c r="KX1116" s="3"/>
      <c r="KY1116" s="3"/>
      <c r="KZ1116" s="3"/>
      <c r="LA1116" s="3"/>
      <c r="LB1116" s="3"/>
      <c r="LC1116" s="3"/>
      <c r="LD1116" s="3"/>
      <c r="LE1116" s="3"/>
      <c r="LF1116" s="3"/>
      <c r="LG1116" s="3"/>
      <c r="LH1116" s="3"/>
      <c r="LI1116" s="3"/>
      <c r="LJ1116" s="3"/>
      <c r="LK1116" s="3"/>
      <c r="LL1116" s="3"/>
      <c r="LM1116" s="3"/>
      <c r="LN1116" s="3"/>
      <c r="LO1116" s="3"/>
      <c r="LP1116" s="3"/>
      <c r="LQ1116" s="3"/>
      <c r="LR1116" s="3"/>
      <c r="LS1116" s="3"/>
      <c r="LT1116" s="3"/>
      <c r="LU1116" s="3"/>
      <c r="LV1116" s="3"/>
      <c r="LW1116" s="3"/>
      <c r="LX1116" s="3"/>
      <c r="LY1116" s="3"/>
      <c r="LZ1116" s="3"/>
      <c r="MA1116" s="3"/>
      <c r="MB1116" s="3"/>
      <c r="MC1116" s="3"/>
      <c r="MD1116" s="3"/>
      <c r="ME1116" s="3"/>
      <c r="MF1116" s="3"/>
      <c r="MG1116" s="3"/>
      <c r="MH1116" s="3"/>
      <c r="MI1116" s="3"/>
      <c r="MJ1116" s="3"/>
      <c r="MK1116" s="3"/>
      <c r="ML1116" s="3"/>
      <c r="MM1116" s="3"/>
      <c r="MN1116" s="3"/>
      <c r="MO1116" s="3"/>
      <c r="MP1116" s="3"/>
      <c r="MQ1116" s="3"/>
      <c r="MR1116" s="3"/>
      <c r="MS1116" s="3"/>
      <c r="MT1116" s="3"/>
      <c r="MU1116" s="3"/>
      <c r="MV1116" s="3"/>
      <c r="MW1116" s="3"/>
      <c r="MX1116" s="3"/>
      <c r="MY1116" s="3"/>
      <c r="MZ1116" s="3"/>
      <c r="NA1116" s="3"/>
      <c r="NB1116" s="3"/>
      <c r="NC1116" s="3"/>
      <c r="ND1116" s="3"/>
      <c r="NE1116" s="3"/>
      <c r="NF1116" s="3"/>
      <c r="NG1116" s="3"/>
      <c r="NH1116" s="3"/>
      <c r="NI1116" s="3"/>
      <c r="NJ1116" s="3"/>
      <c r="NK1116" s="3"/>
      <c r="NL1116" s="3"/>
      <c r="NM1116" s="3"/>
      <c r="NN1116" s="3"/>
      <c r="NO1116" s="3"/>
      <c r="NP1116" s="3"/>
      <c r="NQ1116" s="3"/>
      <c r="NR1116" s="3"/>
      <c r="NS1116" s="3"/>
      <c r="NT1116" s="3"/>
      <c r="NU1116" s="3"/>
      <c r="NV1116" s="3"/>
      <c r="NW1116" s="3"/>
      <c r="NX1116" s="3"/>
      <c r="NY1116" s="3"/>
      <c r="NZ1116" s="3"/>
      <c r="OA1116" s="3"/>
      <c r="OB1116" s="3"/>
      <c r="OC1116" s="3"/>
      <c r="OD1116" s="3"/>
      <c r="OE1116" s="3"/>
      <c r="OF1116" s="3"/>
      <c r="OG1116" s="3"/>
      <c r="OH1116" s="3"/>
      <c r="OI1116" s="3"/>
      <c r="OJ1116" s="3"/>
      <c r="OK1116" s="3"/>
      <c r="OL1116" s="3"/>
      <c r="OM1116" s="3"/>
      <c r="ON1116" s="3"/>
      <c r="OO1116" s="3"/>
      <c r="OP1116" s="3"/>
      <c r="OQ1116" s="3"/>
      <c r="OR1116" s="3"/>
      <c r="OS1116" s="3"/>
      <c r="OT1116" s="3"/>
      <c r="OU1116" s="3"/>
      <c r="OV1116" s="3"/>
      <c r="OW1116" s="3"/>
      <c r="OX1116" s="3"/>
      <c r="OY1116" s="3"/>
      <c r="OZ1116" s="3"/>
      <c r="PA1116" s="3"/>
      <c r="PB1116" s="3"/>
      <c r="PC1116" s="3"/>
      <c r="PD1116" s="3"/>
      <c r="PE1116" s="3"/>
      <c r="PF1116" s="3"/>
      <c r="PG1116" s="3"/>
      <c r="PH1116" s="3"/>
      <c r="PI1116" s="3"/>
      <c r="PJ1116" s="3"/>
      <c r="PK1116" s="3"/>
      <c r="PL1116" s="3"/>
      <c r="PM1116" s="3"/>
      <c r="PN1116" s="3"/>
      <c r="PO1116" s="3"/>
      <c r="PP1116" s="3"/>
      <c r="PQ1116" s="3"/>
      <c r="PR1116" s="3"/>
      <c r="PS1116" s="3"/>
      <c r="PT1116" s="3"/>
      <c r="PU1116" s="3"/>
      <c r="PV1116" s="3"/>
      <c r="PW1116" s="3"/>
      <c r="PX1116" s="3"/>
      <c r="PY1116" s="3"/>
      <c r="PZ1116" s="3"/>
      <c r="QA1116" s="3"/>
      <c r="QB1116" s="3"/>
      <c r="QC1116" s="3"/>
      <c r="QD1116" s="3"/>
      <c r="QE1116" s="3"/>
      <c r="QF1116" s="3"/>
      <c r="QG1116" s="3"/>
      <c r="QH1116" s="3"/>
      <c r="QI1116" s="3"/>
      <c r="QJ1116" s="3"/>
      <c r="QK1116" s="3"/>
      <c r="QL1116" s="3"/>
      <c r="QM1116" s="3"/>
      <c r="QN1116" s="3"/>
      <c r="QO1116" s="3"/>
      <c r="QP1116" s="3"/>
      <c r="QQ1116" s="3"/>
      <c r="QR1116" s="3"/>
      <c r="QS1116" s="3"/>
      <c r="QT1116" s="3"/>
      <c r="QU1116" s="3"/>
      <c r="QV1116" s="3"/>
      <c r="QW1116" s="3"/>
      <c r="QX1116" s="3"/>
      <c r="QY1116" s="3"/>
      <c r="QZ1116" s="3"/>
      <c r="RA1116" s="3"/>
      <c r="RB1116" s="3"/>
      <c r="RC1116" s="3"/>
      <c r="RD1116" s="3"/>
      <c r="RE1116" s="3"/>
      <c r="RF1116" s="3"/>
      <c r="RG1116" s="3"/>
      <c r="RH1116" s="3"/>
      <c r="RI1116" s="3"/>
      <c r="RJ1116" s="3"/>
      <c r="RK1116" s="3"/>
      <c r="RL1116" s="3"/>
      <c r="RM1116" s="3"/>
      <c r="RN1116" s="3"/>
      <c r="RO1116" s="3"/>
      <c r="RP1116" s="3"/>
      <c r="RQ1116" s="3"/>
      <c r="RR1116" s="3"/>
      <c r="RS1116" s="3"/>
      <c r="RT1116" s="3"/>
      <c r="RU1116" s="3"/>
      <c r="RV1116" s="3"/>
      <c r="RW1116" s="3"/>
      <c r="RX1116" s="3"/>
      <c r="RY1116" s="3"/>
      <c r="RZ1116" s="3"/>
      <c r="SA1116" s="3"/>
      <c r="SB1116" s="3"/>
      <c r="SC1116" s="3"/>
      <c r="SD1116" s="3"/>
      <c r="SE1116" s="3"/>
      <c r="SF1116" s="3"/>
      <c r="SG1116" s="3"/>
      <c r="SH1116" s="3"/>
      <c r="SI1116" s="3"/>
      <c r="SJ1116" s="3"/>
      <c r="SK1116" s="3"/>
      <c r="SL1116" s="3"/>
      <c r="SM1116" s="3"/>
      <c r="SN1116" s="3"/>
      <c r="SO1116" s="3"/>
      <c r="SP1116" s="3"/>
      <c r="SQ1116" s="3"/>
      <c r="SR1116" s="3"/>
      <c r="SS1116" s="3"/>
      <c r="ST1116" s="3"/>
      <c r="SU1116" s="3"/>
      <c r="SV1116" s="3"/>
      <c r="SW1116" s="3"/>
      <c r="SX1116" s="3"/>
      <c r="SY1116" s="3"/>
      <c r="SZ1116" s="3"/>
      <c r="TA1116" s="3"/>
      <c r="TB1116" s="3"/>
      <c r="TC1116" s="3"/>
      <c r="TD1116" s="3"/>
      <c r="TE1116" s="3"/>
      <c r="TF1116" s="3"/>
      <c r="TG1116" s="3"/>
      <c r="TH1116" s="3"/>
      <c r="TI1116" s="3"/>
      <c r="TJ1116" s="3"/>
      <c r="TK1116" s="3"/>
      <c r="TL1116" s="3"/>
      <c r="TM1116" s="3"/>
      <c r="TN1116" s="3"/>
      <c r="TO1116" s="3"/>
      <c r="TP1116" s="3"/>
      <c r="TQ1116" s="3"/>
      <c r="TR1116" s="3"/>
      <c r="TS1116" s="3"/>
      <c r="TT1116" s="3"/>
      <c r="TU1116" s="3"/>
      <c r="TV1116" s="3"/>
      <c r="TW1116" s="3"/>
      <c r="TX1116" s="3"/>
      <c r="TY1116" s="3"/>
      <c r="TZ1116" s="3"/>
      <c r="UA1116" s="3"/>
      <c r="UB1116" s="3"/>
      <c r="UC1116" s="3"/>
      <c r="UD1116" s="3"/>
      <c r="UE1116" s="3"/>
      <c r="UF1116" s="3"/>
      <c r="UG1116" s="3"/>
      <c r="UH1116" s="3"/>
      <c r="UI1116" s="3"/>
      <c r="UJ1116" s="3"/>
      <c r="UK1116" s="3"/>
      <c r="UL1116" s="3"/>
      <c r="UM1116" s="3"/>
      <c r="UN1116" s="3"/>
      <c r="UO1116" s="3"/>
      <c r="UP1116" s="3"/>
      <c r="UQ1116" s="3"/>
      <c r="UR1116" s="3"/>
      <c r="US1116" s="3"/>
      <c r="UT1116" s="3"/>
      <c r="UU1116" s="3"/>
      <c r="UV1116" s="3"/>
      <c r="UW1116" s="3"/>
      <c r="UX1116" s="3"/>
      <c r="UY1116" s="3"/>
      <c r="UZ1116" s="3"/>
      <c r="VA1116" s="3"/>
      <c r="VB1116" s="3"/>
      <c r="VC1116" s="3"/>
      <c r="VD1116" s="3"/>
      <c r="VE1116" s="3"/>
      <c r="VF1116" s="3"/>
      <c r="VG1116" s="3"/>
      <c r="VH1116" s="3"/>
      <c r="VI1116" s="3"/>
      <c r="VJ1116" s="3"/>
      <c r="VK1116" s="3"/>
      <c r="VL1116" s="3"/>
      <c r="VM1116" s="3"/>
      <c r="VN1116" s="3"/>
      <c r="VO1116" s="3"/>
      <c r="VP1116" s="3"/>
      <c r="VQ1116" s="3"/>
      <c r="VR1116" s="3"/>
      <c r="VS1116" s="3"/>
      <c r="VT1116" s="3"/>
      <c r="VU1116" s="3"/>
      <c r="VV1116" s="3"/>
      <c r="VW1116" s="3"/>
      <c r="VX1116" s="3"/>
      <c r="VY1116" s="3"/>
      <c r="VZ1116" s="3"/>
      <c r="WA1116" s="3"/>
      <c r="WB1116" s="3"/>
      <c r="WC1116" s="3"/>
    </row>
    <row r="1117" spans="1:601" x14ac:dyDescent="0.3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  <c r="IW1117" s="3"/>
      <c r="IX1117" s="3"/>
      <c r="IY1117" s="3"/>
      <c r="IZ1117" s="3"/>
      <c r="JA1117" s="3"/>
      <c r="JB1117" s="3"/>
      <c r="JC1117" s="3"/>
      <c r="JD1117" s="3"/>
      <c r="JE1117" s="3"/>
      <c r="JF1117" s="3"/>
      <c r="JG1117" s="3"/>
      <c r="JH1117" s="3"/>
      <c r="JI1117" s="3"/>
      <c r="JJ1117" s="3"/>
      <c r="JK1117" s="3"/>
      <c r="JL1117" s="3"/>
      <c r="JM1117" s="3"/>
      <c r="JN1117" s="3"/>
      <c r="JO1117" s="3"/>
      <c r="JP1117" s="3"/>
      <c r="JQ1117" s="3"/>
      <c r="JR1117" s="3"/>
      <c r="JS1117" s="3"/>
      <c r="JT1117" s="3"/>
      <c r="JU1117" s="3"/>
      <c r="JV1117" s="3"/>
      <c r="JW1117" s="3"/>
      <c r="JX1117" s="3"/>
      <c r="JY1117" s="3"/>
      <c r="JZ1117" s="3"/>
      <c r="KA1117" s="3"/>
      <c r="KB1117" s="3"/>
      <c r="KC1117" s="3"/>
      <c r="KD1117" s="3"/>
      <c r="KE1117" s="3"/>
      <c r="KF1117" s="3"/>
      <c r="KG1117" s="3"/>
      <c r="KH1117" s="3"/>
      <c r="KI1117" s="3"/>
      <c r="KJ1117" s="3"/>
      <c r="KK1117" s="3"/>
      <c r="KL1117" s="3"/>
      <c r="KM1117" s="3"/>
      <c r="KN1117" s="3"/>
      <c r="KO1117" s="3"/>
      <c r="KP1117" s="3"/>
      <c r="KQ1117" s="3"/>
      <c r="KR1117" s="3"/>
      <c r="KS1117" s="3"/>
      <c r="KT1117" s="3"/>
      <c r="KU1117" s="3"/>
      <c r="KV1117" s="3"/>
      <c r="KW1117" s="3"/>
      <c r="KX1117" s="3"/>
      <c r="KY1117" s="3"/>
      <c r="KZ1117" s="3"/>
      <c r="LA1117" s="3"/>
      <c r="LB1117" s="3"/>
      <c r="LC1117" s="3"/>
      <c r="LD1117" s="3"/>
      <c r="LE1117" s="3"/>
      <c r="LF1117" s="3"/>
      <c r="LG1117" s="3"/>
      <c r="LH1117" s="3"/>
      <c r="LI1117" s="3"/>
      <c r="LJ1117" s="3"/>
      <c r="LK1117" s="3"/>
      <c r="LL1117" s="3"/>
      <c r="LM1117" s="3"/>
      <c r="LN1117" s="3"/>
      <c r="LO1117" s="3"/>
      <c r="LP1117" s="3"/>
      <c r="LQ1117" s="3"/>
      <c r="LR1117" s="3"/>
      <c r="LS1117" s="3"/>
      <c r="LT1117" s="3"/>
      <c r="LU1117" s="3"/>
      <c r="LV1117" s="3"/>
      <c r="LW1117" s="3"/>
      <c r="LX1117" s="3"/>
      <c r="LY1117" s="3"/>
      <c r="LZ1117" s="3"/>
      <c r="MA1117" s="3"/>
      <c r="MB1117" s="3"/>
      <c r="MC1117" s="3"/>
      <c r="MD1117" s="3"/>
      <c r="ME1117" s="3"/>
      <c r="MF1117" s="3"/>
      <c r="MG1117" s="3"/>
      <c r="MH1117" s="3"/>
      <c r="MI1117" s="3"/>
      <c r="MJ1117" s="3"/>
      <c r="MK1117" s="3"/>
      <c r="ML1117" s="3"/>
      <c r="MM1117" s="3"/>
      <c r="MN1117" s="3"/>
      <c r="MO1117" s="3"/>
      <c r="MP1117" s="3"/>
      <c r="MQ1117" s="3"/>
      <c r="MR1117" s="3"/>
      <c r="MS1117" s="3"/>
      <c r="MT1117" s="3"/>
      <c r="MU1117" s="3"/>
      <c r="MV1117" s="3"/>
      <c r="MW1117" s="3"/>
      <c r="MX1117" s="3"/>
      <c r="MY1117" s="3"/>
      <c r="MZ1117" s="3"/>
      <c r="NA1117" s="3"/>
      <c r="NB1117" s="3"/>
      <c r="NC1117" s="3"/>
      <c r="ND1117" s="3"/>
      <c r="NE1117" s="3"/>
      <c r="NF1117" s="3"/>
      <c r="NG1117" s="3"/>
      <c r="NH1117" s="3"/>
      <c r="NI1117" s="3"/>
      <c r="NJ1117" s="3"/>
      <c r="NK1117" s="3"/>
      <c r="NL1117" s="3"/>
      <c r="NM1117" s="3"/>
      <c r="NN1117" s="3"/>
      <c r="NO1117" s="3"/>
      <c r="NP1117" s="3"/>
      <c r="NQ1117" s="3"/>
      <c r="NR1117" s="3"/>
      <c r="NS1117" s="3"/>
      <c r="NT1117" s="3"/>
      <c r="NU1117" s="3"/>
      <c r="NV1117" s="3"/>
      <c r="NW1117" s="3"/>
      <c r="NX1117" s="3"/>
      <c r="NY1117" s="3"/>
      <c r="NZ1117" s="3"/>
      <c r="OA1117" s="3"/>
      <c r="OB1117" s="3"/>
      <c r="OC1117" s="3"/>
      <c r="OD1117" s="3"/>
      <c r="OE1117" s="3"/>
      <c r="OF1117" s="3"/>
      <c r="OG1117" s="3"/>
      <c r="OH1117" s="3"/>
      <c r="OI1117" s="3"/>
      <c r="OJ1117" s="3"/>
      <c r="OK1117" s="3"/>
      <c r="OL1117" s="3"/>
      <c r="OM1117" s="3"/>
      <c r="ON1117" s="3"/>
      <c r="OO1117" s="3"/>
      <c r="OP1117" s="3"/>
      <c r="OQ1117" s="3"/>
      <c r="OR1117" s="3"/>
      <c r="OS1117" s="3"/>
      <c r="OT1117" s="3"/>
      <c r="OU1117" s="3"/>
      <c r="OV1117" s="3"/>
      <c r="OW1117" s="3"/>
      <c r="OX1117" s="3"/>
      <c r="OY1117" s="3"/>
      <c r="OZ1117" s="3"/>
      <c r="PA1117" s="3"/>
      <c r="PB1117" s="3"/>
      <c r="PC1117" s="3"/>
      <c r="PD1117" s="3"/>
      <c r="PE1117" s="3"/>
      <c r="PF1117" s="3"/>
      <c r="PG1117" s="3"/>
      <c r="PH1117" s="3"/>
      <c r="PI1117" s="3"/>
      <c r="PJ1117" s="3"/>
      <c r="PK1117" s="3"/>
      <c r="PL1117" s="3"/>
      <c r="PM1117" s="3"/>
      <c r="PN1117" s="3"/>
      <c r="PO1117" s="3"/>
      <c r="PP1117" s="3"/>
      <c r="PQ1117" s="3"/>
      <c r="PR1117" s="3"/>
      <c r="PS1117" s="3"/>
      <c r="PT1117" s="3"/>
      <c r="PU1117" s="3"/>
      <c r="PV1117" s="3"/>
      <c r="PW1117" s="3"/>
      <c r="PX1117" s="3"/>
      <c r="PY1117" s="3"/>
      <c r="PZ1117" s="3"/>
      <c r="QA1117" s="3"/>
      <c r="QB1117" s="3"/>
      <c r="QC1117" s="3"/>
      <c r="QD1117" s="3"/>
      <c r="QE1117" s="3"/>
      <c r="QF1117" s="3"/>
      <c r="QG1117" s="3"/>
      <c r="QH1117" s="3"/>
      <c r="QI1117" s="3"/>
      <c r="QJ1117" s="3"/>
      <c r="QK1117" s="3"/>
      <c r="QL1117" s="3"/>
      <c r="QM1117" s="3"/>
      <c r="QN1117" s="3"/>
      <c r="QO1117" s="3"/>
      <c r="QP1117" s="3"/>
      <c r="QQ1117" s="3"/>
      <c r="QR1117" s="3"/>
      <c r="QS1117" s="3"/>
      <c r="QT1117" s="3"/>
      <c r="QU1117" s="3"/>
      <c r="QV1117" s="3"/>
      <c r="QW1117" s="3"/>
      <c r="QX1117" s="3"/>
      <c r="QY1117" s="3"/>
      <c r="QZ1117" s="3"/>
      <c r="RA1117" s="3"/>
      <c r="RB1117" s="3"/>
      <c r="RC1117" s="3"/>
      <c r="RD1117" s="3"/>
      <c r="RE1117" s="3"/>
      <c r="RF1117" s="3"/>
      <c r="RG1117" s="3"/>
      <c r="RH1117" s="3"/>
      <c r="RI1117" s="3"/>
      <c r="RJ1117" s="3"/>
      <c r="RK1117" s="3"/>
      <c r="RL1117" s="3"/>
      <c r="RM1117" s="3"/>
      <c r="RN1117" s="3"/>
      <c r="RO1117" s="3"/>
      <c r="RP1117" s="3"/>
      <c r="RQ1117" s="3"/>
      <c r="RR1117" s="3"/>
      <c r="RS1117" s="3"/>
      <c r="RT1117" s="3"/>
      <c r="RU1117" s="3"/>
      <c r="RV1117" s="3"/>
      <c r="RW1117" s="3"/>
      <c r="RX1117" s="3"/>
      <c r="RY1117" s="3"/>
      <c r="RZ1117" s="3"/>
      <c r="SA1117" s="3"/>
      <c r="SB1117" s="3"/>
      <c r="SC1117" s="3"/>
      <c r="SD1117" s="3"/>
      <c r="SE1117" s="3"/>
      <c r="SF1117" s="3"/>
      <c r="SG1117" s="3"/>
      <c r="SH1117" s="3"/>
      <c r="SI1117" s="3"/>
      <c r="SJ1117" s="3"/>
      <c r="SK1117" s="3"/>
      <c r="SL1117" s="3"/>
      <c r="SM1117" s="3"/>
      <c r="SN1117" s="3"/>
      <c r="SO1117" s="3"/>
      <c r="SP1117" s="3"/>
      <c r="SQ1117" s="3"/>
      <c r="SR1117" s="3"/>
      <c r="SS1117" s="3"/>
      <c r="ST1117" s="3"/>
      <c r="SU1117" s="3"/>
      <c r="SV1117" s="3"/>
      <c r="SW1117" s="3"/>
      <c r="SX1117" s="3"/>
      <c r="SY1117" s="3"/>
      <c r="SZ1117" s="3"/>
      <c r="TA1117" s="3"/>
      <c r="TB1117" s="3"/>
      <c r="TC1117" s="3"/>
      <c r="TD1117" s="3"/>
      <c r="TE1117" s="3"/>
      <c r="TF1117" s="3"/>
      <c r="TG1117" s="3"/>
      <c r="TH1117" s="3"/>
      <c r="TI1117" s="3"/>
      <c r="TJ1117" s="3"/>
      <c r="TK1117" s="3"/>
      <c r="TL1117" s="3"/>
      <c r="TM1117" s="3"/>
      <c r="TN1117" s="3"/>
      <c r="TO1117" s="3"/>
      <c r="TP1117" s="3"/>
      <c r="TQ1117" s="3"/>
      <c r="TR1117" s="3"/>
      <c r="TS1117" s="3"/>
      <c r="TT1117" s="3"/>
      <c r="TU1117" s="3"/>
      <c r="TV1117" s="3"/>
      <c r="TW1117" s="3"/>
      <c r="TX1117" s="3"/>
      <c r="TY1117" s="3"/>
      <c r="TZ1117" s="3"/>
      <c r="UA1117" s="3"/>
      <c r="UB1117" s="3"/>
      <c r="UC1117" s="3"/>
      <c r="UD1117" s="3"/>
      <c r="UE1117" s="3"/>
      <c r="UF1117" s="3"/>
      <c r="UG1117" s="3"/>
      <c r="UH1117" s="3"/>
      <c r="UI1117" s="3"/>
      <c r="UJ1117" s="3"/>
      <c r="UK1117" s="3"/>
      <c r="UL1117" s="3"/>
      <c r="UM1117" s="3"/>
      <c r="UN1117" s="3"/>
      <c r="UO1117" s="3"/>
      <c r="UP1117" s="3"/>
      <c r="UQ1117" s="3"/>
      <c r="UR1117" s="3"/>
      <c r="US1117" s="3"/>
      <c r="UT1117" s="3"/>
      <c r="UU1117" s="3"/>
      <c r="UV1117" s="3"/>
      <c r="UW1117" s="3"/>
      <c r="UX1117" s="3"/>
      <c r="UY1117" s="3"/>
      <c r="UZ1117" s="3"/>
      <c r="VA1117" s="3"/>
      <c r="VB1117" s="3"/>
      <c r="VC1117" s="3"/>
      <c r="VD1117" s="3"/>
      <c r="VE1117" s="3"/>
      <c r="VF1117" s="3"/>
      <c r="VG1117" s="3"/>
      <c r="VH1117" s="3"/>
      <c r="VI1117" s="3"/>
      <c r="VJ1117" s="3"/>
      <c r="VK1117" s="3"/>
      <c r="VL1117" s="3"/>
      <c r="VM1117" s="3"/>
      <c r="VN1117" s="3"/>
      <c r="VO1117" s="3"/>
      <c r="VP1117" s="3"/>
      <c r="VQ1117" s="3"/>
      <c r="VR1117" s="3"/>
      <c r="VS1117" s="3"/>
      <c r="VT1117" s="3"/>
      <c r="VU1117" s="3"/>
      <c r="VV1117" s="3"/>
      <c r="VW1117" s="3"/>
      <c r="VX1117" s="3"/>
      <c r="VY1117" s="3"/>
      <c r="VZ1117" s="3"/>
      <c r="WA1117" s="3"/>
      <c r="WB1117" s="3"/>
      <c r="WC1117" s="3"/>
    </row>
    <row r="1118" spans="1:601" x14ac:dyDescent="0.3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  <c r="IV1118" s="3"/>
      <c r="IW1118" s="3"/>
      <c r="IX1118" s="3"/>
      <c r="IY1118" s="3"/>
      <c r="IZ1118" s="3"/>
      <c r="JA1118" s="3"/>
      <c r="JB1118" s="3"/>
      <c r="JC1118" s="3"/>
      <c r="JD1118" s="3"/>
      <c r="JE1118" s="3"/>
      <c r="JF1118" s="3"/>
      <c r="JG1118" s="3"/>
      <c r="JH1118" s="3"/>
      <c r="JI1118" s="3"/>
      <c r="JJ1118" s="3"/>
      <c r="JK1118" s="3"/>
      <c r="JL1118" s="3"/>
      <c r="JM1118" s="3"/>
      <c r="JN1118" s="3"/>
      <c r="JO1118" s="3"/>
      <c r="JP1118" s="3"/>
      <c r="JQ1118" s="3"/>
      <c r="JR1118" s="3"/>
      <c r="JS1118" s="3"/>
      <c r="JT1118" s="3"/>
      <c r="JU1118" s="3"/>
      <c r="JV1118" s="3"/>
      <c r="JW1118" s="3"/>
      <c r="JX1118" s="3"/>
      <c r="JY1118" s="3"/>
      <c r="JZ1118" s="3"/>
      <c r="KA1118" s="3"/>
      <c r="KB1118" s="3"/>
      <c r="KC1118" s="3"/>
      <c r="KD1118" s="3"/>
      <c r="KE1118" s="3"/>
      <c r="KF1118" s="3"/>
      <c r="KG1118" s="3"/>
      <c r="KH1118" s="3"/>
      <c r="KI1118" s="3"/>
      <c r="KJ1118" s="3"/>
      <c r="KK1118" s="3"/>
      <c r="KL1118" s="3"/>
      <c r="KM1118" s="3"/>
      <c r="KN1118" s="3"/>
      <c r="KO1118" s="3"/>
      <c r="KP1118" s="3"/>
      <c r="KQ1118" s="3"/>
      <c r="KR1118" s="3"/>
      <c r="KS1118" s="3"/>
      <c r="KT1118" s="3"/>
      <c r="KU1118" s="3"/>
      <c r="KV1118" s="3"/>
      <c r="KW1118" s="3"/>
      <c r="KX1118" s="3"/>
      <c r="KY1118" s="3"/>
      <c r="KZ1118" s="3"/>
      <c r="LA1118" s="3"/>
      <c r="LB1118" s="3"/>
      <c r="LC1118" s="3"/>
      <c r="LD1118" s="3"/>
      <c r="LE1118" s="3"/>
      <c r="LF1118" s="3"/>
      <c r="LG1118" s="3"/>
      <c r="LH1118" s="3"/>
      <c r="LI1118" s="3"/>
      <c r="LJ1118" s="3"/>
      <c r="LK1118" s="3"/>
      <c r="LL1118" s="3"/>
      <c r="LM1118" s="3"/>
      <c r="LN1118" s="3"/>
      <c r="LO1118" s="3"/>
      <c r="LP1118" s="3"/>
      <c r="LQ1118" s="3"/>
      <c r="LR1118" s="3"/>
      <c r="LS1118" s="3"/>
      <c r="LT1118" s="3"/>
      <c r="LU1118" s="3"/>
      <c r="LV1118" s="3"/>
      <c r="LW1118" s="3"/>
      <c r="LX1118" s="3"/>
      <c r="LY1118" s="3"/>
      <c r="LZ1118" s="3"/>
      <c r="MA1118" s="3"/>
      <c r="MB1118" s="3"/>
      <c r="MC1118" s="3"/>
      <c r="MD1118" s="3"/>
      <c r="ME1118" s="3"/>
      <c r="MF1118" s="3"/>
      <c r="MG1118" s="3"/>
      <c r="MH1118" s="3"/>
      <c r="MI1118" s="3"/>
      <c r="MJ1118" s="3"/>
      <c r="MK1118" s="3"/>
      <c r="ML1118" s="3"/>
      <c r="MM1118" s="3"/>
      <c r="MN1118" s="3"/>
      <c r="MO1118" s="3"/>
      <c r="MP1118" s="3"/>
      <c r="MQ1118" s="3"/>
      <c r="MR1118" s="3"/>
      <c r="MS1118" s="3"/>
      <c r="MT1118" s="3"/>
      <c r="MU1118" s="3"/>
      <c r="MV1118" s="3"/>
      <c r="MW1118" s="3"/>
      <c r="MX1118" s="3"/>
      <c r="MY1118" s="3"/>
      <c r="MZ1118" s="3"/>
      <c r="NA1118" s="3"/>
      <c r="NB1118" s="3"/>
      <c r="NC1118" s="3"/>
      <c r="ND1118" s="3"/>
      <c r="NE1118" s="3"/>
      <c r="NF1118" s="3"/>
      <c r="NG1118" s="3"/>
      <c r="NH1118" s="3"/>
      <c r="NI1118" s="3"/>
      <c r="NJ1118" s="3"/>
      <c r="NK1118" s="3"/>
      <c r="NL1118" s="3"/>
      <c r="NM1118" s="3"/>
      <c r="NN1118" s="3"/>
      <c r="NO1118" s="3"/>
      <c r="NP1118" s="3"/>
      <c r="NQ1118" s="3"/>
      <c r="NR1118" s="3"/>
      <c r="NS1118" s="3"/>
      <c r="NT1118" s="3"/>
      <c r="NU1118" s="3"/>
      <c r="NV1118" s="3"/>
      <c r="NW1118" s="3"/>
      <c r="NX1118" s="3"/>
      <c r="NY1118" s="3"/>
      <c r="NZ1118" s="3"/>
      <c r="OA1118" s="3"/>
      <c r="OB1118" s="3"/>
      <c r="OC1118" s="3"/>
      <c r="OD1118" s="3"/>
      <c r="OE1118" s="3"/>
      <c r="OF1118" s="3"/>
      <c r="OG1118" s="3"/>
      <c r="OH1118" s="3"/>
      <c r="OI1118" s="3"/>
      <c r="OJ1118" s="3"/>
      <c r="OK1118" s="3"/>
      <c r="OL1118" s="3"/>
      <c r="OM1118" s="3"/>
      <c r="ON1118" s="3"/>
      <c r="OO1118" s="3"/>
      <c r="OP1118" s="3"/>
      <c r="OQ1118" s="3"/>
      <c r="OR1118" s="3"/>
      <c r="OS1118" s="3"/>
      <c r="OT1118" s="3"/>
      <c r="OU1118" s="3"/>
      <c r="OV1118" s="3"/>
      <c r="OW1118" s="3"/>
      <c r="OX1118" s="3"/>
      <c r="OY1118" s="3"/>
      <c r="OZ1118" s="3"/>
      <c r="PA1118" s="3"/>
      <c r="PB1118" s="3"/>
      <c r="PC1118" s="3"/>
      <c r="PD1118" s="3"/>
      <c r="PE1118" s="3"/>
      <c r="PF1118" s="3"/>
      <c r="PG1118" s="3"/>
      <c r="PH1118" s="3"/>
      <c r="PI1118" s="3"/>
      <c r="PJ1118" s="3"/>
      <c r="PK1118" s="3"/>
      <c r="PL1118" s="3"/>
      <c r="PM1118" s="3"/>
      <c r="PN1118" s="3"/>
      <c r="PO1118" s="3"/>
      <c r="PP1118" s="3"/>
      <c r="PQ1118" s="3"/>
      <c r="PR1118" s="3"/>
      <c r="PS1118" s="3"/>
      <c r="PT1118" s="3"/>
      <c r="PU1118" s="3"/>
      <c r="PV1118" s="3"/>
      <c r="PW1118" s="3"/>
      <c r="PX1118" s="3"/>
      <c r="PY1118" s="3"/>
      <c r="PZ1118" s="3"/>
      <c r="QA1118" s="3"/>
      <c r="QB1118" s="3"/>
      <c r="QC1118" s="3"/>
      <c r="QD1118" s="3"/>
      <c r="QE1118" s="3"/>
      <c r="QF1118" s="3"/>
      <c r="QG1118" s="3"/>
      <c r="QH1118" s="3"/>
      <c r="QI1118" s="3"/>
      <c r="QJ1118" s="3"/>
      <c r="QK1118" s="3"/>
      <c r="QL1118" s="3"/>
      <c r="QM1118" s="3"/>
      <c r="QN1118" s="3"/>
      <c r="QO1118" s="3"/>
      <c r="QP1118" s="3"/>
      <c r="QQ1118" s="3"/>
      <c r="QR1118" s="3"/>
      <c r="QS1118" s="3"/>
      <c r="QT1118" s="3"/>
      <c r="QU1118" s="3"/>
      <c r="QV1118" s="3"/>
      <c r="QW1118" s="3"/>
      <c r="QX1118" s="3"/>
      <c r="QY1118" s="3"/>
      <c r="QZ1118" s="3"/>
      <c r="RA1118" s="3"/>
      <c r="RB1118" s="3"/>
      <c r="RC1118" s="3"/>
      <c r="RD1118" s="3"/>
      <c r="RE1118" s="3"/>
      <c r="RF1118" s="3"/>
      <c r="RG1118" s="3"/>
      <c r="RH1118" s="3"/>
      <c r="RI1118" s="3"/>
      <c r="RJ1118" s="3"/>
      <c r="RK1118" s="3"/>
      <c r="RL1118" s="3"/>
      <c r="RM1118" s="3"/>
      <c r="RN1118" s="3"/>
      <c r="RO1118" s="3"/>
      <c r="RP1118" s="3"/>
      <c r="RQ1118" s="3"/>
      <c r="RR1118" s="3"/>
      <c r="RS1118" s="3"/>
      <c r="RT1118" s="3"/>
      <c r="RU1118" s="3"/>
      <c r="RV1118" s="3"/>
      <c r="RW1118" s="3"/>
      <c r="RX1118" s="3"/>
      <c r="RY1118" s="3"/>
      <c r="RZ1118" s="3"/>
      <c r="SA1118" s="3"/>
      <c r="SB1118" s="3"/>
      <c r="SC1118" s="3"/>
      <c r="SD1118" s="3"/>
      <c r="SE1118" s="3"/>
      <c r="SF1118" s="3"/>
      <c r="SG1118" s="3"/>
      <c r="SH1118" s="3"/>
      <c r="SI1118" s="3"/>
      <c r="SJ1118" s="3"/>
      <c r="SK1118" s="3"/>
      <c r="SL1118" s="3"/>
      <c r="SM1118" s="3"/>
      <c r="SN1118" s="3"/>
      <c r="SO1118" s="3"/>
      <c r="SP1118" s="3"/>
      <c r="SQ1118" s="3"/>
      <c r="SR1118" s="3"/>
      <c r="SS1118" s="3"/>
      <c r="ST1118" s="3"/>
      <c r="SU1118" s="3"/>
      <c r="SV1118" s="3"/>
      <c r="SW1118" s="3"/>
      <c r="SX1118" s="3"/>
      <c r="SY1118" s="3"/>
      <c r="SZ1118" s="3"/>
      <c r="TA1118" s="3"/>
      <c r="TB1118" s="3"/>
      <c r="TC1118" s="3"/>
      <c r="TD1118" s="3"/>
      <c r="TE1118" s="3"/>
      <c r="TF1118" s="3"/>
      <c r="TG1118" s="3"/>
      <c r="TH1118" s="3"/>
      <c r="TI1118" s="3"/>
      <c r="TJ1118" s="3"/>
      <c r="TK1118" s="3"/>
      <c r="TL1118" s="3"/>
      <c r="TM1118" s="3"/>
      <c r="TN1118" s="3"/>
      <c r="TO1118" s="3"/>
      <c r="TP1118" s="3"/>
      <c r="TQ1118" s="3"/>
      <c r="TR1118" s="3"/>
      <c r="TS1118" s="3"/>
      <c r="TT1118" s="3"/>
      <c r="TU1118" s="3"/>
      <c r="TV1118" s="3"/>
      <c r="TW1118" s="3"/>
      <c r="TX1118" s="3"/>
      <c r="TY1118" s="3"/>
      <c r="TZ1118" s="3"/>
      <c r="UA1118" s="3"/>
      <c r="UB1118" s="3"/>
      <c r="UC1118" s="3"/>
      <c r="UD1118" s="3"/>
      <c r="UE1118" s="3"/>
      <c r="UF1118" s="3"/>
      <c r="UG1118" s="3"/>
      <c r="UH1118" s="3"/>
      <c r="UI1118" s="3"/>
      <c r="UJ1118" s="3"/>
      <c r="UK1118" s="3"/>
      <c r="UL1118" s="3"/>
      <c r="UM1118" s="3"/>
      <c r="UN1118" s="3"/>
      <c r="UO1118" s="3"/>
      <c r="UP1118" s="3"/>
      <c r="UQ1118" s="3"/>
      <c r="UR1118" s="3"/>
      <c r="US1118" s="3"/>
      <c r="UT1118" s="3"/>
      <c r="UU1118" s="3"/>
      <c r="UV1118" s="3"/>
      <c r="UW1118" s="3"/>
      <c r="UX1118" s="3"/>
      <c r="UY1118" s="3"/>
      <c r="UZ1118" s="3"/>
      <c r="VA1118" s="3"/>
      <c r="VB1118" s="3"/>
      <c r="VC1118" s="3"/>
      <c r="VD1118" s="3"/>
      <c r="VE1118" s="3"/>
      <c r="VF1118" s="3"/>
      <c r="VG1118" s="3"/>
      <c r="VH1118" s="3"/>
      <c r="VI1118" s="3"/>
      <c r="VJ1118" s="3"/>
      <c r="VK1118" s="3"/>
      <c r="VL1118" s="3"/>
      <c r="VM1118" s="3"/>
      <c r="VN1118" s="3"/>
      <c r="VO1118" s="3"/>
      <c r="VP1118" s="3"/>
      <c r="VQ1118" s="3"/>
      <c r="VR1118" s="3"/>
      <c r="VS1118" s="3"/>
      <c r="VT1118" s="3"/>
      <c r="VU1118" s="3"/>
      <c r="VV1118" s="3"/>
      <c r="VW1118" s="3"/>
      <c r="VX1118" s="3"/>
      <c r="VY1118" s="3"/>
      <c r="VZ1118" s="3"/>
      <c r="WA1118" s="3"/>
      <c r="WB1118" s="3"/>
      <c r="WC1118" s="3"/>
    </row>
    <row r="1119" spans="1:601" x14ac:dyDescent="0.3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  <c r="IW1119" s="3"/>
      <c r="IX1119" s="3"/>
      <c r="IY1119" s="3"/>
      <c r="IZ1119" s="3"/>
      <c r="JA1119" s="3"/>
      <c r="JB1119" s="3"/>
      <c r="JC1119" s="3"/>
      <c r="JD1119" s="3"/>
      <c r="JE1119" s="3"/>
      <c r="JF1119" s="3"/>
      <c r="JG1119" s="3"/>
      <c r="JH1119" s="3"/>
      <c r="JI1119" s="3"/>
      <c r="JJ1119" s="3"/>
      <c r="JK1119" s="3"/>
      <c r="JL1119" s="3"/>
      <c r="JM1119" s="3"/>
      <c r="JN1119" s="3"/>
      <c r="JO1119" s="3"/>
      <c r="JP1119" s="3"/>
      <c r="JQ1119" s="3"/>
      <c r="JR1119" s="3"/>
      <c r="JS1119" s="3"/>
      <c r="JT1119" s="3"/>
      <c r="JU1119" s="3"/>
      <c r="JV1119" s="3"/>
      <c r="JW1119" s="3"/>
      <c r="JX1119" s="3"/>
      <c r="JY1119" s="3"/>
      <c r="JZ1119" s="3"/>
      <c r="KA1119" s="3"/>
      <c r="KB1119" s="3"/>
      <c r="KC1119" s="3"/>
      <c r="KD1119" s="3"/>
      <c r="KE1119" s="3"/>
      <c r="KF1119" s="3"/>
      <c r="KG1119" s="3"/>
      <c r="KH1119" s="3"/>
      <c r="KI1119" s="3"/>
      <c r="KJ1119" s="3"/>
      <c r="KK1119" s="3"/>
      <c r="KL1119" s="3"/>
      <c r="KM1119" s="3"/>
      <c r="KN1119" s="3"/>
      <c r="KO1119" s="3"/>
      <c r="KP1119" s="3"/>
      <c r="KQ1119" s="3"/>
      <c r="KR1119" s="3"/>
      <c r="KS1119" s="3"/>
      <c r="KT1119" s="3"/>
      <c r="KU1119" s="3"/>
      <c r="KV1119" s="3"/>
      <c r="KW1119" s="3"/>
      <c r="KX1119" s="3"/>
      <c r="KY1119" s="3"/>
      <c r="KZ1119" s="3"/>
      <c r="LA1119" s="3"/>
      <c r="LB1119" s="3"/>
      <c r="LC1119" s="3"/>
      <c r="LD1119" s="3"/>
      <c r="LE1119" s="3"/>
      <c r="LF1119" s="3"/>
      <c r="LG1119" s="3"/>
      <c r="LH1119" s="3"/>
      <c r="LI1119" s="3"/>
      <c r="LJ1119" s="3"/>
      <c r="LK1119" s="3"/>
      <c r="LL1119" s="3"/>
      <c r="LM1119" s="3"/>
      <c r="LN1119" s="3"/>
      <c r="LO1119" s="3"/>
      <c r="LP1119" s="3"/>
      <c r="LQ1119" s="3"/>
      <c r="LR1119" s="3"/>
      <c r="LS1119" s="3"/>
      <c r="LT1119" s="3"/>
      <c r="LU1119" s="3"/>
      <c r="LV1119" s="3"/>
      <c r="LW1119" s="3"/>
      <c r="LX1119" s="3"/>
      <c r="LY1119" s="3"/>
      <c r="LZ1119" s="3"/>
      <c r="MA1119" s="3"/>
      <c r="MB1119" s="3"/>
      <c r="MC1119" s="3"/>
      <c r="MD1119" s="3"/>
      <c r="ME1119" s="3"/>
      <c r="MF1119" s="3"/>
      <c r="MG1119" s="3"/>
      <c r="MH1119" s="3"/>
      <c r="MI1119" s="3"/>
      <c r="MJ1119" s="3"/>
      <c r="MK1119" s="3"/>
      <c r="ML1119" s="3"/>
      <c r="MM1119" s="3"/>
      <c r="MN1119" s="3"/>
      <c r="MO1119" s="3"/>
      <c r="MP1119" s="3"/>
      <c r="MQ1119" s="3"/>
      <c r="MR1119" s="3"/>
      <c r="MS1119" s="3"/>
      <c r="MT1119" s="3"/>
      <c r="MU1119" s="3"/>
      <c r="MV1119" s="3"/>
      <c r="MW1119" s="3"/>
      <c r="MX1119" s="3"/>
      <c r="MY1119" s="3"/>
      <c r="MZ1119" s="3"/>
      <c r="NA1119" s="3"/>
      <c r="NB1119" s="3"/>
      <c r="NC1119" s="3"/>
      <c r="ND1119" s="3"/>
      <c r="NE1119" s="3"/>
      <c r="NF1119" s="3"/>
      <c r="NG1119" s="3"/>
      <c r="NH1119" s="3"/>
      <c r="NI1119" s="3"/>
      <c r="NJ1119" s="3"/>
      <c r="NK1119" s="3"/>
      <c r="NL1119" s="3"/>
      <c r="NM1119" s="3"/>
      <c r="NN1119" s="3"/>
      <c r="NO1119" s="3"/>
      <c r="NP1119" s="3"/>
      <c r="NQ1119" s="3"/>
      <c r="NR1119" s="3"/>
      <c r="NS1119" s="3"/>
      <c r="NT1119" s="3"/>
      <c r="NU1119" s="3"/>
      <c r="NV1119" s="3"/>
      <c r="NW1119" s="3"/>
      <c r="NX1119" s="3"/>
      <c r="NY1119" s="3"/>
      <c r="NZ1119" s="3"/>
      <c r="OA1119" s="3"/>
      <c r="OB1119" s="3"/>
      <c r="OC1119" s="3"/>
      <c r="OD1119" s="3"/>
      <c r="OE1119" s="3"/>
      <c r="OF1119" s="3"/>
      <c r="OG1119" s="3"/>
      <c r="OH1119" s="3"/>
      <c r="OI1119" s="3"/>
      <c r="OJ1119" s="3"/>
      <c r="OK1119" s="3"/>
      <c r="OL1119" s="3"/>
      <c r="OM1119" s="3"/>
      <c r="ON1119" s="3"/>
      <c r="OO1119" s="3"/>
      <c r="OP1119" s="3"/>
      <c r="OQ1119" s="3"/>
      <c r="OR1119" s="3"/>
      <c r="OS1119" s="3"/>
      <c r="OT1119" s="3"/>
      <c r="OU1119" s="3"/>
      <c r="OV1119" s="3"/>
      <c r="OW1119" s="3"/>
      <c r="OX1119" s="3"/>
      <c r="OY1119" s="3"/>
      <c r="OZ1119" s="3"/>
      <c r="PA1119" s="3"/>
      <c r="PB1119" s="3"/>
      <c r="PC1119" s="3"/>
      <c r="PD1119" s="3"/>
      <c r="PE1119" s="3"/>
      <c r="PF1119" s="3"/>
      <c r="PG1119" s="3"/>
      <c r="PH1119" s="3"/>
      <c r="PI1119" s="3"/>
      <c r="PJ1119" s="3"/>
      <c r="PK1119" s="3"/>
      <c r="PL1119" s="3"/>
      <c r="PM1119" s="3"/>
      <c r="PN1119" s="3"/>
      <c r="PO1119" s="3"/>
      <c r="PP1119" s="3"/>
      <c r="PQ1119" s="3"/>
      <c r="PR1119" s="3"/>
      <c r="PS1119" s="3"/>
      <c r="PT1119" s="3"/>
      <c r="PU1119" s="3"/>
      <c r="PV1119" s="3"/>
      <c r="PW1119" s="3"/>
      <c r="PX1119" s="3"/>
      <c r="PY1119" s="3"/>
      <c r="PZ1119" s="3"/>
      <c r="QA1119" s="3"/>
      <c r="QB1119" s="3"/>
      <c r="QC1119" s="3"/>
      <c r="QD1119" s="3"/>
      <c r="QE1119" s="3"/>
      <c r="QF1119" s="3"/>
      <c r="QG1119" s="3"/>
      <c r="QH1119" s="3"/>
      <c r="QI1119" s="3"/>
      <c r="QJ1119" s="3"/>
      <c r="QK1119" s="3"/>
      <c r="QL1119" s="3"/>
      <c r="QM1119" s="3"/>
      <c r="QN1119" s="3"/>
      <c r="QO1119" s="3"/>
      <c r="QP1119" s="3"/>
      <c r="QQ1119" s="3"/>
      <c r="QR1119" s="3"/>
      <c r="QS1119" s="3"/>
      <c r="QT1119" s="3"/>
      <c r="QU1119" s="3"/>
      <c r="QV1119" s="3"/>
      <c r="QW1119" s="3"/>
      <c r="QX1119" s="3"/>
      <c r="QY1119" s="3"/>
      <c r="QZ1119" s="3"/>
      <c r="RA1119" s="3"/>
      <c r="RB1119" s="3"/>
      <c r="RC1119" s="3"/>
      <c r="RD1119" s="3"/>
      <c r="RE1119" s="3"/>
      <c r="RF1119" s="3"/>
      <c r="RG1119" s="3"/>
      <c r="RH1119" s="3"/>
      <c r="RI1119" s="3"/>
      <c r="RJ1119" s="3"/>
      <c r="RK1119" s="3"/>
      <c r="RL1119" s="3"/>
      <c r="RM1119" s="3"/>
      <c r="RN1119" s="3"/>
      <c r="RO1119" s="3"/>
      <c r="RP1119" s="3"/>
      <c r="RQ1119" s="3"/>
      <c r="RR1119" s="3"/>
      <c r="RS1119" s="3"/>
      <c r="RT1119" s="3"/>
      <c r="RU1119" s="3"/>
      <c r="RV1119" s="3"/>
      <c r="RW1119" s="3"/>
      <c r="RX1119" s="3"/>
      <c r="RY1119" s="3"/>
      <c r="RZ1119" s="3"/>
      <c r="SA1119" s="3"/>
      <c r="SB1119" s="3"/>
      <c r="SC1119" s="3"/>
      <c r="SD1119" s="3"/>
      <c r="SE1119" s="3"/>
      <c r="SF1119" s="3"/>
      <c r="SG1119" s="3"/>
      <c r="SH1119" s="3"/>
      <c r="SI1119" s="3"/>
      <c r="SJ1119" s="3"/>
      <c r="SK1119" s="3"/>
      <c r="SL1119" s="3"/>
      <c r="SM1119" s="3"/>
      <c r="SN1119" s="3"/>
      <c r="SO1119" s="3"/>
      <c r="SP1119" s="3"/>
      <c r="SQ1119" s="3"/>
      <c r="SR1119" s="3"/>
      <c r="SS1119" s="3"/>
      <c r="ST1119" s="3"/>
      <c r="SU1119" s="3"/>
      <c r="SV1119" s="3"/>
      <c r="SW1119" s="3"/>
      <c r="SX1119" s="3"/>
      <c r="SY1119" s="3"/>
      <c r="SZ1119" s="3"/>
      <c r="TA1119" s="3"/>
      <c r="TB1119" s="3"/>
      <c r="TC1119" s="3"/>
      <c r="TD1119" s="3"/>
      <c r="TE1119" s="3"/>
      <c r="TF1119" s="3"/>
      <c r="TG1119" s="3"/>
      <c r="TH1119" s="3"/>
      <c r="TI1119" s="3"/>
      <c r="TJ1119" s="3"/>
      <c r="TK1119" s="3"/>
      <c r="TL1119" s="3"/>
      <c r="TM1119" s="3"/>
      <c r="TN1119" s="3"/>
      <c r="TO1119" s="3"/>
      <c r="TP1119" s="3"/>
      <c r="TQ1119" s="3"/>
      <c r="TR1119" s="3"/>
      <c r="TS1119" s="3"/>
      <c r="TT1119" s="3"/>
      <c r="TU1119" s="3"/>
      <c r="TV1119" s="3"/>
      <c r="TW1119" s="3"/>
      <c r="TX1119" s="3"/>
      <c r="TY1119" s="3"/>
      <c r="TZ1119" s="3"/>
      <c r="UA1119" s="3"/>
      <c r="UB1119" s="3"/>
      <c r="UC1119" s="3"/>
      <c r="UD1119" s="3"/>
      <c r="UE1119" s="3"/>
      <c r="UF1119" s="3"/>
      <c r="UG1119" s="3"/>
      <c r="UH1119" s="3"/>
      <c r="UI1119" s="3"/>
      <c r="UJ1119" s="3"/>
      <c r="UK1119" s="3"/>
      <c r="UL1119" s="3"/>
      <c r="UM1119" s="3"/>
      <c r="UN1119" s="3"/>
      <c r="UO1119" s="3"/>
      <c r="UP1119" s="3"/>
      <c r="UQ1119" s="3"/>
      <c r="UR1119" s="3"/>
      <c r="US1119" s="3"/>
      <c r="UT1119" s="3"/>
      <c r="UU1119" s="3"/>
      <c r="UV1119" s="3"/>
      <c r="UW1119" s="3"/>
      <c r="UX1119" s="3"/>
      <c r="UY1119" s="3"/>
      <c r="UZ1119" s="3"/>
      <c r="VA1119" s="3"/>
      <c r="VB1119" s="3"/>
      <c r="VC1119" s="3"/>
      <c r="VD1119" s="3"/>
      <c r="VE1119" s="3"/>
      <c r="VF1119" s="3"/>
      <c r="VG1119" s="3"/>
      <c r="VH1119" s="3"/>
      <c r="VI1119" s="3"/>
      <c r="VJ1119" s="3"/>
      <c r="VK1119" s="3"/>
      <c r="VL1119" s="3"/>
      <c r="VM1119" s="3"/>
      <c r="VN1119" s="3"/>
      <c r="VO1119" s="3"/>
      <c r="VP1119" s="3"/>
      <c r="VQ1119" s="3"/>
      <c r="VR1119" s="3"/>
      <c r="VS1119" s="3"/>
      <c r="VT1119" s="3"/>
      <c r="VU1119" s="3"/>
      <c r="VV1119" s="3"/>
      <c r="VW1119" s="3"/>
      <c r="VX1119" s="3"/>
      <c r="VY1119" s="3"/>
      <c r="VZ1119" s="3"/>
      <c r="WA1119" s="3"/>
      <c r="WB1119" s="3"/>
      <c r="WC1119" s="3"/>
    </row>
    <row r="1120" spans="1:601" x14ac:dyDescent="0.3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  <c r="IU1120" s="3"/>
      <c r="IV1120" s="3"/>
      <c r="IW1120" s="3"/>
      <c r="IX1120" s="3"/>
      <c r="IY1120" s="3"/>
      <c r="IZ1120" s="3"/>
      <c r="JA1120" s="3"/>
      <c r="JB1120" s="3"/>
      <c r="JC1120" s="3"/>
      <c r="JD1120" s="3"/>
      <c r="JE1120" s="3"/>
      <c r="JF1120" s="3"/>
      <c r="JG1120" s="3"/>
      <c r="JH1120" s="3"/>
      <c r="JI1120" s="3"/>
      <c r="JJ1120" s="3"/>
      <c r="JK1120" s="3"/>
      <c r="JL1120" s="3"/>
      <c r="JM1120" s="3"/>
      <c r="JN1120" s="3"/>
      <c r="JO1120" s="3"/>
      <c r="JP1120" s="3"/>
      <c r="JQ1120" s="3"/>
      <c r="JR1120" s="3"/>
      <c r="JS1120" s="3"/>
      <c r="JT1120" s="3"/>
      <c r="JU1120" s="3"/>
      <c r="JV1120" s="3"/>
      <c r="JW1120" s="3"/>
      <c r="JX1120" s="3"/>
      <c r="JY1120" s="3"/>
      <c r="JZ1120" s="3"/>
      <c r="KA1120" s="3"/>
      <c r="KB1120" s="3"/>
      <c r="KC1120" s="3"/>
      <c r="KD1120" s="3"/>
      <c r="KE1120" s="3"/>
      <c r="KF1120" s="3"/>
      <c r="KG1120" s="3"/>
      <c r="KH1120" s="3"/>
      <c r="KI1120" s="3"/>
      <c r="KJ1120" s="3"/>
      <c r="KK1120" s="3"/>
      <c r="KL1120" s="3"/>
      <c r="KM1120" s="3"/>
      <c r="KN1120" s="3"/>
      <c r="KO1120" s="3"/>
      <c r="KP1120" s="3"/>
      <c r="KQ1120" s="3"/>
      <c r="KR1120" s="3"/>
      <c r="KS1120" s="3"/>
      <c r="KT1120" s="3"/>
      <c r="KU1120" s="3"/>
      <c r="KV1120" s="3"/>
      <c r="KW1120" s="3"/>
      <c r="KX1120" s="3"/>
      <c r="KY1120" s="3"/>
      <c r="KZ1120" s="3"/>
      <c r="LA1120" s="3"/>
      <c r="LB1120" s="3"/>
      <c r="LC1120" s="3"/>
      <c r="LD1120" s="3"/>
      <c r="LE1120" s="3"/>
      <c r="LF1120" s="3"/>
      <c r="LG1120" s="3"/>
      <c r="LH1120" s="3"/>
      <c r="LI1120" s="3"/>
      <c r="LJ1120" s="3"/>
      <c r="LK1120" s="3"/>
      <c r="LL1120" s="3"/>
      <c r="LM1120" s="3"/>
      <c r="LN1120" s="3"/>
      <c r="LO1120" s="3"/>
      <c r="LP1120" s="3"/>
      <c r="LQ1120" s="3"/>
      <c r="LR1120" s="3"/>
      <c r="LS1120" s="3"/>
      <c r="LT1120" s="3"/>
      <c r="LU1120" s="3"/>
      <c r="LV1120" s="3"/>
      <c r="LW1120" s="3"/>
      <c r="LX1120" s="3"/>
      <c r="LY1120" s="3"/>
      <c r="LZ1120" s="3"/>
      <c r="MA1120" s="3"/>
      <c r="MB1120" s="3"/>
      <c r="MC1120" s="3"/>
      <c r="MD1120" s="3"/>
      <c r="ME1120" s="3"/>
      <c r="MF1120" s="3"/>
      <c r="MG1120" s="3"/>
      <c r="MH1120" s="3"/>
      <c r="MI1120" s="3"/>
      <c r="MJ1120" s="3"/>
      <c r="MK1120" s="3"/>
      <c r="ML1120" s="3"/>
      <c r="MM1120" s="3"/>
      <c r="MN1120" s="3"/>
      <c r="MO1120" s="3"/>
      <c r="MP1120" s="3"/>
      <c r="MQ1120" s="3"/>
      <c r="MR1120" s="3"/>
      <c r="MS1120" s="3"/>
      <c r="MT1120" s="3"/>
      <c r="MU1120" s="3"/>
      <c r="MV1120" s="3"/>
      <c r="MW1120" s="3"/>
      <c r="MX1120" s="3"/>
      <c r="MY1120" s="3"/>
      <c r="MZ1120" s="3"/>
      <c r="NA1120" s="3"/>
      <c r="NB1120" s="3"/>
      <c r="NC1120" s="3"/>
      <c r="ND1120" s="3"/>
      <c r="NE1120" s="3"/>
      <c r="NF1120" s="3"/>
      <c r="NG1120" s="3"/>
      <c r="NH1120" s="3"/>
      <c r="NI1120" s="3"/>
      <c r="NJ1120" s="3"/>
      <c r="NK1120" s="3"/>
      <c r="NL1120" s="3"/>
      <c r="NM1120" s="3"/>
      <c r="NN1120" s="3"/>
      <c r="NO1120" s="3"/>
      <c r="NP1120" s="3"/>
      <c r="NQ1120" s="3"/>
      <c r="NR1120" s="3"/>
      <c r="NS1120" s="3"/>
      <c r="NT1120" s="3"/>
      <c r="NU1120" s="3"/>
      <c r="NV1120" s="3"/>
      <c r="NW1120" s="3"/>
      <c r="NX1120" s="3"/>
      <c r="NY1120" s="3"/>
      <c r="NZ1120" s="3"/>
      <c r="OA1120" s="3"/>
      <c r="OB1120" s="3"/>
      <c r="OC1120" s="3"/>
      <c r="OD1120" s="3"/>
      <c r="OE1120" s="3"/>
      <c r="OF1120" s="3"/>
      <c r="OG1120" s="3"/>
      <c r="OH1120" s="3"/>
      <c r="OI1120" s="3"/>
      <c r="OJ1120" s="3"/>
      <c r="OK1120" s="3"/>
      <c r="OL1120" s="3"/>
      <c r="OM1120" s="3"/>
      <c r="ON1120" s="3"/>
      <c r="OO1120" s="3"/>
      <c r="OP1120" s="3"/>
      <c r="OQ1120" s="3"/>
      <c r="OR1120" s="3"/>
      <c r="OS1120" s="3"/>
      <c r="OT1120" s="3"/>
      <c r="OU1120" s="3"/>
      <c r="OV1120" s="3"/>
      <c r="OW1120" s="3"/>
      <c r="OX1120" s="3"/>
      <c r="OY1120" s="3"/>
      <c r="OZ1120" s="3"/>
      <c r="PA1120" s="3"/>
      <c r="PB1120" s="3"/>
      <c r="PC1120" s="3"/>
      <c r="PD1120" s="3"/>
      <c r="PE1120" s="3"/>
      <c r="PF1120" s="3"/>
      <c r="PG1120" s="3"/>
      <c r="PH1120" s="3"/>
      <c r="PI1120" s="3"/>
      <c r="PJ1120" s="3"/>
      <c r="PK1120" s="3"/>
      <c r="PL1120" s="3"/>
      <c r="PM1120" s="3"/>
      <c r="PN1120" s="3"/>
      <c r="PO1120" s="3"/>
      <c r="PP1120" s="3"/>
      <c r="PQ1120" s="3"/>
      <c r="PR1120" s="3"/>
      <c r="PS1120" s="3"/>
      <c r="PT1120" s="3"/>
      <c r="PU1120" s="3"/>
      <c r="PV1120" s="3"/>
      <c r="PW1120" s="3"/>
      <c r="PX1120" s="3"/>
      <c r="PY1120" s="3"/>
      <c r="PZ1120" s="3"/>
      <c r="QA1120" s="3"/>
      <c r="QB1120" s="3"/>
      <c r="QC1120" s="3"/>
      <c r="QD1120" s="3"/>
      <c r="QE1120" s="3"/>
      <c r="QF1120" s="3"/>
      <c r="QG1120" s="3"/>
      <c r="QH1120" s="3"/>
      <c r="QI1120" s="3"/>
      <c r="QJ1120" s="3"/>
      <c r="QK1120" s="3"/>
      <c r="QL1120" s="3"/>
      <c r="QM1120" s="3"/>
      <c r="QN1120" s="3"/>
      <c r="QO1120" s="3"/>
      <c r="QP1120" s="3"/>
      <c r="QQ1120" s="3"/>
      <c r="QR1120" s="3"/>
      <c r="QS1120" s="3"/>
      <c r="QT1120" s="3"/>
      <c r="QU1120" s="3"/>
      <c r="QV1120" s="3"/>
      <c r="QW1120" s="3"/>
      <c r="QX1120" s="3"/>
      <c r="QY1120" s="3"/>
      <c r="QZ1120" s="3"/>
      <c r="RA1120" s="3"/>
      <c r="RB1120" s="3"/>
      <c r="RC1120" s="3"/>
      <c r="RD1120" s="3"/>
      <c r="RE1120" s="3"/>
      <c r="RF1120" s="3"/>
      <c r="RG1120" s="3"/>
      <c r="RH1120" s="3"/>
      <c r="RI1120" s="3"/>
      <c r="RJ1120" s="3"/>
      <c r="RK1120" s="3"/>
      <c r="RL1120" s="3"/>
      <c r="RM1120" s="3"/>
      <c r="RN1120" s="3"/>
      <c r="RO1120" s="3"/>
      <c r="RP1120" s="3"/>
      <c r="RQ1120" s="3"/>
      <c r="RR1120" s="3"/>
      <c r="RS1120" s="3"/>
      <c r="RT1120" s="3"/>
      <c r="RU1120" s="3"/>
      <c r="RV1120" s="3"/>
      <c r="RW1120" s="3"/>
      <c r="RX1120" s="3"/>
      <c r="RY1120" s="3"/>
      <c r="RZ1120" s="3"/>
      <c r="SA1120" s="3"/>
      <c r="SB1120" s="3"/>
      <c r="SC1120" s="3"/>
      <c r="SD1120" s="3"/>
      <c r="SE1120" s="3"/>
      <c r="SF1120" s="3"/>
      <c r="SG1120" s="3"/>
      <c r="SH1120" s="3"/>
      <c r="SI1120" s="3"/>
      <c r="SJ1120" s="3"/>
      <c r="SK1120" s="3"/>
      <c r="SL1120" s="3"/>
      <c r="SM1120" s="3"/>
      <c r="SN1120" s="3"/>
      <c r="SO1120" s="3"/>
      <c r="SP1120" s="3"/>
      <c r="SQ1120" s="3"/>
      <c r="SR1120" s="3"/>
      <c r="SS1120" s="3"/>
      <c r="ST1120" s="3"/>
      <c r="SU1120" s="3"/>
      <c r="SV1120" s="3"/>
      <c r="SW1120" s="3"/>
      <c r="SX1120" s="3"/>
      <c r="SY1120" s="3"/>
      <c r="SZ1120" s="3"/>
      <c r="TA1120" s="3"/>
      <c r="TB1120" s="3"/>
      <c r="TC1120" s="3"/>
      <c r="TD1120" s="3"/>
      <c r="TE1120" s="3"/>
      <c r="TF1120" s="3"/>
      <c r="TG1120" s="3"/>
      <c r="TH1120" s="3"/>
      <c r="TI1120" s="3"/>
      <c r="TJ1120" s="3"/>
      <c r="TK1120" s="3"/>
      <c r="TL1120" s="3"/>
      <c r="TM1120" s="3"/>
      <c r="TN1120" s="3"/>
      <c r="TO1120" s="3"/>
      <c r="TP1120" s="3"/>
      <c r="TQ1120" s="3"/>
      <c r="TR1120" s="3"/>
      <c r="TS1120" s="3"/>
      <c r="TT1120" s="3"/>
      <c r="TU1120" s="3"/>
      <c r="TV1120" s="3"/>
      <c r="TW1120" s="3"/>
      <c r="TX1120" s="3"/>
      <c r="TY1120" s="3"/>
      <c r="TZ1120" s="3"/>
      <c r="UA1120" s="3"/>
      <c r="UB1120" s="3"/>
      <c r="UC1120" s="3"/>
      <c r="UD1120" s="3"/>
      <c r="UE1120" s="3"/>
      <c r="UF1120" s="3"/>
      <c r="UG1120" s="3"/>
      <c r="UH1120" s="3"/>
      <c r="UI1120" s="3"/>
      <c r="UJ1120" s="3"/>
      <c r="UK1120" s="3"/>
      <c r="UL1120" s="3"/>
      <c r="UM1120" s="3"/>
      <c r="UN1120" s="3"/>
      <c r="UO1120" s="3"/>
      <c r="UP1120" s="3"/>
      <c r="UQ1120" s="3"/>
      <c r="UR1120" s="3"/>
      <c r="US1120" s="3"/>
      <c r="UT1120" s="3"/>
      <c r="UU1120" s="3"/>
      <c r="UV1120" s="3"/>
      <c r="UW1120" s="3"/>
      <c r="UX1120" s="3"/>
      <c r="UY1120" s="3"/>
      <c r="UZ1120" s="3"/>
      <c r="VA1120" s="3"/>
      <c r="VB1120" s="3"/>
      <c r="VC1120" s="3"/>
      <c r="VD1120" s="3"/>
      <c r="VE1120" s="3"/>
      <c r="VF1120" s="3"/>
      <c r="VG1120" s="3"/>
      <c r="VH1120" s="3"/>
      <c r="VI1120" s="3"/>
      <c r="VJ1120" s="3"/>
      <c r="VK1120" s="3"/>
      <c r="VL1120" s="3"/>
      <c r="VM1120" s="3"/>
      <c r="VN1120" s="3"/>
      <c r="VO1120" s="3"/>
      <c r="VP1120" s="3"/>
      <c r="VQ1120" s="3"/>
      <c r="VR1120" s="3"/>
      <c r="VS1120" s="3"/>
      <c r="VT1120" s="3"/>
      <c r="VU1120" s="3"/>
      <c r="VV1120" s="3"/>
      <c r="VW1120" s="3"/>
      <c r="VX1120" s="3"/>
      <c r="VY1120" s="3"/>
      <c r="VZ1120" s="3"/>
      <c r="WA1120" s="3"/>
      <c r="WB1120" s="3"/>
      <c r="WC1120" s="3"/>
    </row>
    <row r="1121" spans="1:601" x14ac:dyDescent="0.3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  <c r="IW1121" s="3"/>
      <c r="IX1121" s="3"/>
      <c r="IY1121" s="3"/>
      <c r="IZ1121" s="3"/>
      <c r="JA1121" s="3"/>
      <c r="JB1121" s="3"/>
      <c r="JC1121" s="3"/>
      <c r="JD1121" s="3"/>
      <c r="JE1121" s="3"/>
      <c r="JF1121" s="3"/>
      <c r="JG1121" s="3"/>
      <c r="JH1121" s="3"/>
      <c r="JI1121" s="3"/>
      <c r="JJ1121" s="3"/>
      <c r="JK1121" s="3"/>
      <c r="JL1121" s="3"/>
      <c r="JM1121" s="3"/>
      <c r="JN1121" s="3"/>
      <c r="JO1121" s="3"/>
      <c r="JP1121" s="3"/>
      <c r="JQ1121" s="3"/>
      <c r="JR1121" s="3"/>
      <c r="JS1121" s="3"/>
      <c r="JT1121" s="3"/>
      <c r="JU1121" s="3"/>
      <c r="JV1121" s="3"/>
      <c r="JW1121" s="3"/>
      <c r="JX1121" s="3"/>
      <c r="JY1121" s="3"/>
      <c r="JZ1121" s="3"/>
      <c r="KA1121" s="3"/>
      <c r="KB1121" s="3"/>
      <c r="KC1121" s="3"/>
      <c r="KD1121" s="3"/>
      <c r="KE1121" s="3"/>
      <c r="KF1121" s="3"/>
      <c r="KG1121" s="3"/>
      <c r="KH1121" s="3"/>
      <c r="KI1121" s="3"/>
      <c r="KJ1121" s="3"/>
      <c r="KK1121" s="3"/>
      <c r="KL1121" s="3"/>
      <c r="KM1121" s="3"/>
      <c r="KN1121" s="3"/>
      <c r="KO1121" s="3"/>
      <c r="KP1121" s="3"/>
      <c r="KQ1121" s="3"/>
      <c r="KR1121" s="3"/>
      <c r="KS1121" s="3"/>
      <c r="KT1121" s="3"/>
      <c r="KU1121" s="3"/>
      <c r="KV1121" s="3"/>
      <c r="KW1121" s="3"/>
      <c r="KX1121" s="3"/>
      <c r="KY1121" s="3"/>
      <c r="KZ1121" s="3"/>
      <c r="LA1121" s="3"/>
      <c r="LB1121" s="3"/>
      <c r="LC1121" s="3"/>
      <c r="LD1121" s="3"/>
      <c r="LE1121" s="3"/>
      <c r="LF1121" s="3"/>
      <c r="LG1121" s="3"/>
      <c r="LH1121" s="3"/>
      <c r="LI1121" s="3"/>
      <c r="LJ1121" s="3"/>
      <c r="LK1121" s="3"/>
      <c r="LL1121" s="3"/>
      <c r="LM1121" s="3"/>
      <c r="LN1121" s="3"/>
      <c r="LO1121" s="3"/>
      <c r="LP1121" s="3"/>
      <c r="LQ1121" s="3"/>
      <c r="LR1121" s="3"/>
      <c r="LS1121" s="3"/>
      <c r="LT1121" s="3"/>
      <c r="LU1121" s="3"/>
      <c r="LV1121" s="3"/>
      <c r="LW1121" s="3"/>
      <c r="LX1121" s="3"/>
      <c r="LY1121" s="3"/>
      <c r="LZ1121" s="3"/>
      <c r="MA1121" s="3"/>
      <c r="MB1121" s="3"/>
      <c r="MC1121" s="3"/>
      <c r="MD1121" s="3"/>
      <c r="ME1121" s="3"/>
      <c r="MF1121" s="3"/>
      <c r="MG1121" s="3"/>
      <c r="MH1121" s="3"/>
      <c r="MI1121" s="3"/>
      <c r="MJ1121" s="3"/>
      <c r="MK1121" s="3"/>
      <c r="ML1121" s="3"/>
      <c r="MM1121" s="3"/>
      <c r="MN1121" s="3"/>
      <c r="MO1121" s="3"/>
      <c r="MP1121" s="3"/>
      <c r="MQ1121" s="3"/>
      <c r="MR1121" s="3"/>
      <c r="MS1121" s="3"/>
      <c r="MT1121" s="3"/>
      <c r="MU1121" s="3"/>
      <c r="MV1121" s="3"/>
      <c r="MW1121" s="3"/>
      <c r="MX1121" s="3"/>
      <c r="MY1121" s="3"/>
      <c r="MZ1121" s="3"/>
      <c r="NA1121" s="3"/>
      <c r="NB1121" s="3"/>
      <c r="NC1121" s="3"/>
      <c r="ND1121" s="3"/>
      <c r="NE1121" s="3"/>
      <c r="NF1121" s="3"/>
      <c r="NG1121" s="3"/>
      <c r="NH1121" s="3"/>
      <c r="NI1121" s="3"/>
      <c r="NJ1121" s="3"/>
      <c r="NK1121" s="3"/>
      <c r="NL1121" s="3"/>
      <c r="NM1121" s="3"/>
      <c r="NN1121" s="3"/>
      <c r="NO1121" s="3"/>
      <c r="NP1121" s="3"/>
      <c r="NQ1121" s="3"/>
      <c r="NR1121" s="3"/>
      <c r="NS1121" s="3"/>
      <c r="NT1121" s="3"/>
      <c r="NU1121" s="3"/>
      <c r="NV1121" s="3"/>
      <c r="NW1121" s="3"/>
      <c r="NX1121" s="3"/>
      <c r="NY1121" s="3"/>
      <c r="NZ1121" s="3"/>
      <c r="OA1121" s="3"/>
      <c r="OB1121" s="3"/>
      <c r="OC1121" s="3"/>
      <c r="OD1121" s="3"/>
      <c r="OE1121" s="3"/>
      <c r="OF1121" s="3"/>
      <c r="OG1121" s="3"/>
      <c r="OH1121" s="3"/>
      <c r="OI1121" s="3"/>
      <c r="OJ1121" s="3"/>
      <c r="OK1121" s="3"/>
      <c r="OL1121" s="3"/>
      <c r="OM1121" s="3"/>
      <c r="ON1121" s="3"/>
      <c r="OO1121" s="3"/>
      <c r="OP1121" s="3"/>
      <c r="OQ1121" s="3"/>
      <c r="OR1121" s="3"/>
      <c r="OS1121" s="3"/>
      <c r="OT1121" s="3"/>
      <c r="OU1121" s="3"/>
      <c r="OV1121" s="3"/>
      <c r="OW1121" s="3"/>
      <c r="OX1121" s="3"/>
      <c r="OY1121" s="3"/>
      <c r="OZ1121" s="3"/>
      <c r="PA1121" s="3"/>
      <c r="PB1121" s="3"/>
      <c r="PC1121" s="3"/>
      <c r="PD1121" s="3"/>
      <c r="PE1121" s="3"/>
      <c r="PF1121" s="3"/>
      <c r="PG1121" s="3"/>
      <c r="PH1121" s="3"/>
      <c r="PI1121" s="3"/>
      <c r="PJ1121" s="3"/>
      <c r="PK1121" s="3"/>
      <c r="PL1121" s="3"/>
      <c r="PM1121" s="3"/>
      <c r="PN1121" s="3"/>
      <c r="PO1121" s="3"/>
      <c r="PP1121" s="3"/>
      <c r="PQ1121" s="3"/>
      <c r="PR1121" s="3"/>
      <c r="PS1121" s="3"/>
      <c r="PT1121" s="3"/>
      <c r="PU1121" s="3"/>
      <c r="PV1121" s="3"/>
      <c r="PW1121" s="3"/>
      <c r="PX1121" s="3"/>
      <c r="PY1121" s="3"/>
      <c r="PZ1121" s="3"/>
      <c r="QA1121" s="3"/>
      <c r="QB1121" s="3"/>
      <c r="QC1121" s="3"/>
      <c r="QD1121" s="3"/>
      <c r="QE1121" s="3"/>
      <c r="QF1121" s="3"/>
      <c r="QG1121" s="3"/>
      <c r="QH1121" s="3"/>
      <c r="QI1121" s="3"/>
      <c r="QJ1121" s="3"/>
      <c r="QK1121" s="3"/>
      <c r="QL1121" s="3"/>
      <c r="QM1121" s="3"/>
      <c r="QN1121" s="3"/>
      <c r="QO1121" s="3"/>
      <c r="QP1121" s="3"/>
      <c r="QQ1121" s="3"/>
      <c r="QR1121" s="3"/>
      <c r="QS1121" s="3"/>
      <c r="QT1121" s="3"/>
      <c r="QU1121" s="3"/>
      <c r="QV1121" s="3"/>
      <c r="QW1121" s="3"/>
      <c r="QX1121" s="3"/>
      <c r="QY1121" s="3"/>
      <c r="QZ1121" s="3"/>
      <c r="RA1121" s="3"/>
      <c r="RB1121" s="3"/>
      <c r="RC1121" s="3"/>
      <c r="RD1121" s="3"/>
      <c r="RE1121" s="3"/>
      <c r="RF1121" s="3"/>
      <c r="RG1121" s="3"/>
      <c r="RH1121" s="3"/>
      <c r="RI1121" s="3"/>
      <c r="RJ1121" s="3"/>
      <c r="RK1121" s="3"/>
      <c r="RL1121" s="3"/>
      <c r="RM1121" s="3"/>
      <c r="RN1121" s="3"/>
      <c r="RO1121" s="3"/>
      <c r="RP1121" s="3"/>
      <c r="RQ1121" s="3"/>
      <c r="RR1121" s="3"/>
      <c r="RS1121" s="3"/>
      <c r="RT1121" s="3"/>
      <c r="RU1121" s="3"/>
      <c r="RV1121" s="3"/>
      <c r="RW1121" s="3"/>
      <c r="RX1121" s="3"/>
      <c r="RY1121" s="3"/>
      <c r="RZ1121" s="3"/>
      <c r="SA1121" s="3"/>
      <c r="SB1121" s="3"/>
      <c r="SC1121" s="3"/>
      <c r="SD1121" s="3"/>
      <c r="SE1121" s="3"/>
      <c r="SF1121" s="3"/>
      <c r="SG1121" s="3"/>
      <c r="SH1121" s="3"/>
      <c r="SI1121" s="3"/>
      <c r="SJ1121" s="3"/>
      <c r="SK1121" s="3"/>
      <c r="SL1121" s="3"/>
      <c r="SM1121" s="3"/>
      <c r="SN1121" s="3"/>
      <c r="SO1121" s="3"/>
      <c r="SP1121" s="3"/>
      <c r="SQ1121" s="3"/>
      <c r="SR1121" s="3"/>
      <c r="SS1121" s="3"/>
      <c r="ST1121" s="3"/>
      <c r="SU1121" s="3"/>
      <c r="SV1121" s="3"/>
      <c r="SW1121" s="3"/>
      <c r="SX1121" s="3"/>
      <c r="SY1121" s="3"/>
      <c r="SZ1121" s="3"/>
      <c r="TA1121" s="3"/>
      <c r="TB1121" s="3"/>
      <c r="TC1121" s="3"/>
      <c r="TD1121" s="3"/>
      <c r="TE1121" s="3"/>
      <c r="TF1121" s="3"/>
      <c r="TG1121" s="3"/>
      <c r="TH1121" s="3"/>
      <c r="TI1121" s="3"/>
      <c r="TJ1121" s="3"/>
      <c r="TK1121" s="3"/>
      <c r="TL1121" s="3"/>
      <c r="TM1121" s="3"/>
      <c r="TN1121" s="3"/>
      <c r="TO1121" s="3"/>
      <c r="TP1121" s="3"/>
      <c r="TQ1121" s="3"/>
      <c r="TR1121" s="3"/>
      <c r="TS1121" s="3"/>
      <c r="TT1121" s="3"/>
      <c r="TU1121" s="3"/>
      <c r="TV1121" s="3"/>
      <c r="TW1121" s="3"/>
      <c r="TX1121" s="3"/>
      <c r="TY1121" s="3"/>
      <c r="TZ1121" s="3"/>
      <c r="UA1121" s="3"/>
      <c r="UB1121" s="3"/>
      <c r="UC1121" s="3"/>
      <c r="UD1121" s="3"/>
      <c r="UE1121" s="3"/>
      <c r="UF1121" s="3"/>
      <c r="UG1121" s="3"/>
      <c r="UH1121" s="3"/>
      <c r="UI1121" s="3"/>
      <c r="UJ1121" s="3"/>
      <c r="UK1121" s="3"/>
      <c r="UL1121" s="3"/>
      <c r="UM1121" s="3"/>
      <c r="UN1121" s="3"/>
      <c r="UO1121" s="3"/>
      <c r="UP1121" s="3"/>
      <c r="UQ1121" s="3"/>
      <c r="UR1121" s="3"/>
      <c r="US1121" s="3"/>
      <c r="UT1121" s="3"/>
      <c r="UU1121" s="3"/>
      <c r="UV1121" s="3"/>
      <c r="UW1121" s="3"/>
      <c r="UX1121" s="3"/>
      <c r="UY1121" s="3"/>
      <c r="UZ1121" s="3"/>
      <c r="VA1121" s="3"/>
      <c r="VB1121" s="3"/>
      <c r="VC1121" s="3"/>
      <c r="VD1121" s="3"/>
      <c r="VE1121" s="3"/>
      <c r="VF1121" s="3"/>
      <c r="VG1121" s="3"/>
      <c r="VH1121" s="3"/>
      <c r="VI1121" s="3"/>
      <c r="VJ1121" s="3"/>
      <c r="VK1121" s="3"/>
      <c r="VL1121" s="3"/>
      <c r="VM1121" s="3"/>
      <c r="VN1121" s="3"/>
      <c r="VO1121" s="3"/>
      <c r="VP1121" s="3"/>
      <c r="VQ1121" s="3"/>
      <c r="VR1121" s="3"/>
      <c r="VS1121" s="3"/>
      <c r="VT1121" s="3"/>
      <c r="VU1121" s="3"/>
      <c r="VV1121" s="3"/>
      <c r="VW1121" s="3"/>
      <c r="VX1121" s="3"/>
      <c r="VY1121" s="3"/>
      <c r="VZ1121" s="3"/>
      <c r="WA1121" s="3"/>
      <c r="WB1121" s="3"/>
      <c r="WC1121" s="3"/>
    </row>
    <row r="1122" spans="1:601" x14ac:dyDescent="0.3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  <c r="IU1122" s="3"/>
      <c r="IV1122" s="3"/>
      <c r="IW1122" s="3"/>
      <c r="IX1122" s="3"/>
      <c r="IY1122" s="3"/>
      <c r="IZ1122" s="3"/>
      <c r="JA1122" s="3"/>
      <c r="JB1122" s="3"/>
      <c r="JC1122" s="3"/>
      <c r="JD1122" s="3"/>
      <c r="JE1122" s="3"/>
      <c r="JF1122" s="3"/>
      <c r="JG1122" s="3"/>
      <c r="JH1122" s="3"/>
      <c r="JI1122" s="3"/>
      <c r="JJ1122" s="3"/>
      <c r="JK1122" s="3"/>
      <c r="JL1122" s="3"/>
      <c r="JM1122" s="3"/>
      <c r="JN1122" s="3"/>
      <c r="JO1122" s="3"/>
      <c r="JP1122" s="3"/>
      <c r="JQ1122" s="3"/>
      <c r="JR1122" s="3"/>
      <c r="JS1122" s="3"/>
      <c r="JT1122" s="3"/>
      <c r="JU1122" s="3"/>
      <c r="JV1122" s="3"/>
      <c r="JW1122" s="3"/>
      <c r="JX1122" s="3"/>
      <c r="JY1122" s="3"/>
      <c r="JZ1122" s="3"/>
      <c r="KA1122" s="3"/>
      <c r="KB1122" s="3"/>
      <c r="KC1122" s="3"/>
      <c r="KD1122" s="3"/>
      <c r="KE1122" s="3"/>
      <c r="KF1122" s="3"/>
      <c r="KG1122" s="3"/>
      <c r="KH1122" s="3"/>
      <c r="KI1122" s="3"/>
      <c r="KJ1122" s="3"/>
      <c r="KK1122" s="3"/>
      <c r="KL1122" s="3"/>
      <c r="KM1122" s="3"/>
      <c r="KN1122" s="3"/>
      <c r="KO1122" s="3"/>
      <c r="KP1122" s="3"/>
      <c r="KQ1122" s="3"/>
      <c r="KR1122" s="3"/>
      <c r="KS1122" s="3"/>
      <c r="KT1122" s="3"/>
      <c r="KU1122" s="3"/>
      <c r="KV1122" s="3"/>
      <c r="KW1122" s="3"/>
      <c r="KX1122" s="3"/>
      <c r="KY1122" s="3"/>
      <c r="KZ1122" s="3"/>
      <c r="LA1122" s="3"/>
      <c r="LB1122" s="3"/>
      <c r="LC1122" s="3"/>
      <c r="LD1122" s="3"/>
      <c r="LE1122" s="3"/>
      <c r="LF1122" s="3"/>
      <c r="LG1122" s="3"/>
      <c r="LH1122" s="3"/>
      <c r="LI1122" s="3"/>
      <c r="LJ1122" s="3"/>
      <c r="LK1122" s="3"/>
      <c r="LL1122" s="3"/>
      <c r="LM1122" s="3"/>
      <c r="LN1122" s="3"/>
      <c r="LO1122" s="3"/>
      <c r="LP1122" s="3"/>
      <c r="LQ1122" s="3"/>
      <c r="LR1122" s="3"/>
      <c r="LS1122" s="3"/>
      <c r="LT1122" s="3"/>
      <c r="LU1122" s="3"/>
      <c r="LV1122" s="3"/>
      <c r="LW1122" s="3"/>
      <c r="LX1122" s="3"/>
      <c r="LY1122" s="3"/>
      <c r="LZ1122" s="3"/>
      <c r="MA1122" s="3"/>
      <c r="MB1122" s="3"/>
      <c r="MC1122" s="3"/>
      <c r="MD1122" s="3"/>
      <c r="ME1122" s="3"/>
      <c r="MF1122" s="3"/>
      <c r="MG1122" s="3"/>
      <c r="MH1122" s="3"/>
      <c r="MI1122" s="3"/>
      <c r="MJ1122" s="3"/>
      <c r="MK1122" s="3"/>
      <c r="ML1122" s="3"/>
      <c r="MM1122" s="3"/>
      <c r="MN1122" s="3"/>
      <c r="MO1122" s="3"/>
      <c r="MP1122" s="3"/>
      <c r="MQ1122" s="3"/>
      <c r="MR1122" s="3"/>
      <c r="MS1122" s="3"/>
      <c r="MT1122" s="3"/>
      <c r="MU1122" s="3"/>
      <c r="MV1122" s="3"/>
      <c r="MW1122" s="3"/>
      <c r="MX1122" s="3"/>
      <c r="MY1122" s="3"/>
      <c r="MZ1122" s="3"/>
      <c r="NA1122" s="3"/>
      <c r="NB1122" s="3"/>
      <c r="NC1122" s="3"/>
      <c r="ND1122" s="3"/>
      <c r="NE1122" s="3"/>
      <c r="NF1122" s="3"/>
      <c r="NG1122" s="3"/>
      <c r="NH1122" s="3"/>
      <c r="NI1122" s="3"/>
      <c r="NJ1122" s="3"/>
      <c r="NK1122" s="3"/>
      <c r="NL1122" s="3"/>
      <c r="NM1122" s="3"/>
      <c r="NN1122" s="3"/>
      <c r="NO1122" s="3"/>
      <c r="NP1122" s="3"/>
      <c r="NQ1122" s="3"/>
      <c r="NR1122" s="3"/>
      <c r="NS1122" s="3"/>
      <c r="NT1122" s="3"/>
      <c r="NU1122" s="3"/>
      <c r="NV1122" s="3"/>
      <c r="NW1122" s="3"/>
      <c r="NX1122" s="3"/>
      <c r="NY1122" s="3"/>
      <c r="NZ1122" s="3"/>
      <c r="OA1122" s="3"/>
      <c r="OB1122" s="3"/>
      <c r="OC1122" s="3"/>
      <c r="OD1122" s="3"/>
      <c r="OE1122" s="3"/>
      <c r="OF1122" s="3"/>
      <c r="OG1122" s="3"/>
      <c r="OH1122" s="3"/>
      <c r="OI1122" s="3"/>
      <c r="OJ1122" s="3"/>
      <c r="OK1122" s="3"/>
      <c r="OL1122" s="3"/>
      <c r="OM1122" s="3"/>
      <c r="ON1122" s="3"/>
      <c r="OO1122" s="3"/>
      <c r="OP1122" s="3"/>
      <c r="OQ1122" s="3"/>
      <c r="OR1122" s="3"/>
      <c r="OS1122" s="3"/>
      <c r="OT1122" s="3"/>
      <c r="OU1122" s="3"/>
      <c r="OV1122" s="3"/>
      <c r="OW1122" s="3"/>
      <c r="OX1122" s="3"/>
      <c r="OY1122" s="3"/>
      <c r="OZ1122" s="3"/>
      <c r="PA1122" s="3"/>
      <c r="PB1122" s="3"/>
      <c r="PC1122" s="3"/>
      <c r="PD1122" s="3"/>
      <c r="PE1122" s="3"/>
      <c r="PF1122" s="3"/>
      <c r="PG1122" s="3"/>
      <c r="PH1122" s="3"/>
      <c r="PI1122" s="3"/>
      <c r="PJ1122" s="3"/>
      <c r="PK1122" s="3"/>
      <c r="PL1122" s="3"/>
      <c r="PM1122" s="3"/>
      <c r="PN1122" s="3"/>
      <c r="PO1122" s="3"/>
      <c r="PP1122" s="3"/>
      <c r="PQ1122" s="3"/>
      <c r="PR1122" s="3"/>
      <c r="PS1122" s="3"/>
      <c r="PT1122" s="3"/>
      <c r="PU1122" s="3"/>
      <c r="PV1122" s="3"/>
      <c r="PW1122" s="3"/>
      <c r="PX1122" s="3"/>
      <c r="PY1122" s="3"/>
      <c r="PZ1122" s="3"/>
      <c r="QA1122" s="3"/>
      <c r="QB1122" s="3"/>
      <c r="QC1122" s="3"/>
      <c r="QD1122" s="3"/>
      <c r="QE1122" s="3"/>
      <c r="QF1122" s="3"/>
      <c r="QG1122" s="3"/>
      <c r="QH1122" s="3"/>
      <c r="QI1122" s="3"/>
      <c r="QJ1122" s="3"/>
      <c r="QK1122" s="3"/>
      <c r="QL1122" s="3"/>
      <c r="QM1122" s="3"/>
      <c r="QN1122" s="3"/>
      <c r="QO1122" s="3"/>
      <c r="QP1122" s="3"/>
      <c r="QQ1122" s="3"/>
      <c r="QR1122" s="3"/>
      <c r="QS1122" s="3"/>
      <c r="QT1122" s="3"/>
      <c r="QU1122" s="3"/>
      <c r="QV1122" s="3"/>
      <c r="QW1122" s="3"/>
      <c r="QX1122" s="3"/>
      <c r="QY1122" s="3"/>
      <c r="QZ1122" s="3"/>
      <c r="RA1122" s="3"/>
      <c r="RB1122" s="3"/>
      <c r="RC1122" s="3"/>
      <c r="RD1122" s="3"/>
      <c r="RE1122" s="3"/>
      <c r="RF1122" s="3"/>
      <c r="RG1122" s="3"/>
      <c r="RH1122" s="3"/>
      <c r="RI1122" s="3"/>
      <c r="RJ1122" s="3"/>
      <c r="RK1122" s="3"/>
      <c r="RL1122" s="3"/>
      <c r="RM1122" s="3"/>
      <c r="RN1122" s="3"/>
      <c r="RO1122" s="3"/>
      <c r="RP1122" s="3"/>
      <c r="RQ1122" s="3"/>
      <c r="RR1122" s="3"/>
      <c r="RS1122" s="3"/>
      <c r="RT1122" s="3"/>
      <c r="RU1122" s="3"/>
      <c r="RV1122" s="3"/>
      <c r="RW1122" s="3"/>
      <c r="RX1122" s="3"/>
      <c r="RY1122" s="3"/>
      <c r="RZ1122" s="3"/>
      <c r="SA1122" s="3"/>
      <c r="SB1122" s="3"/>
      <c r="SC1122" s="3"/>
      <c r="SD1122" s="3"/>
      <c r="SE1122" s="3"/>
      <c r="SF1122" s="3"/>
      <c r="SG1122" s="3"/>
      <c r="SH1122" s="3"/>
      <c r="SI1122" s="3"/>
      <c r="SJ1122" s="3"/>
      <c r="SK1122" s="3"/>
      <c r="SL1122" s="3"/>
      <c r="SM1122" s="3"/>
      <c r="SN1122" s="3"/>
      <c r="SO1122" s="3"/>
      <c r="SP1122" s="3"/>
      <c r="SQ1122" s="3"/>
      <c r="SR1122" s="3"/>
      <c r="SS1122" s="3"/>
      <c r="ST1122" s="3"/>
      <c r="SU1122" s="3"/>
      <c r="SV1122" s="3"/>
      <c r="SW1122" s="3"/>
      <c r="SX1122" s="3"/>
      <c r="SY1122" s="3"/>
      <c r="SZ1122" s="3"/>
      <c r="TA1122" s="3"/>
      <c r="TB1122" s="3"/>
      <c r="TC1122" s="3"/>
      <c r="TD1122" s="3"/>
      <c r="TE1122" s="3"/>
      <c r="TF1122" s="3"/>
      <c r="TG1122" s="3"/>
      <c r="TH1122" s="3"/>
      <c r="TI1122" s="3"/>
      <c r="TJ1122" s="3"/>
      <c r="TK1122" s="3"/>
      <c r="TL1122" s="3"/>
      <c r="TM1122" s="3"/>
      <c r="TN1122" s="3"/>
      <c r="TO1122" s="3"/>
      <c r="TP1122" s="3"/>
      <c r="TQ1122" s="3"/>
      <c r="TR1122" s="3"/>
      <c r="TS1122" s="3"/>
      <c r="TT1122" s="3"/>
      <c r="TU1122" s="3"/>
      <c r="TV1122" s="3"/>
      <c r="TW1122" s="3"/>
      <c r="TX1122" s="3"/>
      <c r="TY1122" s="3"/>
      <c r="TZ1122" s="3"/>
      <c r="UA1122" s="3"/>
      <c r="UB1122" s="3"/>
      <c r="UC1122" s="3"/>
      <c r="UD1122" s="3"/>
      <c r="UE1122" s="3"/>
      <c r="UF1122" s="3"/>
      <c r="UG1122" s="3"/>
      <c r="UH1122" s="3"/>
      <c r="UI1122" s="3"/>
      <c r="UJ1122" s="3"/>
      <c r="UK1122" s="3"/>
      <c r="UL1122" s="3"/>
      <c r="UM1122" s="3"/>
      <c r="UN1122" s="3"/>
      <c r="UO1122" s="3"/>
      <c r="UP1122" s="3"/>
      <c r="UQ1122" s="3"/>
      <c r="UR1122" s="3"/>
      <c r="US1122" s="3"/>
      <c r="UT1122" s="3"/>
      <c r="UU1122" s="3"/>
      <c r="UV1122" s="3"/>
      <c r="UW1122" s="3"/>
      <c r="UX1122" s="3"/>
      <c r="UY1122" s="3"/>
      <c r="UZ1122" s="3"/>
      <c r="VA1122" s="3"/>
      <c r="VB1122" s="3"/>
      <c r="VC1122" s="3"/>
      <c r="VD1122" s="3"/>
      <c r="VE1122" s="3"/>
      <c r="VF1122" s="3"/>
      <c r="VG1122" s="3"/>
      <c r="VH1122" s="3"/>
      <c r="VI1122" s="3"/>
      <c r="VJ1122" s="3"/>
      <c r="VK1122" s="3"/>
      <c r="VL1122" s="3"/>
      <c r="VM1122" s="3"/>
      <c r="VN1122" s="3"/>
      <c r="VO1122" s="3"/>
      <c r="VP1122" s="3"/>
      <c r="VQ1122" s="3"/>
      <c r="VR1122" s="3"/>
      <c r="VS1122" s="3"/>
      <c r="VT1122" s="3"/>
      <c r="VU1122" s="3"/>
      <c r="VV1122" s="3"/>
      <c r="VW1122" s="3"/>
      <c r="VX1122" s="3"/>
      <c r="VY1122" s="3"/>
      <c r="VZ1122" s="3"/>
      <c r="WA1122" s="3"/>
      <c r="WB1122" s="3"/>
      <c r="WC1122" s="3"/>
    </row>
    <row r="1123" spans="1:601" x14ac:dyDescent="0.3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  <c r="IW1123" s="3"/>
      <c r="IX1123" s="3"/>
      <c r="IY1123" s="3"/>
      <c r="IZ1123" s="3"/>
      <c r="JA1123" s="3"/>
      <c r="JB1123" s="3"/>
      <c r="JC1123" s="3"/>
      <c r="JD1123" s="3"/>
      <c r="JE1123" s="3"/>
      <c r="JF1123" s="3"/>
      <c r="JG1123" s="3"/>
      <c r="JH1123" s="3"/>
      <c r="JI1123" s="3"/>
      <c r="JJ1123" s="3"/>
      <c r="JK1123" s="3"/>
      <c r="JL1123" s="3"/>
      <c r="JM1123" s="3"/>
      <c r="JN1123" s="3"/>
      <c r="JO1123" s="3"/>
      <c r="JP1123" s="3"/>
      <c r="JQ1123" s="3"/>
      <c r="JR1123" s="3"/>
      <c r="JS1123" s="3"/>
      <c r="JT1123" s="3"/>
      <c r="JU1123" s="3"/>
      <c r="JV1123" s="3"/>
      <c r="JW1123" s="3"/>
      <c r="JX1123" s="3"/>
      <c r="JY1123" s="3"/>
      <c r="JZ1123" s="3"/>
      <c r="KA1123" s="3"/>
      <c r="KB1123" s="3"/>
      <c r="KC1123" s="3"/>
      <c r="KD1123" s="3"/>
      <c r="KE1123" s="3"/>
      <c r="KF1123" s="3"/>
      <c r="KG1123" s="3"/>
      <c r="KH1123" s="3"/>
      <c r="KI1123" s="3"/>
      <c r="KJ1123" s="3"/>
      <c r="KK1123" s="3"/>
      <c r="KL1123" s="3"/>
      <c r="KM1123" s="3"/>
      <c r="KN1123" s="3"/>
      <c r="KO1123" s="3"/>
      <c r="KP1123" s="3"/>
      <c r="KQ1123" s="3"/>
      <c r="KR1123" s="3"/>
      <c r="KS1123" s="3"/>
      <c r="KT1123" s="3"/>
      <c r="KU1123" s="3"/>
      <c r="KV1123" s="3"/>
      <c r="KW1123" s="3"/>
      <c r="KX1123" s="3"/>
      <c r="KY1123" s="3"/>
      <c r="KZ1123" s="3"/>
      <c r="LA1123" s="3"/>
      <c r="LB1123" s="3"/>
      <c r="LC1123" s="3"/>
      <c r="LD1123" s="3"/>
      <c r="LE1123" s="3"/>
      <c r="LF1123" s="3"/>
      <c r="LG1123" s="3"/>
      <c r="LH1123" s="3"/>
      <c r="LI1123" s="3"/>
      <c r="LJ1123" s="3"/>
      <c r="LK1123" s="3"/>
      <c r="LL1123" s="3"/>
      <c r="LM1123" s="3"/>
      <c r="LN1123" s="3"/>
      <c r="LO1123" s="3"/>
      <c r="LP1123" s="3"/>
      <c r="LQ1123" s="3"/>
      <c r="LR1123" s="3"/>
      <c r="LS1123" s="3"/>
      <c r="LT1123" s="3"/>
      <c r="LU1123" s="3"/>
      <c r="LV1123" s="3"/>
      <c r="LW1123" s="3"/>
      <c r="LX1123" s="3"/>
      <c r="LY1123" s="3"/>
      <c r="LZ1123" s="3"/>
      <c r="MA1123" s="3"/>
      <c r="MB1123" s="3"/>
      <c r="MC1123" s="3"/>
      <c r="MD1123" s="3"/>
      <c r="ME1123" s="3"/>
      <c r="MF1123" s="3"/>
      <c r="MG1123" s="3"/>
      <c r="MH1123" s="3"/>
      <c r="MI1123" s="3"/>
      <c r="MJ1123" s="3"/>
      <c r="MK1123" s="3"/>
      <c r="ML1123" s="3"/>
      <c r="MM1123" s="3"/>
      <c r="MN1123" s="3"/>
      <c r="MO1123" s="3"/>
      <c r="MP1123" s="3"/>
      <c r="MQ1123" s="3"/>
      <c r="MR1123" s="3"/>
      <c r="MS1123" s="3"/>
      <c r="MT1123" s="3"/>
      <c r="MU1123" s="3"/>
      <c r="MV1123" s="3"/>
      <c r="MW1123" s="3"/>
      <c r="MX1123" s="3"/>
      <c r="MY1123" s="3"/>
      <c r="MZ1123" s="3"/>
      <c r="NA1123" s="3"/>
      <c r="NB1123" s="3"/>
      <c r="NC1123" s="3"/>
      <c r="ND1123" s="3"/>
      <c r="NE1123" s="3"/>
      <c r="NF1123" s="3"/>
      <c r="NG1123" s="3"/>
      <c r="NH1123" s="3"/>
      <c r="NI1123" s="3"/>
      <c r="NJ1123" s="3"/>
      <c r="NK1123" s="3"/>
      <c r="NL1123" s="3"/>
      <c r="NM1123" s="3"/>
      <c r="NN1123" s="3"/>
      <c r="NO1123" s="3"/>
      <c r="NP1123" s="3"/>
      <c r="NQ1123" s="3"/>
      <c r="NR1123" s="3"/>
      <c r="NS1123" s="3"/>
      <c r="NT1123" s="3"/>
      <c r="NU1123" s="3"/>
      <c r="NV1123" s="3"/>
      <c r="NW1123" s="3"/>
      <c r="NX1123" s="3"/>
      <c r="NY1123" s="3"/>
      <c r="NZ1123" s="3"/>
      <c r="OA1123" s="3"/>
      <c r="OB1123" s="3"/>
      <c r="OC1123" s="3"/>
      <c r="OD1123" s="3"/>
      <c r="OE1123" s="3"/>
      <c r="OF1123" s="3"/>
      <c r="OG1123" s="3"/>
      <c r="OH1123" s="3"/>
      <c r="OI1123" s="3"/>
      <c r="OJ1123" s="3"/>
      <c r="OK1123" s="3"/>
      <c r="OL1123" s="3"/>
      <c r="OM1123" s="3"/>
      <c r="ON1123" s="3"/>
      <c r="OO1123" s="3"/>
      <c r="OP1123" s="3"/>
      <c r="OQ1123" s="3"/>
      <c r="OR1123" s="3"/>
      <c r="OS1123" s="3"/>
      <c r="OT1123" s="3"/>
      <c r="OU1123" s="3"/>
      <c r="OV1123" s="3"/>
      <c r="OW1123" s="3"/>
      <c r="OX1123" s="3"/>
      <c r="OY1123" s="3"/>
      <c r="OZ1123" s="3"/>
      <c r="PA1123" s="3"/>
      <c r="PB1123" s="3"/>
      <c r="PC1123" s="3"/>
      <c r="PD1123" s="3"/>
      <c r="PE1123" s="3"/>
      <c r="PF1123" s="3"/>
      <c r="PG1123" s="3"/>
      <c r="PH1123" s="3"/>
      <c r="PI1123" s="3"/>
      <c r="PJ1123" s="3"/>
      <c r="PK1123" s="3"/>
      <c r="PL1123" s="3"/>
      <c r="PM1123" s="3"/>
      <c r="PN1123" s="3"/>
      <c r="PO1123" s="3"/>
      <c r="PP1123" s="3"/>
      <c r="PQ1123" s="3"/>
      <c r="PR1123" s="3"/>
      <c r="PS1123" s="3"/>
      <c r="PT1123" s="3"/>
      <c r="PU1123" s="3"/>
      <c r="PV1123" s="3"/>
      <c r="PW1123" s="3"/>
      <c r="PX1123" s="3"/>
      <c r="PY1123" s="3"/>
      <c r="PZ1123" s="3"/>
      <c r="QA1123" s="3"/>
      <c r="QB1123" s="3"/>
      <c r="QC1123" s="3"/>
      <c r="QD1123" s="3"/>
      <c r="QE1123" s="3"/>
      <c r="QF1123" s="3"/>
      <c r="QG1123" s="3"/>
      <c r="QH1123" s="3"/>
      <c r="QI1123" s="3"/>
      <c r="QJ1123" s="3"/>
      <c r="QK1123" s="3"/>
      <c r="QL1123" s="3"/>
      <c r="QM1123" s="3"/>
      <c r="QN1123" s="3"/>
      <c r="QO1123" s="3"/>
      <c r="QP1123" s="3"/>
      <c r="QQ1123" s="3"/>
      <c r="QR1123" s="3"/>
      <c r="QS1123" s="3"/>
      <c r="QT1123" s="3"/>
      <c r="QU1123" s="3"/>
      <c r="QV1123" s="3"/>
      <c r="QW1123" s="3"/>
      <c r="QX1123" s="3"/>
      <c r="QY1123" s="3"/>
      <c r="QZ1123" s="3"/>
      <c r="RA1123" s="3"/>
      <c r="RB1123" s="3"/>
      <c r="RC1123" s="3"/>
      <c r="RD1123" s="3"/>
      <c r="RE1123" s="3"/>
      <c r="RF1123" s="3"/>
      <c r="RG1123" s="3"/>
      <c r="RH1123" s="3"/>
      <c r="RI1123" s="3"/>
      <c r="RJ1123" s="3"/>
      <c r="RK1123" s="3"/>
      <c r="RL1123" s="3"/>
      <c r="RM1123" s="3"/>
      <c r="RN1123" s="3"/>
      <c r="RO1123" s="3"/>
      <c r="RP1123" s="3"/>
      <c r="RQ1123" s="3"/>
      <c r="RR1123" s="3"/>
      <c r="RS1123" s="3"/>
      <c r="RT1123" s="3"/>
      <c r="RU1123" s="3"/>
      <c r="RV1123" s="3"/>
      <c r="RW1123" s="3"/>
      <c r="RX1123" s="3"/>
      <c r="RY1123" s="3"/>
      <c r="RZ1123" s="3"/>
      <c r="SA1123" s="3"/>
      <c r="SB1123" s="3"/>
      <c r="SC1123" s="3"/>
      <c r="SD1123" s="3"/>
      <c r="SE1123" s="3"/>
      <c r="SF1123" s="3"/>
      <c r="SG1123" s="3"/>
      <c r="SH1123" s="3"/>
      <c r="SI1123" s="3"/>
      <c r="SJ1123" s="3"/>
      <c r="SK1123" s="3"/>
      <c r="SL1123" s="3"/>
      <c r="SM1123" s="3"/>
      <c r="SN1123" s="3"/>
      <c r="SO1123" s="3"/>
      <c r="SP1123" s="3"/>
      <c r="SQ1123" s="3"/>
      <c r="SR1123" s="3"/>
      <c r="SS1123" s="3"/>
      <c r="ST1123" s="3"/>
      <c r="SU1123" s="3"/>
      <c r="SV1123" s="3"/>
      <c r="SW1123" s="3"/>
      <c r="SX1123" s="3"/>
      <c r="SY1123" s="3"/>
      <c r="SZ1123" s="3"/>
      <c r="TA1123" s="3"/>
      <c r="TB1123" s="3"/>
      <c r="TC1123" s="3"/>
      <c r="TD1123" s="3"/>
      <c r="TE1123" s="3"/>
      <c r="TF1123" s="3"/>
      <c r="TG1123" s="3"/>
      <c r="TH1123" s="3"/>
      <c r="TI1123" s="3"/>
      <c r="TJ1123" s="3"/>
      <c r="TK1123" s="3"/>
      <c r="TL1123" s="3"/>
      <c r="TM1123" s="3"/>
      <c r="TN1123" s="3"/>
      <c r="TO1123" s="3"/>
      <c r="TP1123" s="3"/>
      <c r="TQ1123" s="3"/>
      <c r="TR1123" s="3"/>
      <c r="TS1123" s="3"/>
      <c r="TT1123" s="3"/>
      <c r="TU1123" s="3"/>
      <c r="TV1123" s="3"/>
      <c r="TW1123" s="3"/>
      <c r="TX1123" s="3"/>
      <c r="TY1123" s="3"/>
      <c r="TZ1123" s="3"/>
      <c r="UA1123" s="3"/>
      <c r="UB1123" s="3"/>
      <c r="UC1123" s="3"/>
      <c r="UD1123" s="3"/>
      <c r="UE1123" s="3"/>
      <c r="UF1123" s="3"/>
      <c r="UG1123" s="3"/>
      <c r="UH1123" s="3"/>
      <c r="UI1123" s="3"/>
      <c r="UJ1123" s="3"/>
      <c r="UK1123" s="3"/>
      <c r="UL1123" s="3"/>
      <c r="UM1123" s="3"/>
      <c r="UN1123" s="3"/>
      <c r="UO1123" s="3"/>
      <c r="UP1123" s="3"/>
      <c r="UQ1123" s="3"/>
      <c r="UR1123" s="3"/>
      <c r="US1123" s="3"/>
      <c r="UT1123" s="3"/>
      <c r="UU1123" s="3"/>
      <c r="UV1123" s="3"/>
      <c r="UW1123" s="3"/>
      <c r="UX1123" s="3"/>
      <c r="UY1123" s="3"/>
      <c r="UZ1123" s="3"/>
      <c r="VA1123" s="3"/>
      <c r="VB1123" s="3"/>
      <c r="VC1123" s="3"/>
      <c r="VD1123" s="3"/>
      <c r="VE1123" s="3"/>
      <c r="VF1123" s="3"/>
      <c r="VG1123" s="3"/>
      <c r="VH1123" s="3"/>
      <c r="VI1123" s="3"/>
      <c r="VJ1123" s="3"/>
      <c r="VK1123" s="3"/>
      <c r="VL1123" s="3"/>
      <c r="VM1123" s="3"/>
      <c r="VN1123" s="3"/>
      <c r="VO1123" s="3"/>
      <c r="VP1123" s="3"/>
      <c r="VQ1123" s="3"/>
      <c r="VR1123" s="3"/>
      <c r="VS1123" s="3"/>
      <c r="VT1123" s="3"/>
      <c r="VU1123" s="3"/>
      <c r="VV1123" s="3"/>
      <c r="VW1123" s="3"/>
      <c r="VX1123" s="3"/>
      <c r="VY1123" s="3"/>
      <c r="VZ1123" s="3"/>
      <c r="WA1123" s="3"/>
      <c r="WB1123" s="3"/>
      <c r="WC1123" s="3"/>
    </row>
    <row r="1124" spans="1:601" x14ac:dyDescent="0.3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  <c r="IU1124" s="3"/>
      <c r="IV1124" s="3"/>
      <c r="IW1124" s="3"/>
      <c r="IX1124" s="3"/>
      <c r="IY1124" s="3"/>
      <c r="IZ1124" s="3"/>
      <c r="JA1124" s="3"/>
      <c r="JB1124" s="3"/>
      <c r="JC1124" s="3"/>
      <c r="JD1124" s="3"/>
      <c r="JE1124" s="3"/>
      <c r="JF1124" s="3"/>
      <c r="JG1124" s="3"/>
      <c r="JH1124" s="3"/>
      <c r="JI1124" s="3"/>
      <c r="JJ1124" s="3"/>
      <c r="JK1124" s="3"/>
      <c r="JL1124" s="3"/>
      <c r="JM1124" s="3"/>
      <c r="JN1124" s="3"/>
      <c r="JO1124" s="3"/>
      <c r="JP1124" s="3"/>
      <c r="JQ1124" s="3"/>
      <c r="JR1124" s="3"/>
      <c r="JS1124" s="3"/>
      <c r="JT1124" s="3"/>
      <c r="JU1124" s="3"/>
      <c r="JV1124" s="3"/>
      <c r="JW1124" s="3"/>
      <c r="JX1124" s="3"/>
      <c r="JY1124" s="3"/>
      <c r="JZ1124" s="3"/>
      <c r="KA1124" s="3"/>
      <c r="KB1124" s="3"/>
      <c r="KC1124" s="3"/>
      <c r="KD1124" s="3"/>
      <c r="KE1124" s="3"/>
      <c r="KF1124" s="3"/>
      <c r="KG1124" s="3"/>
      <c r="KH1124" s="3"/>
      <c r="KI1124" s="3"/>
      <c r="KJ1124" s="3"/>
      <c r="KK1124" s="3"/>
      <c r="KL1124" s="3"/>
      <c r="KM1124" s="3"/>
      <c r="KN1124" s="3"/>
      <c r="KO1124" s="3"/>
      <c r="KP1124" s="3"/>
      <c r="KQ1124" s="3"/>
      <c r="KR1124" s="3"/>
      <c r="KS1124" s="3"/>
      <c r="KT1124" s="3"/>
      <c r="KU1124" s="3"/>
      <c r="KV1124" s="3"/>
      <c r="KW1124" s="3"/>
      <c r="KX1124" s="3"/>
      <c r="KY1124" s="3"/>
      <c r="KZ1124" s="3"/>
      <c r="LA1124" s="3"/>
      <c r="LB1124" s="3"/>
      <c r="LC1124" s="3"/>
      <c r="LD1124" s="3"/>
      <c r="LE1124" s="3"/>
      <c r="LF1124" s="3"/>
      <c r="LG1124" s="3"/>
      <c r="LH1124" s="3"/>
      <c r="LI1124" s="3"/>
      <c r="LJ1124" s="3"/>
      <c r="LK1124" s="3"/>
      <c r="LL1124" s="3"/>
      <c r="LM1124" s="3"/>
      <c r="LN1124" s="3"/>
      <c r="LO1124" s="3"/>
      <c r="LP1124" s="3"/>
      <c r="LQ1124" s="3"/>
      <c r="LR1124" s="3"/>
      <c r="LS1124" s="3"/>
      <c r="LT1124" s="3"/>
      <c r="LU1124" s="3"/>
      <c r="LV1124" s="3"/>
      <c r="LW1124" s="3"/>
      <c r="LX1124" s="3"/>
      <c r="LY1124" s="3"/>
      <c r="LZ1124" s="3"/>
      <c r="MA1124" s="3"/>
      <c r="MB1124" s="3"/>
      <c r="MC1124" s="3"/>
      <c r="MD1124" s="3"/>
      <c r="ME1124" s="3"/>
      <c r="MF1124" s="3"/>
      <c r="MG1124" s="3"/>
      <c r="MH1124" s="3"/>
      <c r="MI1124" s="3"/>
      <c r="MJ1124" s="3"/>
      <c r="MK1124" s="3"/>
      <c r="ML1124" s="3"/>
      <c r="MM1124" s="3"/>
      <c r="MN1124" s="3"/>
      <c r="MO1124" s="3"/>
      <c r="MP1124" s="3"/>
      <c r="MQ1124" s="3"/>
      <c r="MR1124" s="3"/>
      <c r="MS1124" s="3"/>
      <c r="MT1124" s="3"/>
      <c r="MU1124" s="3"/>
      <c r="MV1124" s="3"/>
      <c r="MW1124" s="3"/>
      <c r="MX1124" s="3"/>
      <c r="MY1124" s="3"/>
      <c r="MZ1124" s="3"/>
      <c r="NA1124" s="3"/>
      <c r="NB1124" s="3"/>
      <c r="NC1124" s="3"/>
      <c r="ND1124" s="3"/>
      <c r="NE1124" s="3"/>
      <c r="NF1124" s="3"/>
      <c r="NG1124" s="3"/>
      <c r="NH1124" s="3"/>
      <c r="NI1124" s="3"/>
      <c r="NJ1124" s="3"/>
      <c r="NK1124" s="3"/>
      <c r="NL1124" s="3"/>
      <c r="NM1124" s="3"/>
      <c r="NN1124" s="3"/>
      <c r="NO1124" s="3"/>
      <c r="NP1124" s="3"/>
      <c r="NQ1124" s="3"/>
      <c r="NR1124" s="3"/>
      <c r="NS1124" s="3"/>
      <c r="NT1124" s="3"/>
      <c r="NU1124" s="3"/>
      <c r="NV1124" s="3"/>
      <c r="NW1124" s="3"/>
      <c r="NX1124" s="3"/>
      <c r="NY1124" s="3"/>
      <c r="NZ1124" s="3"/>
      <c r="OA1124" s="3"/>
      <c r="OB1124" s="3"/>
      <c r="OC1124" s="3"/>
      <c r="OD1124" s="3"/>
      <c r="OE1124" s="3"/>
      <c r="OF1124" s="3"/>
      <c r="OG1124" s="3"/>
      <c r="OH1124" s="3"/>
      <c r="OI1124" s="3"/>
      <c r="OJ1124" s="3"/>
      <c r="OK1124" s="3"/>
      <c r="OL1124" s="3"/>
      <c r="OM1124" s="3"/>
      <c r="ON1124" s="3"/>
      <c r="OO1124" s="3"/>
      <c r="OP1124" s="3"/>
      <c r="OQ1124" s="3"/>
      <c r="OR1124" s="3"/>
      <c r="OS1124" s="3"/>
      <c r="OT1124" s="3"/>
      <c r="OU1124" s="3"/>
      <c r="OV1124" s="3"/>
      <c r="OW1124" s="3"/>
      <c r="OX1124" s="3"/>
      <c r="OY1124" s="3"/>
      <c r="OZ1124" s="3"/>
      <c r="PA1124" s="3"/>
      <c r="PB1124" s="3"/>
      <c r="PC1124" s="3"/>
      <c r="PD1124" s="3"/>
      <c r="PE1124" s="3"/>
      <c r="PF1124" s="3"/>
      <c r="PG1124" s="3"/>
      <c r="PH1124" s="3"/>
      <c r="PI1124" s="3"/>
      <c r="PJ1124" s="3"/>
      <c r="PK1124" s="3"/>
      <c r="PL1124" s="3"/>
      <c r="PM1124" s="3"/>
      <c r="PN1124" s="3"/>
      <c r="PO1124" s="3"/>
      <c r="PP1124" s="3"/>
      <c r="PQ1124" s="3"/>
      <c r="PR1124" s="3"/>
      <c r="PS1124" s="3"/>
      <c r="PT1124" s="3"/>
      <c r="PU1124" s="3"/>
      <c r="PV1124" s="3"/>
      <c r="PW1124" s="3"/>
      <c r="PX1124" s="3"/>
      <c r="PY1124" s="3"/>
      <c r="PZ1124" s="3"/>
      <c r="QA1124" s="3"/>
      <c r="QB1124" s="3"/>
      <c r="QC1124" s="3"/>
      <c r="QD1124" s="3"/>
      <c r="QE1124" s="3"/>
      <c r="QF1124" s="3"/>
      <c r="QG1124" s="3"/>
      <c r="QH1124" s="3"/>
      <c r="QI1124" s="3"/>
      <c r="QJ1124" s="3"/>
      <c r="QK1124" s="3"/>
      <c r="QL1124" s="3"/>
      <c r="QM1124" s="3"/>
      <c r="QN1124" s="3"/>
      <c r="QO1124" s="3"/>
      <c r="QP1124" s="3"/>
      <c r="QQ1124" s="3"/>
      <c r="QR1124" s="3"/>
      <c r="QS1124" s="3"/>
      <c r="QT1124" s="3"/>
      <c r="QU1124" s="3"/>
      <c r="QV1124" s="3"/>
      <c r="QW1124" s="3"/>
      <c r="QX1124" s="3"/>
      <c r="QY1124" s="3"/>
      <c r="QZ1124" s="3"/>
      <c r="RA1124" s="3"/>
      <c r="RB1124" s="3"/>
      <c r="RC1124" s="3"/>
      <c r="RD1124" s="3"/>
      <c r="RE1124" s="3"/>
      <c r="RF1124" s="3"/>
      <c r="RG1124" s="3"/>
      <c r="RH1124" s="3"/>
      <c r="RI1124" s="3"/>
      <c r="RJ1124" s="3"/>
      <c r="RK1124" s="3"/>
      <c r="RL1124" s="3"/>
      <c r="RM1124" s="3"/>
      <c r="RN1124" s="3"/>
      <c r="RO1124" s="3"/>
      <c r="RP1124" s="3"/>
      <c r="RQ1124" s="3"/>
      <c r="RR1124" s="3"/>
      <c r="RS1124" s="3"/>
      <c r="RT1124" s="3"/>
      <c r="RU1124" s="3"/>
      <c r="RV1124" s="3"/>
      <c r="RW1124" s="3"/>
      <c r="RX1124" s="3"/>
      <c r="RY1124" s="3"/>
      <c r="RZ1124" s="3"/>
      <c r="SA1124" s="3"/>
      <c r="SB1124" s="3"/>
      <c r="SC1124" s="3"/>
      <c r="SD1124" s="3"/>
      <c r="SE1124" s="3"/>
      <c r="SF1124" s="3"/>
      <c r="SG1124" s="3"/>
      <c r="SH1124" s="3"/>
      <c r="SI1124" s="3"/>
      <c r="SJ1124" s="3"/>
      <c r="SK1124" s="3"/>
      <c r="SL1124" s="3"/>
      <c r="SM1124" s="3"/>
      <c r="SN1124" s="3"/>
      <c r="SO1124" s="3"/>
      <c r="SP1124" s="3"/>
      <c r="SQ1124" s="3"/>
      <c r="SR1124" s="3"/>
      <c r="SS1124" s="3"/>
      <c r="ST1124" s="3"/>
      <c r="SU1124" s="3"/>
      <c r="SV1124" s="3"/>
      <c r="SW1124" s="3"/>
      <c r="SX1124" s="3"/>
      <c r="SY1124" s="3"/>
      <c r="SZ1124" s="3"/>
      <c r="TA1124" s="3"/>
      <c r="TB1124" s="3"/>
      <c r="TC1124" s="3"/>
      <c r="TD1124" s="3"/>
      <c r="TE1124" s="3"/>
      <c r="TF1124" s="3"/>
      <c r="TG1124" s="3"/>
      <c r="TH1124" s="3"/>
      <c r="TI1124" s="3"/>
      <c r="TJ1124" s="3"/>
      <c r="TK1124" s="3"/>
      <c r="TL1124" s="3"/>
      <c r="TM1124" s="3"/>
      <c r="TN1124" s="3"/>
      <c r="TO1124" s="3"/>
      <c r="TP1124" s="3"/>
      <c r="TQ1124" s="3"/>
      <c r="TR1124" s="3"/>
      <c r="TS1124" s="3"/>
      <c r="TT1124" s="3"/>
      <c r="TU1124" s="3"/>
      <c r="TV1124" s="3"/>
      <c r="TW1124" s="3"/>
      <c r="TX1124" s="3"/>
      <c r="TY1124" s="3"/>
      <c r="TZ1124" s="3"/>
      <c r="UA1124" s="3"/>
      <c r="UB1124" s="3"/>
      <c r="UC1124" s="3"/>
      <c r="UD1124" s="3"/>
      <c r="UE1124" s="3"/>
      <c r="UF1124" s="3"/>
      <c r="UG1124" s="3"/>
      <c r="UH1124" s="3"/>
      <c r="UI1124" s="3"/>
      <c r="UJ1124" s="3"/>
      <c r="UK1124" s="3"/>
      <c r="UL1124" s="3"/>
      <c r="UM1124" s="3"/>
      <c r="UN1124" s="3"/>
      <c r="UO1124" s="3"/>
      <c r="UP1124" s="3"/>
      <c r="UQ1124" s="3"/>
      <c r="UR1124" s="3"/>
      <c r="US1124" s="3"/>
      <c r="UT1124" s="3"/>
      <c r="UU1124" s="3"/>
      <c r="UV1124" s="3"/>
      <c r="UW1124" s="3"/>
      <c r="UX1124" s="3"/>
      <c r="UY1124" s="3"/>
      <c r="UZ1124" s="3"/>
      <c r="VA1124" s="3"/>
      <c r="VB1124" s="3"/>
      <c r="VC1124" s="3"/>
      <c r="VD1124" s="3"/>
      <c r="VE1124" s="3"/>
      <c r="VF1124" s="3"/>
      <c r="VG1124" s="3"/>
      <c r="VH1124" s="3"/>
      <c r="VI1124" s="3"/>
      <c r="VJ1124" s="3"/>
      <c r="VK1124" s="3"/>
      <c r="VL1124" s="3"/>
      <c r="VM1124" s="3"/>
      <c r="VN1124" s="3"/>
      <c r="VO1124" s="3"/>
      <c r="VP1124" s="3"/>
      <c r="VQ1124" s="3"/>
      <c r="VR1124" s="3"/>
      <c r="VS1124" s="3"/>
      <c r="VT1124" s="3"/>
      <c r="VU1124" s="3"/>
      <c r="VV1124" s="3"/>
      <c r="VW1124" s="3"/>
      <c r="VX1124" s="3"/>
      <c r="VY1124" s="3"/>
      <c r="VZ1124" s="3"/>
      <c r="WA1124" s="3"/>
      <c r="WB1124" s="3"/>
      <c r="WC1124" s="3"/>
    </row>
    <row r="1125" spans="1:601" x14ac:dyDescent="0.3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  <c r="IW1125" s="3"/>
      <c r="IX1125" s="3"/>
      <c r="IY1125" s="3"/>
      <c r="IZ1125" s="3"/>
      <c r="JA1125" s="3"/>
      <c r="JB1125" s="3"/>
      <c r="JC1125" s="3"/>
      <c r="JD1125" s="3"/>
      <c r="JE1125" s="3"/>
      <c r="JF1125" s="3"/>
      <c r="JG1125" s="3"/>
      <c r="JH1125" s="3"/>
      <c r="JI1125" s="3"/>
      <c r="JJ1125" s="3"/>
      <c r="JK1125" s="3"/>
      <c r="JL1125" s="3"/>
      <c r="JM1125" s="3"/>
      <c r="JN1125" s="3"/>
      <c r="JO1125" s="3"/>
      <c r="JP1125" s="3"/>
      <c r="JQ1125" s="3"/>
      <c r="JR1125" s="3"/>
      <c r="JS1125" s="3"/>
      <c r="JT1125" s="3"/>
      <c r="JU1125" s="3"/>
      <c r="JV1125" s="3"/>
      <c r="JW1125" s="3"/>
      <c r="JX1125" s="3"/>
      <c r="JY1125" s="3"/>
      <c r="JZ1125" s="3"/>
      <c r="KA1125" s="3"/>
      <c r="KB1125" s="3"/>
      <c r="KC1125" s="3"/>
      <c r="KD1125" s="3"/>
      <c r="KE1125" s="3"/>
      <c r="KF1125" s="3"/>
      <c r="KG1125" s="3"/>
      <c r="KH1125" s="3"/>
      <c r="KI1125" s="3"/>
      <c r="KJ1125" s="3"/>
      <c r="KK1125" s="3"/>
      <c r="KL1125" s="3"/>
      <c r="KM1125" s="3"/>
      <c r="KN1125" s="3"/>
      <c r="KO1125" s="3"/>
      <c r="KP1125" s="3"/>
      <c r="KQ1125" s="3"/>
      <c r="KR1125" s="3"/>
      <c r="KS1125" s="3"/>
      <c r="KT1125" s="3"/>
      <c r="KU1125" s="3"/>
      <c r="KV1125" s="3"/>
      <c r="KW1125" s="3"/>
      <c r="KX1125" s="3"/>
      <c r="KY1125" s="3"/>
      <c r="KZ1125" s="3"/>
      <c r="LA1125" s="3"/>
      <c r="LB1125" s="3"/>
      <c r="LC1125" s="3"/>
      <c r="LD1125" s="3"/>
      <c r="LE1125" s="3"/>
      <c r="LF1125" s="3"/>
      <c r="LG1125" s="3"/>
      <c r="LH1125" s="3"/>
      <c r="LI1125" s="3"/>
      <c r="LJ1125" s="3"/>
      <c r="LK1125" s="3"/>
      <c r="LL1125" s="3"/>
      <c r="LM1125" s="3"/>
      <c r="LN1125" s="3"/>
      <c r="LO1125" s="3"/>
      <c r="LP1125" s="3"/>
      <c r="LQ1125" s="3"/>
      <c r="LR1125" s="3"/>
      <c r="LS1125" s="3"/>
      <c r="LT1125" s="3"/>
      <c r="LU1125" s="3"/>
      <c r="LV1125" s="3"/>
      <c r="LW1125" s="3"/>
      <c r="LX1125" s="3"/>
      <c r="LY1125" s="3"/>
      <c r="LZ1125" s="3"/>
      <c r="MA1125" s="3"/>
      <c r="MB1125" s="3"/>
      <c r="MC1125" s="3"/>
      <c r="MD1125" s="3"/>
      <c r="ME1125" s="3"/>
      <c r="MF1125" s="3"/>
      <c r="MG1125" s="3"/>
      <c r="MH1125" s="3"/>
      <c r="MI1125" s="3"/>
      <c r="MJ1125" s="3"/>
      <c r="MK1125" s="3"/>
      <c r="ML1125" s="3"/>
      <c r="MM1125" s="3"/>
      <c r="MN1125" s="3"/>
      <c r="MO1125" s="3"/>
      <c r="MP1125" s="3"/>
      <c r="MQ1125" s="3"/>
      <c r="MR1125" s="3"/>
      <c r="MS1125" s="3"/>
      <c r="MT1125" s="3"/>
      <c r="MU1125" s="3"/>
      <c r="MV1125" s="3"/>
      <c r="MW1125" s="3"/>
      <c r="MX1125" s="3"/>
      <c r="MY1125" s="3"/>
      <c r="MZ1125" s="3"/>
      <c r="NA1125" s="3"/>
      <c r="NB1125" s="3"/>
      <c r="NC1125" s="3"/>
      <c r="ND1125" s="3"/>
      <c r="NE1125" s="3"/>
      <c r="NF1125" s="3"/>
      <c r="NG1125" s="3"/>
      <c r="NH1125" s="3"/>
      <c r="NI1125" s="3"/>
      <c r="NJ1125" s="3"/>
      <c r="NK1125" s="3"/>
      <c r="NL1125" s="3"/>
      <c r="NM1125" s="3"/>
      <c r="NN1125" s="3"/>
      <c r="NO1125" s="3"/>
      <c r="NP1125" s="3"/>
      <c r="NQ1125" s="3"/>
      <c r="NR1125" s="3"/>
      <c r="NS1125" s="3"/>
      <c r="NT1125" s="3"/>
      <c r="NU1125" s="3"/>
      <c r="NV1125" s="3"/>
      <c r="NW1125" s="3"/>
      <c r="NX1125" s="3"/>
      <c r="NY1125" s="3"/>
      <c r="NZ1125" s="3"/>
      <c r="OA1125" s="3"/>
      <c r="OB1125" s="3"/>
      <c r="OC1125" s="3"/>
      <c r="OD1125" s="3"/>
      <c r="OE1125" s="3"/>
      <c r="OF1125" s="3"/>
      <c r="OG1125" s="3"/>
      <c r="OH1125" s="3"/>
      <c r="OI1125" s="3"/>
      <c r="OJ1125" s="3"/>
      <c r="OK1125" s="3"/>
      <c r="OL1125" s="3"/>
      <c r="OM1125" s="3"/>
      <c r="ON1125" s="3"/>
      <c r="OO1125" s="3"/>
      <c r="OP1125" s="3"/>
      <c r="OQ1125" s="3"/>
      <c r="OR1125" s="3"/>
      <c r="OS1125" s="3"/>
      <c r="OT1125" s="3"/>
      <c r="OU1125" s="3"/>
      <c r="OV1125" s="3"/>
      <c r="OW1125" s="3"/>
      <c r="OX1125" s="3"/>
      <c r="OY1125" s="3"/>
      <c r="OZ1125" s="3"/>
      <c r="PA1125" s="3"/>
      <c r="PB1125" s="3"/>
      <c r="PC1125" s="3"/>
      <c r="PD1125" s="3"/>
      <c r="PE1125" s="3"/>
      <c r="PF1125" s="3"/>
      <c r="PG1125" s="3"/>
      <c r="PH1125" s="3"/>
      <c r="PI1125" s="3"/>
      <c r="PJ1125" s="3"/>
      <c r="PK1125" s="3"/>
      <c r="PL1125" s="3"/>
      <c r="PM1125" s="3"/>
      <c r="PN1125" s="3"/>
      <c r="PO1125" s="3"/>
      <c r="PP1125" s="3"/>
      <c r="PQ1125" s="3"/>
      <c r="PR1125" s="3"/>
      <c r="PS1125" s="3"/>
      <c r="PT1125" s="3"/>
      <c r="PU1125" s="3"/>
      <c r="PV1125" s="3"/>
      <c r="PW1125" s="3"/>
      <c r="PX1125" s="3"/>
      <c r="PY1125" s="3"/>
      <c r="PZ1125" s="3"/>
      <c r="QA1125" s="3"/>
      <c r="QB1125" s="3"/>
      <c r="QC1125" s="3"/>
      <c r="QD1125" s="3"/>
      <c r="QE1125" s="3"/>
      <c r="QF1125" s="3"/>
      <c r="QG1125" s="3"/>
      <c r="QH1125" s="3"/>
      <c r="QI1125" s="3"/>
      <c r="QJ1125" s="3"/>
      <c r="QK1125" s="3"/>
      <c r="QL1125" s="3"/>
      <c r="QM1125" s="3"/>
      <c r="QN1125" s="3"/>
      <c r="QO1125" s="3"/>
      <c r="QP1125" s="3"/>
      <c r="QQ1125" s="3"/>
      <c r="QR1125" s="3"/>
      <c r="QS1125" s="3"/>
      <c r="QT1125" s="3"/>
      <c r="QU1125" s="3"/>
      <c r="QV1125" s="3"/>
      <c r="QW1125" s="3"/>
      <c r="QX1125" s="3"/>
      <c r="QY1125" s="3"/>
      <c r="QZ1125" s="3"/>
      <c r="RA1125" s="3"/>
      <c r="RB1125" s="3"/>
      <c r="RC1125" s="3"/>
      <c r="RD1125" s="3"/>
      <c r="RE1125" s="3"/>
      <c r="RF1125" s="3"/>
      <c r="RG1125" s="3"/>
      <c r="RH1125" s="3"/>
      <c r="RI1125" s="3"/>
      <c r="RJ1125" s="3"/>
      <c r="RK1125" s="3"/>
      <c r="RL1125" s="3"/>
      <c r="RM1125" s="3"/>
      <c r="RN1125" s="3"/>
      <c r="RO1125" s="3"/>
      <c r="RP1125" s="3"/>
      <c r="RQ1125" s="3"/>
      <c r="RR1125" s="3"/>
      <c r="RS1125" s="3"/>
      <c r="RT1125" s="3"/>
      <c r="RU1125" s="3"/>
      <c r="RV1125" s="3"/>
      <c r="RW1125" s="3"/>
      <c r="RX1125" s="3"/>
      <c r="RY1125" s="3"/>
      <c r="RZ1125" s="3"/>
      <c r="SA1125" s="3"/>
      <c r="SB1125" s="3"/>
      <c r="SC1125" s="3"/>
      <c r="SD1125" s="3"/>
      <c r="SE1125" s="3"/>
      <c r="SF1125" s="3"/>
      <c r="SG1125" s="3"/>
      <c r="SH1125" s="3"/>
      <c r="SI1125" s="3"/>
      <c r="SJ1125" s="3"/>
      <c r="SK1125" s="3"/>
      <c r="SL1125" s="3"/>
      <c r="SM1125" s="3"/>
      <c r="SN1125" s="3"/>
      <c r="SO1125" s="3"/>
      <c r="SP1125" s="3"/>
      <c r="SQ1125" s="3"/>
      <c r="SR1125" s="3"/>
      <c r="SS1125" s="3"/>
      <c r="ST1125" s="3"/>
      <c r="SU1125" s="3"/>
      <c r="SV1125" s="3"/>
      <c r="SW1125" s="3"/>
      <c r="SX1125" s="3"/>
      <c r="SY1125" s="3"/>
      <c r="SZ1125" s="3"/>
      <c r="TA1125" s="3"/>
      <c r="TB1125" s="3"/>
      <c r="TC1125" s="3"/>
      <c r="TD1125" s="3"/>
      <c r="TE1125" s="3"/>
      <c r="TF1125" s="3"/>
      <c r="TG1125" s="3"/>
      <c r="TH1125" s="3"/>
      <c r="TI1125" s="3"/>
      <c r="TJ1125" s="3"/>
      <c r="TK1125" s="3"/>
      <c r="TL1125" s="3"/>
      <c r="TM1125" s="3"/>
      <c r="TN1125" s="3"/>
      <c r="TO1125" s="3"/>
      <c r="TP1125" s="3"/>
      <c r="TQ1125" s="3"/>
      <c r="TR1125" s="3"/>
      <c r="TS1125" s="3"/>
      <c r="TT1125" s="3"/>
      <c r="TU1125" s="3"/>
      <c r="TV1125" s="3"/>
      <c r="TW1125" s="3"/>
      <c r="TX1125" s="3"/>
      <c r="TY1125" s="3"/>
      <c r="TZ1125" s="3"/>
      <c r="UA1125" s="3"/>
      <c r="UB1125" s="3"/>
      <c r="UC1125" s="3"/>
      <c r="UD1125" s="3"/>
      <c r="UE1125" s="3"/>
      <c r="UF1125" s="3"/>
      <c r="UG1125" s="3"/>
      <c r="UH1125" s="3"/>
      <c r="UI1125" s="3"/>
      <c r="UJ1125" s="3"/>
      <c r="UK1125" s="3"/>
      <c r="UL1125" s="3"/>
      <c r="UM1125" s="3"/>
      <c r="UN1125" s="3"/>
      <c r="UO1125" s="3"/>
      <c r="UP1125" s="3"/>
      <c r="UQ1125" s="3"/>
      <c r="UR1125" s="3"/>
      <c r="US1125" s="3"/>
      <c r="UT1125" s="3"/>
      <c r="UU1125" s="3"/>
      <c r="UV1125" s="3"/>
      <c r="UW1125" s="3"/>
      <c r="UX1125" s="3"/>
      <c r="UY1125" s="3"/>
      <c r="UZ1125" s="3"/>
      <c r="VA1125" s="3"/>
      <c r="VB1125" s="3"/>
      <c r="VC1125" s="3"/>
      <c r="VD1125" s="3"/>
      <c r="VE1125" s="3"/>
      <c r="VF1125" s="3"/>
      <c r="VG1125" s="3"/>
      <c r="VH1125" s="3"/>
      <c r="VI1125" s="3"/>
      <c r="VJ1125" s="3"/>
      <c r="VK1125" s="3"/>
      <c r="VL1125" s="3"/>
      <c r="VM1125" s="3"/>
      <c r="VN1125" s="3"/>
      <c r="VO1125" s="3"/>
      <c r="VP1125" s="3"/>
      <c r="VQ1125" s="3"/>
      <c r="VR1125" s="3"/>
      <c r="VS1125" s="3"/>
      <c r="VT1125" s="3"/>
      <c r="VU1125" s="3"/>
      <c r="VV1125" s="3"/>
      <c r="VW1125" s="3"/>
      <c r="VX1125" s="3"/>
      <c r="VY1125" s="3"/>
      <c r="VZ1125" s="3"/>
      <c r="WA1125" s="3"/>
      <c r="WB1125" s="3"/>
      <c r="WC1125" s="3"/>
    </row>
    <row r="1126" spans="1:601" x14ac:dyDescent="0.3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  <c r="IU1126" s="3"/>
      <c r="IV1126" s="3"/>
      <c r="IW1126" s="3"/>
      <c r="IX1126" s="3"/>
      <c r="IY1126" s="3"/>
      <c r="IZ1126" s="3"/>
      <c r="JA1126" s="3"/>
      <c r="JB1126" s="3"/>
      <c r="JC1126" s="3"/>
      <c r="JD1126" s="3"/>
      <c r="JE1126" s="3"/>
      <c r="JF1126" s="3"/>
      <c r="JG1126" s="3"/>
      <c r="JH1126" s="3"/>
      <c r="JI1126" s="3"/>
      <c r="JJ1126" s="3"/>
      <c r="JK1126" s="3"/>
      <c r="JL1126" s="3"/>
      <c r="JM1126" s="3"/>
      <c r="JN1126" s="3"/>
      <c r="JO1126" s="3"/>
      <c r="JP1126" s="3"/>
      <c r="JQ1126" s="3"/>
      <c r="JR1126" s="3"/>
      <c r="JS1126" s="3"/>
      <c r="JT1126" s="3"/>
      <c r="JU1126" s="3"/>
      <c r="JV1126" s="3"/>
      <c r="JW1126" s="3"/>
      <c r="JX1126" s="3"/>
      <c r="JY1126" s="3"/>
      <c r="JZ1126" s="3"/>
      <c r="KA1126" s="3"/>
      <c r="KB1126" s="3"/>
      <c r="KC1126" s="3"/>
      <c r="KD1126" s="3"/>
      <c r="KE1126" s="3"/>
      <c r="KF1126" s="3"/>
      <c r="KG1126" s="3"/>
      <c r="KH1126" s="3"/>
      <c r="KI1126" s="3"/>
      <c r="KJ1126" s="3"/>
      <c r="KK1126" s="3"/>
      <c r="KL1126" s="3"/>
      <c r="KM1126" s="3"/>
      <c r="KN1126" s="3"/>
      <c r="KO1126" s="3"/>
      <c r="KP1126" s="3"/>
      <c r="KQ1126" s="3"/>
      <c r="KR1126" s="3"/>
      <c r="KS1126" s="3"/>
      <c r="KT1126" s="3"/>
      <c r="KU1126" s="3"/>
      <c r="KV1126" s="3"/>
      <c r="KW1126" s="3"/>
      <c r="KX1126" s="3"/>
      <c r="KY1126" s="3"/>
      <c r="KZ1126" s="3"/>
      <c r="LA1126" s="3"/>
      <c r="LB1126" s="3"/>
      <c r="LC1126" s="3"/>
      <c r="LD1126" s="3"/>
      <c r="LE1126" s="3"/>
      <c r="LF1126" s="3"/>
      <c r="LG1126" s="3"/>
      <c r="LH1126" s="3"/>
      <c r="LI1126" s="3"/>
      <c r="LJ1126" s="3"/>
      <c r="LK1126" s="3"/>
      <c r="LL1126" s="3"/>
      <c r="LM1126" s="3"/>
      <c r="LN1126" s="3"/>
      <c r="LO1126" s="3"/>
      <c r="LP1126" s="3"/>
      <c r="LQ1126" s="3"/>
      <c r="LR1126" s="3"/>
      <c r="LS1126" s="3"/>
      <c r="LT1126" s="3"/>
      <c r="LU1126" s="3"/>
      <c r="LV1126" s="3"/>
      <c r="LW1126" s="3"/>
      <c r="LX1126" s="3"/>
      <c r="LY1126" s="3"/>
      <c r="LZ1126" s="3"/>
      <c r="MA1126" s="3"/>
      <c r="MB1126" s="3"/>
      <c r="MC1126" s="3"/>
      <c r="MD1126" s="3"/>
      <c r="ME1126" s="3"/>
      <c r="MF1126" s="3"/>
      <c r="MG1126" s="3"/>
      <c r="MH1126" s="3"/>
      <c r="MI1126" s="3"/>
      <c r="MJ1126" s="3"/>
      <c r="MK1126" s="3"/>
      <c r="ML1126" s="3"/>
      <c r="MM1126" s="3"/>
      <c r="MN1126" s="3"/>
      <c r="MO1126" s="3"/>
      <c r="MP1126" s="3"/>
      <c r="MQ1126" s="3"/>
      <c r="MR1126" s="3"/>
      <c r="MS1126" s="3"/>
      <c r="MT1126" s="3"/>
      <c r="MU1126" s="3"/>
      <c r="MV1126" s="3"/>
      <c r="MW1126" s="3"/>
      <c r="MX1126" s="3"/>
      <c r="MY1126" s="3"/>
      <c r="MZ1126" s="3"/>
      <c r="NA1126" s="3"/>
      <c r="NB1126" s="3"/>
      <c r="NC1126" s="3"/>
      <c r="ND1126" s="3"/>
      <c r="NE1126" s="3"/>
      <c r="NF1126" s="3"/>
      <c r="NG1126" s="3"/>
      <c r="NH1126" s="3"/>
      <c r="NI1126" s="3"/>
      <c r="NJ1126" s="3"/>
      <c r="NK1126" s="3"/>
      <c r="NL1126" s="3"/>
      <c r="NM1126" s="3"/>
      <c r="NN1126" s="3"/>
      <c r="NO1126" s="3"/>
      <c r="NP1126" s="3"/>
      <c r="NQ1126" s="3"/>
      <c r="NR1126" s="3"/>
      <c r="NS1126" s="3"/>
      <c r="NT1126" s="3"/>
      <c r="NU1126" s="3"/>
      <c r="NV1126" s="3"/>
      <c r="NW1126" s="3"/>
      <c r="NX1126" s="3"/>
      <c r="NY1126" s="3"/>
      <c r="NZ1126" s="3"/>
      <c r="OA1126" s="3"/>
      <c r="OB1126" s="3"/>
      <c r="OC1126" s="3"/>
      <c r="OD1126" s="3"/>
      <c r="OE1126" s="3"/>
      <c r="OF1126" s="3"/>
      <c r="OG1126" s="3"/>
      <c r="OH1126" s="3"/>
      <c r="OI1126" s="3"/>
      <c r="OJ1126" s="3"/>
      <c r="OK1126" s="3"/>
      <c r="OL1126" s="3"/>
      <c r="OM1126" s="3"/>
      <c r="ON1126" s="3"/>
      <c r="OO1126" s="3"/>
      <c r="OP1126" s="3"/>
      <c r="OQ1126" s="3"/>
      <c r="OR1126" s="3"/>
      <c r="OS1126" s="3"/>
      <c r="OT1126" s="3"/>
      <c r="OU1126" s="3"/>
      <c r="OV1126" s="3"/>
      <c r="OW1126" s="3"/>
      <c r="OX1126" s="3"/>
      <c r="OY1126" s="3"/>
      <c r="OZ1126" s="3"/>
      <c r="PA1126" s="3"/>
      <c r="PB1126" s="3"/>
      <c r="PC1126" s="3"/>
      <c r="PD1126" s="3"/>
      <c r="PE1126" s="3"/>
      <c r="PF1126" s="3"/>
      <c r="PG1126" s="3"/>
      <c r="PH1126" s="3"/>
      <c r="PI1126" s="3"/>
      <c r="PJ1126" s="3"/>
      <c r="PK1126" s="3"/>
      <c r="PL1126" s="3"/>
      <c r="PM1126" s="3"/>
      <c r="PN1126" s="3"/>
      <c r="PO1126" s="3"/>
      <c r="PP1126" s="3"/>
      <c r="PQ1126" s="3"/>
      <c r="PR1126" s="3"/>
      <c r="PS1126" s="3"/>
      <c r="PT1126" s="3"/>
      <c r="PU1126" s="3"/>
      <c r="PV1126" s="3"/>
      <c r="PW1126" s="3"/>
      <c r="PX1126" s="3"/>
      <c r="PY1126" s="3"/>
      <c r="PZ1126" s="3"/>
      <c r="QA1126" s="3"/>
      <c r="QB1126" s="3"/>
      <c r="QC1126" s="3"/>
      <c r="QD1126" s="3"/>
      <c r="QE1126" s="3"/>
      <c r="QF1126" s="3"/>
      <c r="QG1126" s="3"/>
      <c r="QH1126" s="3"/>
      <c r="QI1126" s="3"/>
      <c r="QJ1126" s="3"/>
      <c r="QK1126" s="3"/>
      <c r="QL1126" s="3"/>
      <c r="QM1126" s="3"/>
      <c r="QN1126" s="3"/>
      <c r="QO1126" s="3"/>
      <c r="QP1126" s="3"/>
      <c r="QQ1126" s="3"/>
      <c r="QR1126" s="3"/>
      <c r="QS1126" s="3"/>
      <c r="QT1126" s="3"/>
      <c r="QU1126" s="3"/>
      <c r="QV1126" s="3"/>
      <c r="QW1126" s="3"/>
      <c r="QX1126" s="3"/>
      <c r="QY1126" s="3"/>
      <c r="QZ1126" s="3"/>
      <c r="RA1126" s="3"/>
      <c r="RB1126" s="3"/>
      <c r="RC1126" s="3"/>
      <c r="RD1126" s="3"/>
      <c r="RE1126" s="3"/>
      <c r="RF1126" s="3"/>
      <c r="RG1126" s="3"/>
      <c r="RH1126" s="3"/>
      <c r="RI1126" s="3"/>
      <c r="RJ1126" s="3"/>
      <c r="RK1126" s="3"/>
      <c r="RL1126" s="3"/>
      <c r="RM1126" s="3"/>
      <c r="RN1126" s="3"/>
      <c r="RO1126" s="3"/>
      <c r="RP1126" s="3"/>
      <c r="RQ1126" s="3"/>
      <c r="RR1126" s="3"/>
      <c r="RS1126" s="3"/>
      <c r="RT1126" s="3"/>
      <c r="RU1126" s="3"/>
      <c r="RV1126" s="3"/>
      <c r="RW1126" s="3"/>
      <c r="RX1126" s="3"/>
      <c r="RY1126" s="3"/>
      <c r="RZ1126" s="3"/>
      <c r="SA1126" s="3"/>
      <c r="SB1126" s="3"/>
      <c r="SC1126" s="3"/>
      <c r="SD1126" s="3"/>
      <c r="SE1126" s="3"/>
      <c r="SF1126" s="3"/>
      <c r="SG1126" s="3"/>
      <c r="SH1126" s="3"/>
      <c r="SI1126" s="3"/>
      <c r="SJ1126" s="3"/>
      <c r="SK1126" s="3"/>
      <c r="SL1126" s="3"/>
      <c r="SM1126" s="3"/>
      <c r="SN1126" s="3"/>
      <c r="SO1126" s="3"/>
      <c r="SP1126" s="3"/>
      <c r="SQ1126" s="3"/>
      <c r="SR1126" s="3"/>
      <c r="SS1126" s="3"/>
      <c r="ST1126" s="3"/>
      <c r="SU1126" s="3"/>
      <c r="SV1126" s="3"/>
      <c r="SW1126" s="3"/>
      <c r="SX1126" s="3"/>
      <c r="SY1126" s="3"/>
      <c r="SZ1126" s="3"/>
      <c r="TA1126" s="3"/>
      <c r="TB1126" s="3"/>
      <c r="TC1126" s="3"/>
      <c r="TD1126" s="3"/>
      <c r="TE1126" s="3"/>
      <c r="TF1126" s="3"/>
      <c r="TG1126" s="3"/>
      <c r="TH1126" s="3"/>
      <c r="TI1126" s="3"/>
      <c r="TJ1126" s="3"/>
      <c r="TK1126" s="3"/>
      <c r="TL1126" s="3"/>
      <c r="TM1126" s="3"/>
      <c r="TN1126" s="3"/>
      <c r="TO1126" s="3"/>
      <c r="TP1126" s="3"/>
      <c r="TQ1126" s="3"/>
      <c r="TR1126" s="3"/>
      <c r="TS1126" s="3"/>
      <c r="TT1126" s="3"/>
      <c r="TU1126" s="3"/>
      <c r="TV1126" s="3"/>
      <c r="TW1126" s="3"/>
      <c r="TX1126" s="3"/>
      <c r="TY1126" s="3"/>
      <c r="TZ1126" s="3"/>
      <c r="UA1126" s="3"/>
      <c r="UB1126" s="3"/>
      <c r="UC1126" s="3"/>
      <c r="UD1126" s="3"/>
      <c r="UE1126" s="3"/>
      <c r="UF1126" s="3"/>
      <c r="UG1126" s="3"/>
      <c r="UH1126" s="3"/>
      <c r="UI1126" s="3"/>
      <c r="UJ1126" s="3"/>
      <c r="UK1126" s="3"/>
      <c r="UL1126" s="3"/>
      <c r="UM1126" s="3"/>
      <c r="UN1126" s="3"/>
      <c r="UO1126" s="3"/>
      <c r="UP1126" s="3"/>
      <c r="UQ1126" s="3"/>
      <c r="UR1126" s="3"/>
      <c r="US1126" s="3"/>
      <c r="UT1126" s="3"/>
      <c r="UU1126" s="3"/>
      <c r="UV1126" s="3"/>
      <c r="UW1126" s="3"/>
      <c r="UX1126" s="3"/>
      <c r="UY1126" s="3"/>
      <c r="UZ1126" s="3"/>
      <c r="VA1126" s="3"/>
      <c r="VB1126" s="3"/>
      <c r="VC1126" s="3"/>
      <c r="VD1126" s="3"/>
      <c r="VE1126" s="3"/>
      <c r="VF1126" s="3"/>
      <c r="VG1126" s="3"/>
      <c r="VH1126" s="3"/>
      <c r="VI1126" s="3"/>
      <c r="VJ1126" s="3"/>
      <c r="VK1126" s="3"/>
      <c r="VL1126" s="3"/>
      <c r="VM1126" s="3"/>
      <c r="VN1126" s="3"/>
      <c r="VO1126" s="3"/>
      <c r="VP1126" s="3"/>
      <c r="VQ1126" s="3"/>
      <c r="VR1126" s="3"/>
      <c r="VS1126" s="3"/>
      <c r="VT1126" s="3"/>
      <c r="VU1126" s="3"/>
      <c r="VV1126" s="3"/>
      <c r="VW1126" s="3"/>
      <c r="VX1126" s="3"/>
      <c r="VY1126" s="3"/>
      <c r="VZ1126" s="3"/>
      <c r="WA1126" s="3"/>
      <c r="WB1126" s="3"/>
      <c r="WC1126" s="3"/>
    </row>
    <row r="1127" spans="1:601" x14ac:dyDescent="0.3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  <c r="IW1127" s="3"/>
      <c r="IX1127" s="3"/>
      <c r="IY1127" s="3"/>
      <c r="IZ1127" s="3"/>
      <c r="JA1127" s="3"/>
      <c r="JB1127" s="3"/>
      <c r="JC1127" s="3"/>
      <c r="JD1127" s="3"/>
      <c r="JE1127" s="3"/>
      <c r="JF1127" s="3"/>
      <c r="JG1127" s="3"/>
      <c r="JH1127" s="3"/>
      <c r="JI1127" s="3"/>
      <c r="JJ1127" s="3"/>
      <c r="JK1127" s="3"/>
      <c r="JL1127" s="3"/>
      <c r="JM1127" s="3"/>
      <c r="JN1127" s="3"/>
      <c r="JO1127" s="3"/>
      <c r="JP1127" s="3"/>
      <c r="JQ1127" s="3"/>
      <c r="JR1127" s="3"/>
      <c r="JS1127" s="3"/>
      <c r="JT1127" s="3"/>
      <c r="JU1127" s="3"/>
      <c r="JV1127" s="3"/>
      <c r="JW1127" s="3"/>
      <c r="JX1127" s="3"/>
      <c r="JY1127" s="3"/>
      <c r="JZ1127" s="3"/>
      <c r="KA1127" s="3"/>
      <c r="KB1127" s="3"/>
      <c r="KC1127" s="3"/>
      <c r="KD1127" s="3"/>
      <c r="KE1127" s="3"/>
      <c r="KF1127" s="3"/>
      <c r="KG1127" s="3"/>
      <c r="KH1127" s="3"/>
      <c r="KI1127" s="3"/>
      <c r="KJ1127" s="3"/>
      <c r="KK1127" s="3"/>
      <c r="KL1127" s="3"/>
      <c r="KM1127" s="3"/>
      <c r="KN1127" s="3"/>
      <c r="KO1127" s="3"/>
      <c r="KP1127" s="3"/>
      <c r="KQ1127" s="3"/>
      <c r="KR1127" s="3"/>
      <c r="KS1127" s="3"/>
      <c r="KT1127" s="3"/>
      <c r="KU1127" s="3"/>
      <c r="KV1127" s="3"/>
      <c r="KW1127" s="3"/>
      <c r="KX1127" s="3"/>
      <c r="KY1127" s="3"/>
      <c r="KZ1127" s="3"/>
      <c r="LA1127" s="3"/>
      <c r="LB1127" s="3"/>
      <c r="LC1127" s="3"/>
      <c r="LD1127" s="3"/>
      <c r="LE1127" s="3"/>
      <c r="LF1127" s="3"/>
      <c r="LG1127" s="3"/>
      <c r="LH1127" s="3"/>
      <c r="LI1127" s="3"/>
      <c r="LJ1127" s="3"/>
      <c r="LK1127" s="3"/>
      <c r="LL1127" s="3"/>
      <c r="LM1127" s="3"/>
      <c r="LN1127" s="3"/>
      <c r="LO1127" s="3"/>
      <c r="LP1127" s="3"/>
      <c r="LQ1127" s="3"/>
      <c r="LR1127" s="3"/>
      <c r="LS1127" s="3"/>
      <c r="LT1127" s="3"/>
      <c r="LU1127" s="3"/>
      <c r="LV1127" s="3"/>
      <c r="LW1127" s="3"/>
      <c r="LX1127" s="3"/>
      <c r="LY1127" s="3"/>
      <c r="LZ1127" s="3"/>
      <c r="MA1127" s="3"/>
      <c r="MB1127" s="3"/>
      <c r="MC1127" s="3"/>
      <c r="MD1127" s="3"/>
      <c r="ME1127" s="3"/>
      <c r="MF1127" s="3"/>
      <c r="MG1127" s="3"/>
      <c r="MH1127" s="3"/>
      <c r="MI1127" s="3"/>
      <c r="MJ1127" s="3"/>
      <c r="MK1127" s="3"/>
      <c r="ML1127" s="3"/>
      <c r="MM1127" s="3"/>
      <c r="MN1127" s="3"/>
      <c r="MO1127" s="3"/>
      <c r="MP1127" s="3"/>
      <c r="MQ1127" s="3"/>
      <c r="MR1127" s="3"/>
      <c r="MS1127" s="3"/>
      <c r="MT1127" s="3"/>
      <c r="MU1127" s="3"/>
      <c r="MV1127" s="3"/>
      <c r="MW1127" s="3"/>
      <c r="MX1127" s="3"/>
      <c r="MY1127" s="3"/>
      <c r="MZ1127" s="3"/>
      <c r="NA1127" s="3"/>
      <c r="NB1127" s="3"/>
      <c r="NC1127" s="3"/>
      <c r="ND1127" s="3"/>
      <c r="NE1127" s="3"/>
      <c r="NF1127" s="3"/>
      <c r="NG1127" s="3"/>
      <c r="NH1127" s="3"/>
      <c r="NI1127" s="3"/>
      <c r="NJ1127" s="3"/>
      <c r="NK1127" s="3"/>
      <c r="NL1127" s="3"/>
      <c r="NM1127" s="3"/>
      <c r="NN1127" s="3"/>
      <c r="NO1127" s="3"/>
      <c r="NP1127" s="3"/>
      <c r="NQ1127" s="3"/>
      <c r="NR1127" s="3"/>
      <c r="NS1127" s="3"/>
      <c r="NT1127" s="3"/>
      <c r="NU1127" s="3"/>
      <c r="NV1127" s="3"/>
      <c r="NW1127" s="3"/>
      <c r="NX1127" s="3"/>
      <c r="NY1127" s="3"/>
      <c r="NZ1127" s="3"/>
      <c r="OA1127" s="3"/>
      <c r="OB1127" s="3"/>
      <c r="OC1127" s="3"/>
      <c r="OD1127" s="3"/>
      <c r="OE1127" s="3"/>
      <c r="OF1127" s="3"/>
      <c r="OG1127" s="3"/>
      <c r="OH1127" s="3"/>
      <c r="OI1127" s="3"/>
      <c r="OJ1127" s="3"/>
      <c r="OK1127" s="3"/>
      <c r="OL1127" s="3"/>
      <c r="OM1127" s="3"/>
      <c r="ON1127" s="3"/>
      <c r="OO1127" s="3"/>
      <c r="OP1127" s="3"/>
      <c r="OQ1127" s="3"/>
      <c r="OR1127" s="3"/>
      <c r="OS1127" s="3"/>
      <c r="OT1127" s="3"/>
      <c r="OU1127" s="3"/>
      <c r="OV1127" s="3"/>
      <c r="OW1127" s="3"/>
      <c r="OX1127" s="3"/>
      <c r="OY1127" s="3"/>
      <c r="OZ1127" s="3"/>
      <c r="PA1127" s="3"/>
      <c r="PB1127" s="3"/>
      <c r="PC1127" s="3"/>
      <c r="PD1127" s="3"/>
      <c r="PE1127" s="3"/>
      <c r="PF1127" s="3"/>
      <c r="PG1127" s="3"/>
      <c r="PH1127" s="3"/>
      <c r="PI1127" s="3"/>
      <c r="PJ1127" s="3"/>
      <c r="PK1127" s="3"/>
      <c r="PL1127" s="3"/>
      <c r="PM1127" s="3"/>
      <c r="PN1127" s="3"/>
      <c r="PO1127" s="3"/>
      <c r="PP1127" s="3"/>
      <c r="PQ1127" s="3"/>
      <c r="PR1127" s="3"/>
      <c r="PS1127" s="3"/>
      <c r="PT1127" s="3"/>
      <c r="PU1127" s="3"/>
      <c r="PV1127" s="3"/>
      <c r="PW1127" s="3"/>
      <c r="PX1127" s="3"/>
      <c r="PY1127" s="3"/>
      <c r="PZ1127" s="3"/>
      <c r="QA1127" s="3"/>
      <c r="QB1127" s="3"/>
      <c r="QC1127" s="3"/>
      <c r="QD1127" s="3"/>
      <c r="QE1127" s="3"/>
      <c r="QF1127" s="3"/>
      <c r="QG1127" s="3"/>
      <c r="QH1127" s="3"/>
      <c r="QI1127" s="3"/>
      <c r="QJ1127" s="3"/>
      <c r="QK1127" s="3"/>
      <c r="QL1127" s="3"/>
      <c r="QM1127" s="3"/>
      <c r="QN1127" s="3"/>
      <c r="QO1127" s="3"/>
      <c r="QP1127" s="3"/>
      <c r="QQ1127" s="3"/>
      <c r="QR1127" s="3"/>
      <c r="QS1127" s="3"/>
      <c r="QT1127" s="3"/>
      <c r="QU1127" s="3"/>
      <c r="QV1127" s="3"/>
      <c r="QW1127" s="3"/>
      <c r="QX1127" s="3"/>
      <c r="QY1127" s="3"/>
      <c r="QZ1127" s="3"/>
      <c r="RA1127" s="3"/>
      <c r="RB1127" s="3"/>
      <c r="RC1127" s="3"/>
      <c r="RD1127" s="3"/>
      <c r="RE1127" s="3"/>
      <c r="RF1127" s="3"/>
      <c r="RG1127" s="3"/>
      <c r="RH1127" s="3"/>
      <c r="RI1127" s="3"/>
      <c r="RJ1127" s="3"/>
      <c r="RK1127" s="3"/>
      <c r="RL1127" s="3"/>
      <c r="RM1127" s="3"/>
      <c r="RN1127" s="3"/>
      <c r="RO1127" s="3"/>
      <c r="RP1127" s="3"/>
      <c r="RQ1127" s="3"/>
      <c r="RR1127" s="3"/>
      <c r="RS1127" s="3"/>
      <c r="RT1127" s="3"/>
      <c r="RU1127" s="3"/>
      <c r="RV1127" s="3"/>
      <c r="RW1127" s="3"/>
      <c r="RX1127" s="3"/>
      <c r="RY1127" s="3"/>
      <c r="RZ1127" s="3"/>
      <c r="SA1127" s="3"/>
      <c r="SB1127" s="3"/>
      <c r="SC1127" s="3"/>
      <c r="SD1127" s="3"/>
      <c r="SE1127" s="3"/>
      <c r="SF1127" s="3"/>
      <c r="SG1127" s="3"/>
      <c r="SH1127" s="3"/>
      <c r="SI1127" s="3"/>
      <c r="SJ1127" s="3"/>
      <c r="SK1127" s="3"/>
      <c r="SL1127" s="3"/>
      <c r="SM1127" s="3"/>
      <c r="SN1127" s="3"/>
      <c r="SO1127" s="3"/>
      <c r="SP1127" s="3"/>
      <c r="SQ1127" s="3"/>
      <c r="SR1127" s="3"/>
      <c r="SS1127" s="3"/>
      <c r="ST1127" s="3"/>
      <c r="SU1127" s="3"/>
      <c r="SV1127" s="3"/>
      <c r="SW1127" s="3"/>
      <c r="SX1127" s="3"/>
      <c r="SY1127" s="3"/>
      <c r="SZ1127" s="3"/>
      <c r="TA1127" s="3"/>
      <c r="TB1127" s="3"/>
      <c r="TC1127" s="3"/>
      <c r="TD1127" s="3"/>
      <c r="TE1127" s="3"/>
      <c r="TF1127" s="3"/>
      <c r="TG1127" s="3"/>
      <c r="TH1127" s="3"/>
      <c r="TI1127" s="3"/>
      <c r="TJ1127" s="3"/>
      <c r="TK1127" s="3"/>
      <c r="TL1127" s="3"/>
      <c r="TM1127" s="3"/>
      <c r="TN1127" s="3"/>
      <c r="TO1127" s="3"/>
      <c r="TP1127" s="3"/>
      <c r="TQ1127" s="3"/>
      <c r="TR1127" s="3"/>
      <c r="TS1127" s="3"/>
      <c r="TT1127" s="3"/>
      <c r="TU1127" s="3"/>
      <c r="TV1127" s="3"/>
      <c r="TW1127" s="3"/>
      <c r="TX1127" s="3"/>
      <c r="TY1127" s="3"/>
      <c r="TZ1127" s="3"/>
      <c r="UA1127" s="3"/>
      <c r="UB1127" s="3"/>
      <c r="UC1127" s="3"/>
      <c r="UD1127" s="3"/>
      <c r="UE1127" s="3"/>
      <c r="UF1127" s="3"/>
      <c r="UG1127" s="3"/>
      <c r="UH1127" s="3"/>
      <c r="UI1127" s="3"/>
      <c r="UJ1127" s="3"/>
      <c r="UK1127" s="3"/>
      <c r="UL1127" s="3"/>
      <c r="UM1127" s="3"/>
      <c r="UN1127" s="3"/>
      <c r="UO1127" s="3"/>
      <c r="UP1127" s="3"/>
      <c r="UQ1127" s="3"/>
      <c r="UR1127" s="3"/>
      <c r="US1127" s="3"/>
      <c r="UT1127" s="3"/>
      <c r="UU1127" s="3"/>
      <c r="UV1127" s="3"/>
      <c r="UW1127" s="3"/>
      <c r="UX1127" s="3"/>
      <c r="UY1127" s="3"/>
      <c r="UZ1127" s="3"/>
      <c r="VA1127" s="3"/>
      <c r="VB1127" s="3"/>
      <c r="VC1127" s="3"/>
      <c r="VD1127" s="3"/>
      <c r="VE1127" s="3"/>
      <c r="VF1127" s="3"/>
      <c r="VG1127" s="3"/>
      <c r="VH1127" s="3"/>
      <c r="VI1127" s="3"/>
      <c r="VJ1127" s="3"/>
      <c r="VK1127" s="3"/>
      <c r="VL1127" s="3"/>
      <c r="VM1127" s="3"/>
      <c r="VN1127" s="3"/>
      <c r="VO1127" s="3"/>
      <c r="VP1127" s="3"/>
      <c r="VQ1127" s="3"/>
      <c r="VR1127" s="3"/>
      <c r="VS1127" s="3"/>
      <c r="VT1127" s="3"/>
      <c r="VU1127" s="3"/>
      <c r="VV1127" s="3"/>
      <c r="VW1127" s="3"/>
      <c r="VX1127" s="3"/>
      <c r="VY1127" s="3"/>
      <c r="VZ1127" s="3"/>
      <c r="WA1127" s="3"/>
      <c r="WB1127" s="3"/>
      <c r="WC1127" s="3"/>
    </row>
    <row r="1128" spans="1:601" x14ac:dyDescent="0.3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  <c r="IU1128" s="3"/>
      <c r="IV1128" s="3"/>
      <c r="IW1128" s="3"/>
      <c r="IX1128" s="3"/>
      <c r="IY1128" s="3"/>
      <c r="IZ1128" s="3"/>
      <c r="JA1128" s="3"/>
      <c r="JB1128" s="3"/>
      <c r="JC1128" s="3"/>
      <c r="JD1128" s="3"/>
      <c r="JE1128" s="3"/>
      <c r="JF1128" s="3"/>
      <c r="JG1128" s="3"/>
      <c r="JH1128" s="3"/>
      <c r="JI1128" s="3"/>
      <c r="JJ1128" s="3"/>
      <c r="JK1128" s="3"/>
      <c r="JL1128" s="3"/>
      <c r="JM1128" s="3"/>
      <c r="JN1128" s="3"/>
      <c r="JO1128" s="3"/>
      <c r="JP1128" s="3"/>
      <c r="JQ1128" s="3"/>
      <c r="JR1128" s="3"/>
      <c r="JS1128" s="3"/>
      <c r="JT1128" s="3"/>
      <c r="JU1128" s="3"/>
      <c r="JV1128" s="3"/>
      <c r="JW1128" s="3"/>
      <c r="JX1128" s="3"/>
      <c r="JY1128" s="3"/>
      <c r="JZ1128" s="3"/>
      <c r="KA1128" s="3"/>
      <c r="KB1128" s="3"/>
      <c r="KC1128" s="3"/>
      <c r="KD1128" s="3"/>
      <c r="KE1128" s="3"/>
      <c r="KF1128" s="3"/>
      <c r="KG1128" s="3"/>
      <c r="KH1128" s="3"/>
      <c r="KI1128" s="3"/>
      <c r="KJ1128" s="3"/>
      <c r="KK1128" s="3"/>
      <c r="KL1128" s="3"/>
      <c r="KM1128" s="3"/>
      <c r="KN1128" s="3"/>
      <c r="KO1128" s="3"/>
      <c r="KP1128" s="3"/>
      <c r="KQ1128" s="3"/>
      <c r="KR1128" s="3"/>
      <c r="KS1128" s="3"/>
      <c r="KT1128" s="3"/>
      <c r="KU1128" s="3"/>
      <c r="KV1128" s="3"/>
      <c r="KW1128" s="3"/>
      <c r="KX1128" s="3"/>
      <c r="KY1128" s="3"/>
      <c r="KZ1128" s="3"/>
      <c r="LA1128" s="3"/>
      <c r="LB1128" s="3"/>
      <c r="LC1128" s="3"/>
      <c r="LD1128" s="3"/>
      <c r="LE1128" s="3"/>
      <c r="LF1128" s="3"/>
      <c r="LG1128" s="3"/>
      <c r="LH1128" s="3"/>
      <c r="LI1128" s="3"/>
      <c r="LJ1128" s="3"/>
      <c r="LK1128" s="3"/>
      <c r="LL1128" s="3"/>
      <c r="LM1128" s="3"/>
      <c r="LN1128" s="3"/>
      <c r="LO1128" s="3"/>
      <c r="LP1128" s="3"/>
      <c r="LQ1128" s="3"/>
      <c r="LR1128" s="3"/>
      <c r="LS1128" s="3"/>
      <c r="LT1128" s="3"/>
      <c r="LU1128" s="3"/>
      <c r="LV1128" s="3"/>
      <c r="LW1128" s="3"/>
      <c r="LX1128" s="3"/>
      <c r="LY1128" s="3"/>
      <c r="LZ1128" s="3"/>
      <c r="MA1128" s="3"/>
      <c r="MB1128" s="3"/>
      <c r="MC1128" s="3"/>
      <c r="MD1128" s="3"/>
      <c r="ME1128" s="3"/>
      <c r="MF1128" s="3"/>
      <c r="MG1128" s="3"/>
      <c r="MH1128" s="3"/>
      <c r="MI1128" s="3"/>
      <c r="MJ1128" s="3"/>
      <c r="MK1128" s="3"/>
      <c r="ML1128" s="3"/>
      <c r="MM1128" s="3"/>
      <c r="MN1128" s="3"/>
      <c r="MO1128" s="3"/>
      <c r="MP1128" s="3"/>
      <c r="MQ1128" s="3"/>
      <c r="MR1128" s="3"/>
      <c r="MS1128" s="3"/>
      <c r="MT1128" s="3"/>
      <c r="MU1128" s="3"/>
      <c r="MV1128" s="3"/>
      <c r="MW1128" s="3"/>
      <c r="MX1128" s="3"/>
      <c r="MY1128" s="3"/>
      <c r="MZ1128" s="3"/>
      <c r="NA1128" s="3"/>
      <c r="NB1128" s="3"/>
      <c r="NC1128" s="3"/>
      <c r="ND1128" s="3"/>
      <c r="NE1128" s="3"/>
      <c r="NF1128" s="3"/>
      <c r="NG1128" s="3"/>
      <c r="NH1128" s="3"/>
      <c r="NI1128" s="3"/>
      <c r="NJ1128" s="3"/>
      <c r="NK1128" s="3"/>
      <c r="NL1128" s="3"/>
      <c r="NM1128" s="3"/>
      <c r="NN1128" s="3"/>
      <c r="NO1128" s="3"/>
      <c r="NP1128" s="3"/>
      <c r="NQ1128" s="3"/>
      <c r="NR1128" s="3"/>
      <c r="NS1128" s="3"/>
      <c r="NT1128" s="3"/>
      <c r="NU1128" s="3"/>
      <c r="NV1128" s="3"/>
      <c r="NW1128" s="3"/>
      <c r="NX1128" s="3"/>
      <c r="NY1128" s="3"/>
      <c r="NZ1128" s="3"/>
      <c r="OA1128" s="3"/>
      <c r="OB1128" s="3"/>
      <c r="OC1128" s="3"/>
      <c r="OD1128" s="3"/>
      <c r="OE1128" s="3"/>
      <c r="OF1128" s="3"/>
      <c r="OG1128" s="3"/>
      <c r="OH1128" s="3"/>
      <c r="OI1128" s="3"/>
      <c r="OJ1128" s="3"/>
      <c r="OK1128" s="3"/>
      <c r="OL1128" s="3"/>
      <c r="OM1128" s="3"/>
      <c r="ON1128" s="3"/>
      <c r="OO1128" s="3"/>
      <c r="OP1128" s="3"/>
      <c r="OQ1128" s="3"/>
      <c r="OR1128" s="3"/>
      <c r="OS1128" s="3"/>
      <c r="OT1128" s="3"/>
      <c r="OU1128" s="3"/>
      <c r="OV1128" s="3"/>
      <c r="OW1128" s="3"/>
      <c r="OX1128" s="3"/>
      <c r="OY1128" s="3"/>
      <c r="OZ1128" s="3"/>
      <c r="PA1128" s="3"/>
      <c r="PB1128" s="3"/>
      <c r="PC1128" s="3"/>
      <c r="PD1128" s="3"/>
      <c r="PE1128" s="3"/>
      <c r="PF1128" s="3"/>
      <c r="PG1128" s="3"/>
      <c r="PH1128" s="3"/>
      <c r="PI1128" s="3"/>
      <c r="PJ1128" s="3"/>
      <c r="PK1128" s="3"/>
      <c r="PL1128" s="3"/>
      <c r="PM1128" s="3"/>
      <c r="PN1128" s="3"/>
      <c r="PO1128" s="3"/>
      <c r="PP1128" s="3"/>
      <c r="PQ1128" s="3"/>
      <c r="PR1128" s="3"/>
      <c r="PS1128" s="3"/>
      <c r="PT1128" s="3"/>
      <c r="PU1128" s="3"/>
      <c r="PV1128" s="3"/>
      <c r="PW1128" s="3"/>
      <c r="PX1128" s="3"/>
      <c r="PY1128" s="3"/>
      <c r="PZ1128" s="3"/>
      <c r="QA1128" s="3"/>
      <c r="QB1128" s="3"/>
      <c r="QC1128" s="3"/>
      <c r="QD1128" s="3"/>
      <c r="QE1128" s="3"/>
      <c r="QF1128" s="3"/>
      <c r="QG1128" s="3"/>
      <c r="QH1128" s="3"/>
      <c r="QI1128" s="3"/>
      <c r="QJ1128" s="3"/>
      <c r="QK1128" s="3"/>
      <c r="QL1128" s="3"/>
      <c r="QM1128" s="3"/>
      <c r="QN1128" s="3"/>
      <c r="QO1128" s="3"/>
      <c r="QP1128" s="3"/>
      <c r="QQ1128" s="3"/>
      <c r="QR1128" s="3"/>
      <c r="QS1128" s="3"/>
      <c r="QT1128" s="3"/>
      <c r="QU1128" s="3"/>
      <c r="QV1128" s="3"/>
      <c r="QW1128" s="3"/>
      <c r="QX1128" s="3"/>
      <c r="QY1128" s="3"/>
      <c r="QZ1128" s="3"/>
      <c r="RA1128" s="3"/>
      <c r="RB1128" s="3"/>
      <c r="RC1128" s="3"/>
      <c r="RD1128" s="3"/>
      <c r="RE1128" s="3"/>
      <c r="RF1128" s="3"/>
      <c r="RG1128" s="3"/>
      <c r="RH1128" s="3"/>
      <c r="RI1128" s="3"/>
      <c r="RJ1128" s="3"/>
      <c r="RK1128" s="3"/>
      <c r="RL1128" s="3"/>
      <c r="RM1128" s="3"/>
      <c r="RN1128" s="3"/>
      <c r="RO1128" s="3"/>
      <c r="RP1128" s="3"/>
      <c r="RQ1128" s="3"/>
      <c r="RR1128" s="3"/>
      <c r="RS1128" s="3"/>
      <c r="RT1128" s="3"/>
      <c r="RU1128" s="3"/>
      <c r="RV1128" s="3"/>
      <c r="RW1128" s="3"/>
      <c r="RX1128" s="3"/>
      <c r="RY1128" s="3"/>
      <c r="RZ1128" s="3"/>
      <c r="SA1128" s="3"/>
      <c r="SB1128" s="3"/>
      <c r="SC1128" s="3"/>
      <c r="SD1128" s="3"/>
      <c r="SE1128" s="3"/>
      <c r="SF1128" s="3"/>
      <c r="SG1128" s="3"/>
      <c r="SH1128" s="3"/>
      <c r="SI1128" s="3"/>
      <c r="SJ1128" s="3"/>
      <c r="SK1128" s="3"/>
      <c r="SL1128" s="3"/>
      <c r="SM1128" s="3"/>
      <c r="SN1128" s="3"/>
      <c r="SO1128" s="3"/>
      <c r="SP1128" s="3"/>
      <c r="SQ1128" s="3"/>
      <c r="SR1128" s="3"/>
      <c r="SS1128" s="3"/>
      <c r="ST1128" s="3"/>
      <c r="SU1128" s="3"/>
      <c r="SV1128" s="3"/>
      <c r="SW1128" s="3"/>
      <c r="SX1128" s="3"/>
      <c r="SY1128" s="3"/>
      <c r="SZ1128" s="3"/>
      <c r="TA1128" s="3"/>
      <c r="TB1128" s="3"/>
      <c r="TC1128" s="3"/>
      <c r="TD1128" s="3"/>
      <c r="TE1128" s="3"/>
      <c r="TF1128" s="3"/>
      <c r="TG1128" s="3"/>
      <c r="TH1128" s="3"/>
      <c r="TI1128" s="3"/>
      <c r="TJ1128" s="3"/>
      <c r="TK1128" s="3"/>
      <c r="TL1128" s="3"/>
      <c r="TM1128" s="3"/>
      <c r="TN1128" s="3"/>
      <c r="TO1128" s="3"/>
      <c r="TP1128" s="3"/>
      <c r="TQ1128" s="3"/>
      <c r="TR1128" s="3"/>
      <c r="TS1128" s="3"/>
      <c r="TT1128" s="3"/>
      <c r="TU1128" s="3"/>
      <c r="TV1128" s="3"/>
      <c r="TW1128" s="3"/>
      <c r="TX1128" s="3"/>
      <c r="TY1128" s="3"/>
      <c r="TZ1128" s="3"/>
      <c r="UA1128" s="3"/>
      <c r="UB1128" s="3"/>
      <c r="UC1128" s="3"/>
      <c r="UD1128" s="3"/>
      <c r="UE1128" s="3"/>
      <c r="UF1128" s="3"/>
      <c r="UG1128" s="3"/>
      <c r="UH1128" s="3"/>
      <c r="UI1128" s="3"/>
      <c r="UJ1128" s="3"/>
      <c r="UK1128" s="3"/>
      <c r="UL1128" s="3"/>
      <c r="UM1128" s="3"/>
      <c r="UN1128" s="3"/>
      <c r="UO1128" s="3"/>
      <c r="UP1128" s="3"/>
      <c r="UQ1128" s="3"/>
      <c r="UR1128" s="3"/>
      <c r="US1128" s="3"/>
      <c r="UT1128" s="3"/>
      <c r="UU1128" s="3"/>
      <c r="UV1128" s="3"/>
      <c r="UW1128" s="3"/>
      <c r="UX1128" s="3"/>
      <c r="UY1128" s="3"/>
      <c r="UZ1128" s="3"/>
      <c r="VA1128" s="3"/>
      <c r="VB1128" s="3"/>
      <c r="VC1128" s="3"/>
      <c r="VD1128" s="3"/>
      <c r="VE1128" s="3"/>
      <c r="VF1128" s="3"/>
      <c r="VG1128" s="3"/>
      <c r="VH1128" s="3"/>
      <c r="VI1128" s="3"/>
      <c r="VJ1128" s="3"/>
      <c r="VK1128" s="3"/>
      <c r="VL1128" s="3"/>
      <c r="VM1128" s="3"/>
      <c r="VN1128" s="3"/>
      <c r="VO1128" s="3"/>
      <c r="VP1128" s="3"/>
      <c r="VQ1128" s="3"/>
      <c r="VR1128" s="3"/>
      <c r="VS1128" s="3"/>
      <c r="VT1128" s="3"/>
      <c r="VU1128" s="3"/>
      <c r="VV1128" s="3"/>
      <c r="VW1128" s="3"/>
      <c r="VX1128" s="3"/>
      <c r="VY1128" s="3"/>
      <c r="VZ1128" s="3"/>
      <c r="WA1128" s="3"/>
      <c r="WB1128" s="3"/>
      <c r="WC1128" s="3"/>
    </row>
    <row r="1129" spans="1:601" x14ac:dyDescent="0.3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  <c r="IW1129" s="3"/>
      <c r="IX1129" s="3"/>
      <c r="IY1129" s="3"/>
      <c r="IZ1129" s="3"/>
      <c r="JA1129" s="3"/>
      <c r="JB1129" s="3"/>
      <c r="JC1129" s="3"/>
      <c r="JD1129" s="3"/>
      <c r="JE1129" s="3"/>
      <c r="JF1129" s="3"/>
      <c r="JG1129" s="3"/>
      <c r="JH1129" s="3"/>
      <c r="JI1129" s="3"/>
      <c r="JJ1129" s="3"/>
      <c r="JK1129" s="3"/>
      <c r="JL1129" s="3"/>
      <c r="JM1129" s="3"/>
      <c r="JN1129" s="3"/>
      <c r="JO1129" s="3"/>
      <c r="JP1129" s="3"/>
      <c r="JQ1129" s="3"/>
      <c r="JR1129" s="3"/>
      <c r="JS1129" s="3"/>
      <c r="JT1129" s="3"/>
      <c r="JU1129" s="3"/>
      <c r="JV1129" s="3"/>
      <c r="JW1129" s="3"/>
      <c r="JX1129" s="3"/>
      <c r="JY1129" s="3"/>
      <c r="JZ1129" s="3"/>
      <c r="KA1129" s="3"/>
      <c r="KB1129" s="3"/>
      <c r="KC1129" s="3"/>
      <c r="KD1129" s="3"/>
      <c r="KE1129" s="3"/>
      <c r="KF1129" s="3"/>
      <c r="KG1129" s="3"/>
      <c r="KH1129" s="3"/>
      <c r="KI1129" s="3"/>
      <c r="KJ1129" s="3"/>
      <c r="KK1129" s="3"/>
      <c r="KL1129" s="3"/>
      <c r="KM1129" s="3"/>
      <c r="KN1129" s="3"/>
      <c r="KO1129" s="3"/>
      <c r="KP1129" s="3"/>
      <c r="KQ1129" s="3"/>
      <c r="KR1129" s="3"/>
      <c r="KS1129" s="3"/>
      <c r="KT1129" s="3"/>
      <c r="KU1129" s="3"/>
      <c r="KV1129" s="3"/>
      <c r="KW1129" s="3"/>
      <c r="KX1129" s="3"/>
      <c r="KY1129" s="3"/>
      <c r="KZ1129" s="3"/>
      <c r="LA1129" s="3"/>
      <c r="LB1129" s="3"/>
      <c r="LC1129" s="3"/>
      <c r="LD1129" s="3"/>
      <c r="LE1129" s="3"/>
      <c r="LF1129" s="3"/>
      <c r="LG1129" s="3"/>
      <c r="LH1129" s="3"/>
      <c r="LI1129" s="3"/>
      <c r="LJ1129" s="3"/>
      <c r="LK1129" s="3"/>
      <c r="LL1129" s="3"/>
      <c r="LM1129" s="3"/>
      <c r="LN1129" s="3"/>
      <c r="LO1129" s="3"/>
      <c r="LP1129" s="3"/>
      <c r="LQ1129" s="3"/>
      <c r="LR1129" s="3"/>
      <c r="LS1129" s="3"/>
      <c r="LT1129" s="3"/>
      <c r="LU1129" s="3"/>
      <c r="LV1129" s="3"/>
      <c r="LW1129" s="3"/>
      <c r="LX1129" s="3"/>
      <c r="LY1129" s="3"/>
      <c r="LZ1129" s="3"/>
      <c r="MA1129" s="3"/>
      <c r="MB1129" s="3"/>
      <c r="MC1129" s="3"/>
      <c r="MD1129" s="3"/>
      <c r="ME1129" s="3"/>
      <c r="MF1129" s="3"/>
      <c r="MG1129" s="3"/>
      <c r="MH1129" s="3"/>
      <c r="MI1129" s="3"/>
      <c r="MJ1129" s="3"/>
      <c r="MK1129" s="3"/>
      <c r="ML1129" s="3"/>
      <c r="MM1129" s="3"/>
      <c r="MN1129" s="3"/>
      <c r="MO1129" s="3"/>
      <c r="MP1129" s="3"/>
      <c r="MQ1129" s="3"/>
      <c r="MR1129" s="3"/>
      <c r="MS1129" s="3"/>
      <c r="MT1129" s="3"/>
      <c r="MU1129" s="3"/>
      <c r="MV1129" s="3"/>
      <c r="MW1129" s="3"/>
      <c r="MX1129" s="3"/>
      <c r="MY1129" s="3"/>
      <c r="MZ1129" s="3"/>
      <c r="NA1129" s="3"/>
      <c r="NB1129" s="3"/>
      <c r="NC1129" s="3"/>
      <c r="ND1129" s="3"/>
      <c r="NE1129" s="3"/>
      <c r="NF1129" s="3"/>
      <c r="NG1129" s="3"/>
      <c r="NH1129" s="3"/>
      <c r="NI1129" s="3"/>
      <c r="NJ1129" s="3"/>
      <c r="NK1129" s="3"/>
      <c r="NL1129" s="3"/>
      <c r="NM1129" s="3"/>
      <c r="NN1129" s="3"/>
      <c r="NO1129" s="3"/>
      <c r="NP1129" s="3"/>
      <c r="NQ1129" s="3"/>
      <c r="NR1129" s="3"/>
      <c r="NS1129" s="3"/>
      <c r="NT1129" s="3"/>
      <c r="NU1129" s="3"/>
      <c r="NV1129" s="3"/>
      <c r="NW1129" s="3"/>
      <c r="NX1129" s="3"/>
      <c r="NY1129" s="3"/>
      <c r="NZ1129" s="3"/>
      <c r="OA1129" s="3"/>
      <c r="OB1129" s="3"/>
      <c r="OC1129" s="3"/>
      <c r="OD1129" s="3"/>
      <c r="OE1129" s="3"/>
      <c r="OF1129" s="3"/>
      <c r="OG1129" s="3"/>
      <c r="OH1129" s="3"/>
      <c r="OI1129" s="3"/>
      <c r="OJ1129" s="3"/>
      <c r="OK1129" s="3"/>
      <c r="OL1129" s="3"/>
      <c r="OM1129" s="3"/>
      <c r="ON1129" s="3"/>
      <c r="OO1129" s="3"/>
      <c r="OP1129" s="3"/>
      <c r="OQ1129" s="3"/>
      <c r="OR1129" s="3"/>
      <c r="OS1129" s="3"/>
      <c r="OT1129" s="3"/>
      <c r="OU1129" s="3"/>
      <c r="OV1129" s="3"/>
      <c r="OW1129" s="3"/>
      <c r="OX1129" s="3"/>
      <c r="OY1129" s="3"/>
      <c r="OZ1129" s="3"/>
      <c r="PA1129" s="3"/>
      <c r="PB1129" s="3"/>
      <c r="PC1129" s="3"/>
      <c r="PD1129" s="3"/>
      <c r="PE1129" s="3"/>
      <c r="PF1129" s="3"/>
      <c r="PG1129" s="3"/>
      <c r="PH1129" s="3"/>
      <c r="PI1129" s="3"/>
      <c r="PJ1129" s="3"/>
      <c r="PK1129" s="3"/>
      <c r="PL1129" s="3"/>
      <c r="PM1129" s="3"/>
      <c r="PN1129" s="3"/>
      <c r="PO1129" s="3"/>
      <c r="PP1129" s="3"/>
      <c r="PQ1129" s="3"/>
      <c r="PR1129" s="3"/>
      <c r="PS1129" s="3"/>
      <c r="PT1129" s="3"/>
      <c r="PU1129" s="3"/>
      <c r="PV1129" s="3"/>
      <c r="PW1129" s="3"/>
      <c r="PX1129" s="3"/>
      <c r="PY1129" s="3"/>
      <c r="PZ1129" s="3"/>
      <c r="QA1129" s="3"/>
      <c r="QB1129" s="3"/>
      <c r="QC1129" s="3"/>
      <c r="QD1129" s="3"/>
      <c r="QE1129" s="3"/>
      <c r="QF1129" s="3"/>
      <c r="QG1129" s="3"/>
      <c r="QH1129" s="3"/>
      <c r="QI1129" s="3"/>
      <c r="QJ1129" s="3"/>
      <c r="QK1129" s="3"/>
      <c r="QL1129" s="3"/>
      <c r="QM1129" s="3"/>
      <c r="QN1129" s="3"/>
      <c r="QO1129" s="3"/>
      <c r="QP1129" s="3"/>
      <c r="QQ1129" s="3"/>
      <c r="QR1129" s="3"/>
      <c r="QS1129" s="3"/>
      <c r="QT1129" s="3"/>
      <c r="QU1129" s="3"/>
      <c r="QV1129" s="3"/>
      <c r="QW1129" s="3"/>
      <c r="QX1129" s="3"/>
      <c r="QY1129" s="3"/>
      <c r="QZ1129" s="3"/>
      <c r="RA1129" s="3"/>
      <c r="RB1129" s="3"/>
      <c r="RC1129" s="3"/>
      <c r="RD1129" s="3"/>
      <c r="RE1129" s="3"/>
      <c r="RF1129" s="3"/>
      <c r="RG1129" s="3"/>
      <c r="RH1129" s="3"/>
      <c r="RI1129" s="3"/>
      <c r="RJ1129" s="3"/>
      <c r="RK1129" s="3"/>
      <c r="RL1129" s="3"/>
      <c r="RM1129" s="3"/>
      <c r="RN1129" s="3"/>
      <c r="RO1129" s="3"/>
      <c r="RP1129" s="3"/>
      <c r="RQ1129" s="3"/>
      <c r="RR1129" s="3"/>
      <c r="RS1129" s="3"/>
      <c r="RT1129" s="3"/>
      <c r="RU1129" s="3"/>
      <c r="RV1129" s="3"/>
      <c r="RW1129" s="3"/>
      <c r="RX1129" s="3"/>
      <c r="RY1129" s="3"/>
      <c r="RZ1129" s="3"/>
      <c r="SA1129" s="3"/>
      <c r="SB1129" s="3"/>
      <c r="SC1129" s="3"/>
      <c r="SD1129" s="3"/>
      <c r="SE1129" s="3"/>
      <c r="SF1129" s="3"/>
      <c r="SG1129" s="3"/>
      <c r="SH1129" s="3"/>
      <c r="SI1129" s="3"/>
      <c r="SJ1129" s="3"/>
      <c r="SK1129" s="3"/>
      <c r="SL1129" s="3"/>
      <c r="SM1129" s="3"/>
      <c r="SN1129" s="3"/>
      <c r="SO1129" s="3"/>
      <c r="SP1129" s="3"/>
      <c r="SQ1129" s="3"/>
      <c r="SR1129" s="3"/>
      <c r="SS1129" s="3"/>
      <c r="ST1129" s="3"/>
      <c r="SU1129" s="3"/>
      <c r="SV1129" s="3"/>
      <c r="SW1129" s="3"/>
      <c r="SX1129" s="3"/>
      <c r="SY1129" s="3"/>
      <c r="SZ1129" s="3"/>
      <c r="TA1129" s="3"/>
      <c r="TB1129" s="3"/>
      <c r="TC1129" s="3"/>
      <c r="TD1129" s="3"/>
      <c r="TE1129" s="3"/>
      <c r="TF1129" s="3"/>
      <c r="TG1129" s="3"/>
      <c r="TH1129" s="3"/>
      <c r="TI1129" s="3"/>
      <c r="TJ1129" s="3"/>
      <c r="TK1129" s="3"/>
      <c r="TL1129" s="3"/>
      <c r="TM1129" s="3"/>
      <c r="TN1129" s="3"/>
      <c r="TO1129" s="3"/>
      <c r="TP1129" s="3"/>
      <c r="TQ1129" s="3"/>
      <c r="TR1129" s="3"/>
      <c r="TS1129" s="3"/>
      <c r="TT1129" s="3"/>
      <c r="TU1129" s="3"/>
      <c r="TV1129" s="3"/>
      <c r="TW1129" s="3"/>
      <c r="TX1129" s="3"/>
      <c r="TY1129" s="3"/>
      <c r="TZ1129" s="3"/>
      <c r="UA1129" s="3"/>
      <c r="UB1129" s="3"/>
      <c r="UC1129" s="3"/>
      <c r="UD1129" s="3"/>
      <c r="UE1129" s="3"/>
      <c r="UF1129" s="3"/>
      <c r="UG1129" s="3"/>
      <c r="UH1129" s="3"/>
      <c r="UI1129" s="3"/>
      <c r="UJ1129" s="3"/>
      <c r="UK1129" s="3"/>
      <c r="UL1129" s="3"/>
      <c r="UM1129" s="3"/>
      <c r="UN1129" s="3"/>
      <c r="UO1129" s="3"/>
      <c r="UP1129" s="3"/>
      <c r="UQ1129" s="3"/>
      <c r="UR1129" s="3"/>
      <c r="US1129" s="3"/>
      <c r="UT1129" s="3"/>
      <c r="UU1129" s="3"/>
      <c r="UV1129" s="3"/>
      <c r="UW1129" s="3"/>
      <c r="UX1129" s="3"/>
      <c r="UY1129" s="3"/>
      <c r="UZ1129" s="3"/>
      <c r="VA1129" s="3"/>
      <c r="VB1129" s="3"/>
      <c r="VC1129" s="3"/>
      <c r="VD1129" s="3"/>
      <c r="VE1129" s="3"/>
      <c r="VF1129" s="3"/>
      <c r="VG1129" s="3"/>
      <c r="VH1129" s="3"/>
      <c r="VI1129" s="3"/>
      <c r="VJ1129" s="3"/>
      <c r="VK1129" s="3"/>
      <c r="VL1129" s="3"/>
      <c r="VM1129" s="3"/>
      <c r="VN1129" s="3"/>
      <c r="VO1129" s="3"/>
      <c r="VP1129" s="3"/>
      <c r="VQ1129" s="3"/>
      <c r="VR1129" s="3"/>
      <c r="VS1129" s="3"/>
      <c r="VT1129" s="3"/>
      <c r="VU1129" s="3"/>
      <c r="VV1129" s="3"/>
      <c r="VW1129" s="3"/>
      <c r="VX1129" s="3"/>
      <c r="VY1129" s="3"/>
      <c r="VZ1129" s="3"/>
      <c r="WA1129" s="3"/>
      <c r="WB1129" s="3"/>
      <c r="WC1129" s="3"/>
    </row>
    <row r="1130" spans="1:601" x14ac:dyDescent="0.3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  <c r="IU1130" s="3"/>
      <c r="IV1130" s="3"/>
      <c r="IW1130" s="3"/>
      <c r="IX1130" s="3"/>
      <c r="IY1130" s="3"/>
      <c r="IZ1130" s="3"/>
      <c r="JA1130" s="3"/>
      <c r="JB1130" s="3"/>
      <c r="JC1130" s="3"/>
      <c r="JD1130" s="3"/>
      <c r="JE1130" s="3"/>
      <c r="JF1130" s="3"/>
      <c r="JG1130" s="3"/>
      <c r="JH1130" s="3"/>
      <c r="JI1130" s="3"/>
      <c r="JJ1130" s="3"/>
      <c r="JK1130" s="3"/>
      <c r="JL1130" s="3"/>
      <c r="JM1130" s="3"/>
      <c r="JN1130" s="3"/>
      <c r="JO1130" s="3"/>
      <c r="JP1130" s="3"/>
      <c r="JQ1130" s="3"/>
      <c r="JR1130" s="3"/>
      <c r="JS1130" s="3"/>
      <c r="JT1130" s="3"/>
      <c r="JU1130" s="3"/>
      <c r="JV1130" s="3"/>
      <c r="JW1130" s="3"/>
      <c r="JX1130" s="3"/>
      <c r="JY1130" s="3"/>
      <c r="JZ1130" s="3"/>
      <c r="KA1130" s="3"/>
      <c r="KB1130" s="3"/>
      <c r="KC1130" s="3"/>
      <c r="KD1130" s="3"/>
      <c r="KE1130" s="3"/>
      <c r="KF1130" s="3"/>
      <c r="KG1130" s="3"/>
      <c r="KH1130" s="3"/>
      <c r="KI1130" s="3"/>
      <c r="KJ1130" s="3"/>
      <c r="KK1130" s="3"/>
      <c r="KL1130" s="3"/>
      <c r="KM1130" s="3"/>
      <c r="KN1130" s="3"/>
      <c r="KO1130" s="3"/>
      <c r="KP1130" s="3"/>
      <c r="KQ1130" s="3"/>
      <c r="KR1130" s="3"/>
      <c r="KS1130" s="3"/>
      <c r="KT1130" s="3"/>
      <c r="KU1130" s="3"/>
      <c r="KV1130" s="3"/>
      <c r="KW1130" s="3"/>
      <c r="KX1130" s="3"/>
      <c r="KY1130" s="3"/>
      <c r="KZ1130" s="3"/>
      <c r="LA1130" s="3"/>
      <c r="LB1130" s="3"/>
      <c r="LC1130" s="3"/>
      <c r="LD1130" s="3"/>
      <c r="LE1130" s="3"/>
      <c r="LF1130" s="3"/>
      <c r="LG1130" s="3"/>
      <c r="LH1130" s="3"/>
      <c r="LI1130" s="3"/>
      <c r="LJ1130" s="3"/>
      <c r="LK1130" s="3"/>
      <c r="LL1130" s="3"/>
      <c r="LM1130" s="3"/>
      <c r="LN1130" s="3"/>
      <c r="LO1130" s="3"/>
      <c r="LP1130" s="3"/>
      <c r="LQ1130" s="3"/>
      <c r="LR1130" s="3"/>
      <c r="LS1130" s="3"/>
      <c r="LT1130" s="3"/>
      <c r="LU1130" s="3"/>
      <c r="LV1130" s="3"/>
      <c r="LW1130" s="3"/>
      <c r="LX1130" s="3"/>
      <c r="LY1130" s="3"/>
      <c r="LZ1130" s="3"/>
      <c r="MA1130" s="3"/>
      <c r="MB1130" s="3"/>
      <c r="MC1130" s="3"/>
      <c r="MD1130" s="3"/>
      <c r="ME1130" s="3"/>
      <c r="MF1130" s="3"/>
      <c r="MG1130" s="3"/>
      <c r="MH1130" s="3"/>
      <c r="MI1130" s="3"/>
      <c r="MJ1130" s="3"/>
      <c r="MK1130" s="3"/>
      <c r="ML1130" s="3"/>
      <c r="MM1130" s="3"/>
      <c r="MN1130" s="3"/>
      <c r="MO1130" s="3"/>
      <c r="MP1130" s="3"/>
      <c r="MQ1130" s="3"/>
      <c r="MR1130" s="3"/>
      <c r="MS1130" s="3"/>
      <c r="MT1130" s="3"/>
      <c r="MU1130" s="3"/>
      <c r="MV1130" s="3"/>
      <c r="MW1130" s="3"/>
      <c r="MX1130" s="3"/>
      <c r="MY1130" s="3"/>
      <c r="MZ1130" s="3"/>
      <c r="NA1130" s="3"/>
      <c r="NB1130" s="3"/>
      <c r="NC1130" s="3"/>
      <c r="ND1130" s="3"/>
      <c r="NE1130" s="3"/>
      <c r="NF1130" s="3"/>
      <c r="NG1130" s="3"/>
      <c r="NH1130" s="3"/>
      <c r="NI1130" s="3"/>
      <c r="NJ1130" s="3"/>
      <c r="NK1130" s="3"/>
      <c r="NL1130" s="3"/>
      <c r="NM1130" s="3"/>
      <c r="NN1130" s="3"/>
      <c r="NO1130" s="3"/>
      <c r="NP1130" s="3"/>
      <c r="NQ1130" s="3"/>
      <c r="NR1130" s="3"/>
      <c r="NS1130" s="3"/>
      <c r="NT1130" s="3"/>
      <c r="NU1130" s="3"/>
      <c r="NV1130" s="3"/>
      <c r="NW1130" s="3"/>
      <c r="NX1130" s="3"/>
      <c r="NY1130" s="3"/>
      <c r="NZ1130" s="3"/>
      <c r="OA1130" s="3"/>
      <c r="OB1130" s="3"/>
      <c r="OC1130" s="3"/>
      <c r="OD1130" s="3"/>
      <c r="OE1130" s="3"/>
      <c r="OF1130" s="3"/>
      <c r="OG1130" s="3"/>
      <c r="OH1130" s="3"/>
      <c r="OI1130" s="3"/>
      <c r="OJ1130" s="3"/>
      <c r="OK1130" s="3"/>
      <c r="OL1130" s="3"/>
      <c r="OM1130" s="3"/>
      <c r="ON1130" s="3"/>
      <c r="OO1130" s="3"/>
      <c r="OP1130" s="3"/>
      <c r="OQ1130" s="3"/>
      <c r="OR1130" s="3"/>
      <c r="OS1130" s="3"/>
      <c r="OT1130" s="3"/>
      <c r="OU1130" s="3"/>
      <c r="OV1130" s="3"/>
      <c r="OW1130" s="3"/>
      <c r="OX1130" s="3"/>
      <c r="OY1130" s="3"/>
      <c r="OZ1130" s="3"/>
      <c r="PA1130" s="3"/>
      <c r="PB1130" s="3"/>
      <c r="PC1130" s="3"/>
      <c r="PD1130" s="3"/>
      <c r="PE1130" s="3"/>
      <c r="PF1130" s="3"/>
      <c r="PG1130" s="3"/>
      <c r="PH1130" s="3"/>
      <c r="PI1130" s="3"/>
      <c r="PJ1130" s="3"/>
      <c r="PK1130" s="3"/>
      <c r="PL1130" s="3"/>
      <c r="PM1130" s="3"/>
      <c r="PN1130" s="3"/>
      <c r="PO1130" s="3"/>
      <c r="PP1130" s="3"/>
      <c r="PQ1130" s="3"/>
      <c r="PR1130" s="3"/>
      <c r="PS1130" s="3"/>
      <c r="PT1130" s="3"/>
      <c r="PU1130" s="3"/>
      <c r="PV1130" s="3"/>
      <c r="PW1130" s="3"/>
      <c r="PX1130" s="3"/>
      <c r="PY1130" s="3"/>
      <c r="PZ1130" s="3"/>
      <c r="QA1130" s="3"/>
      <c r="QB1130" s="3"/>
      <c r="QC1130" s="3"/>
      <c r="QD1130" s="3"/>
      <c r="QE1130" s="3"/>
      <c r="QF1130" s="3"/>
      <c r="QG1130" s="3"/>
      <c r="QH1130" s="3"/>
      <c r="QI1130" s="3"/>
      <c r="QJ1130" s="3"/>
      <c r="QK1130" s="3"/>
      <c r="QL1130" s="3"/>
      <c r="QM1130" s="3"/>
      <c r="QN1130" s="3"/>
      <c r="QO1130" s="3"/>
      <c r="QP1130" s="3"/>
      <c r="QQ1130" s="3"/>
      <c r="QR1130" s="3"/>
      <c r="QS1130" s="3"/>
      <c r="QT1130" s="3"/>
      <c r="QU1130" s="3"/>
      <c r="QV1130" s="3"/>
      <c r="QW1130" s="3"/>
      <c r="QX1130" s="3"/>
      <c r="QY1130" s="3"/>
      <c r="QZ1130" s="3"/>
      <c r="RA1130" s="3"/>
      <c r="RB1130" s="3"/>
      <c r="RC1130" s="3"/>
      <c r="RD1130" s="3"/>
      <c r="RE1130" s="3"/>
      <c r="RF1130" s="3"/>
      <c r="RG1130" s="3"/>
      <c r="RH1130" s="3"/>
      <c r="RI1130" s="3"/>
      <c r="RJ1130" s="3"/>
      <c r="RK1130" s="3"/>
      <c r="RL1130" s="3"/>
      <c r="RM1130" s="3"/>
      <c r="RN1130" s="3"/>
      <c r="RO1130" s="3"/>
      <c r="RP1130" s="3"/>
      <c r="RQ1130" s="3"/>
      <c r="RR1130" s="3"/>
      <c r="RS1130" s="3"/>
      <c r="RT1130" s="3"/>
      <c r="RU1130" s="3"/>
      <c r="RV1130" s="3"/>
      <c r="RW1130" s="3"/>
      <c r="RX1130" s="3"/>
      <c r="RY1130" s="3"/>
      <c r="RZ1130" s="3"/>
      <c r="SA1130" s="3"/>
      <c r="SB1130" s="3"/>
      <c r="SC1130" s="3"/>
      <c r="SD1130" s="3"/>
      <c r="SE1130" s="3"/>
      <c r="SF1130" s="3"/>
      <c r="SG1130" s="3"/>
      <c r="SH1130" s="3"/>
      <c r="SI1130" s="3"/>
      <c r="SJ1130" s="3"/>
      <c r="SK1130" s="3"/>
      <c r="SL1130" s="3"/>
      <c r="SM1130" s="3"/>
      <c r="SN1130" s="3"/>
      <c r="SO1130" s="3"/>
      <c r="SP1130" s="3"/>
      <c r="SQ1130" s="3"/>
      <c r="SR1130" s="3"/>
      <c r="SS1130" s="3"/>
      <c r="ST1130" s="3"/>
      <c r="SU1130" s="3"/>
      <c r="SV1130" s="3"/>
      <c r="SW1130" s="3"/>
      <c r="SX1130" s="3"/>
      <c r="SY1130" s="3"/>
      <c r="SZ1130" s="3"/>
      <c r="TA1130" s="3"/>
      <c r="TB1130" s="3"/>
      <c r="TC1130" s="3"/>
      <c r="TD1130" s="3"/>
      <c r="TE1130" s="3"/>
      <c r="TF1130" s="3"/>
      <c r="TG1130" s="3"/>
      <c r="TH1130" s="3"/>
      <c r="TI1130" s="3"/>
      <c r="TJ1130" s="3"/>
      <c r="TK1130" s="3"/>
      <c r="TL1130" s="3"/>
      <c r="TM1130" s="3"/>
      <c r="TN1130" s="3"/>
      <c r="TO1130" s="3"/>
      <c r="TP1130" s="3"/>
      <c r="TQ1130" s="3"/>
      <c r="TR1130" s="3"/>
      <c r="TS1130" s="3"/>
      <c r="TT1130" s="3"/>
      <c r="TU1130" s="3"/>
      <c r="TV1130" s="3"/>
      <c r="TW1130" s="3"/>
      <c r="TX1130" s="3"/>
      <c r="TY1130" s="3"/>
      <c r="TZ1130" s="3"/>
      <c r="UA1130" s="3"/>
      <c r="UB1130" s="3"/>
      <c r="UC1130" s="3"/>
      <c r="UD1130" s="3"/>
      <c r="UE1130" s="3"/>
      <c r="UF1130" s="3"/>
      <c r="UG1130" s="3"/>
      <c r="UH1130" s="3"/>
      <c r="UI1130" s="3"/>
      <c r="UJ1130" s="3"/>
      <c r="UK1130" s="3"/>
      <c r="UL1130" s="3"/>
      <c r="UM1130" s="3"/>
      <c r="UN1130" s="3"/>
      <c r="UO1130" s="3"/>
      <c r="UP1130" s="3"/>
      <c r="UQ1130" s="3"/>
      <c r="UR1130" s="3"/>
      <c r="US1130" s="3"/>
      <c r="UT1130" s="3"/>
      <c r="UU1130" s="3"/>
      <c r="UV1130" s="3"/>
      <c r="UW1130" s="3"/>
      <c r="UX1130" s="3"/>
      <c r="UY1130" s="3"/>
      <c r="UZ1130" s="3"/>
      <c r="VA1130" s="3"/>
      <c r="VB1130" s="3"/>
      <c r="VC1130" s="3"/>
      <c r="VD1130" s="3"/>
      <c r="VE1130" s="3"/>
      <c r="VF1130" s="3"/>
      <c r="VG1130" s="3"/>
      <c r="VH1130" s="3"/>
      <c r="VI1130" s="3"/>
      <c r="VJ1130" s="3"/>
      <c r="VK1130" s="3"/>
      <c r="VL1130" s="3"/>
      <c r="VM1130" s="3"/>
      <c r="VN1130" s="3"/>
      <c r="VO1130" s="3"/>
      <c r="VP1130" s="3"/>
      <c r="VQ1130" s="3"/>
      <c r="VR1130" s="3"/>
      <c r="VS1130" s="3"/>
      <c r="VT1130" s="3"/>
      <c r="VU1130" s="3"/>
      <c r="VV1130" s="3"/>
      <c r="VW1130" s="3"/>
      <c r="VX1130" s="3"/>
      <c r="VY1130" s="3"/>
      <c r="VZ1130" s="3"/>
      <c r="WA1130" s="3"/>
      <c r="WB1130" s="3"/>
      <c r="WC1130" s="3"/>
    </row>
    <row r="1131" spans="1:601" x14ac:dyDescent="0.3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  <c r="IW1131" s="3"/>
      <c r="IX1131" s="3"/>
      <c r="IY1131" s="3"/>
      <c r="IZ1131" s="3"/>
      <c r="JA1131" s="3"/>
      <c r="JB1131" s="3"/>
      <c r="JC1131" s="3"/>
      <c r="JD1131" s="3"/>
      <c r="JE1131" s="3"/>
      <c r="JF1131" s="3"/>
      <c r="JG1131" s="3"/>
      <c r="JH1131" s="3"/>
      <c r="JI1131" s="3"/>
      <c r="JJ1131" s="3"/>
      <c r="JK1131" s="3"/>
      <c r="JL1131" s="3"/>
      <c r="JM1131" s="3"/>
      <c r="JN1131" s="3"/>
      <c r="JO1131" s="3"/>
      <c r="JP1131" s="3"/>
      <c r="JQ1131" s="3"/>
      <c r="JR1131" s="3"/>
      <c r="JS1131" s="3"/>
      <c r="JT1131" s="3"/>
      <c r="JU1131" s="3"/>
      <c r="JV1131" s="3"/>
      <c r="JW1131" s="3"/>
      <c r="JX1131" s="3"/>
      <c r="JY1131" s="3"/>
      <c r="JZ1131" s="3"/>
      <c r="KA1131" s="3"/>
      <c r="KB1131" s="3"/>
      <c r="KC1131" s="3"/>
      <c r="KD1131" s="3"/>
      <c r="KE1131" s="3"/>
      <c r="KF1131" s="3"/>
      <c r="KG1131" s="3"/>
      <c r="KH1131" s="3"/>
      <c r="KI1131" s="3"/>
      <c r="KJ1131" s="3"/>
      <c r="KK1131" s="3"/>
      <c r="KL1131" s="3"/>
      <c r="KM1131" s="3"/>
      <c r="KN1131" s="3"/>
      <c r="KO1131" s="3"/>
      <c r="KP1131" s="3"/>
      <c r="KQ1131" s="3"/>
      <c r="KR1131" s="3"/>
      <c r="KS1131" s="3"/>
      <c r="KT1131" s="3"/>
      <c r="KU1131" s="3"/>
      <c r="KV1131" s="3"/>
      <c r="KW1131" s="3"/>
      <c r="KX1131" s="3"/>
      <c r="KY1131" s="3"/>
      <c r="KZ1131" s="3"/>
      <c r="LA1131" s="3"/>
      <c r="LB1131" s="3"/>
      <c r="LC1131" s="3"/>
      <c r="LD1131" s="3"/>
      <c r="LE1131" s="3"/>
      <c r="LF1131" s="3"/>
      <c r="LG1131" s="3"/>
      <c r="LH1131" s="3"/>
      <c r="LI1131" s="3"/>
      <c r="LJ1131" s="3"/>
      <c r="LK1131" s="3"/>
      <c r="LL1131" s="3"/>
      <c r="LM1131" s="3"/>
      <c r="LN1131" s="3"/>
      <c r="LO1131" s="3"/>
      <c r="LP1131" s="3"/>
      <c r="LQ1131" s="3"/>
      <c r="LR1131" s="3"/>
      <c r="LS1131" s="3"/>
      <c r="LT1131" s="3"/>
      <c r="LU1131" s="3"/>
      <c r="LV1131" s="3"/>
      <c r="LW1131" s="3"/>
      <c r="LX1131" s="3"/>
      <c r="LY1131" s="3"/>
      <c r="LZ1131" s="3"/>
      <c r="MA1131" s="3"/>
      <c r="MB1131" s="3"/>
      <c r="MC1131" s="3"/>
      <c r="MD1131" s="3"/>
      <c r="ME1131" s="3"/>
      <c r="MF1131" s="3"/>
      <c r="MG1131" s="3"/>
      <c r="MH1131" s="3"/>
      <c r="MI1131" s="3"/>
      <c r="MJ1131" s="3"/>
      <c r="MK1131" s="3"/>
      <c r="ML1131" s="3"/>
      <c r="MM1131" s="3"/>
      <c r="MN1131" s="3"/>
      <c r="MO1131" s="3"/>
      <c r="MP1131" s="3"/>
      <c r="MQ1131" s="3"/>
      <c r="MR1131" s="3"/>
      <c r="MS1131" s="3"/>
      <c r="MT1131" s="3"/>
      <c r="MU1131" s="3"/>
      <c r="MV1131" s="3"/>
      <c r="MW1131" s="3"/>
      <c r="MX1131" s="3"/>
      <c r="MY1131" s="3"/>
      <c r="MZ1131" s="3"/>
      <c r="NA1131" s="3"/>
      <c r="NB1131" s="3"/>
      <c r="NC1131" s="3"/>
      <c r="ND1131" s="3"/>
      <c r="NE1131" s="3"/>
      <c r="NF1131" s="3"/>
      <c r="NG1131" s="3"/>
      <c r="NH1131" s="3"/>
      <c r="NI1131" s="3"/>
      <c r="NJ1131" s="3"/>
      <c r="NK1131" s="3"/>
      <c r="NL1131" s="3"/>
      <c r="NM1131" s="3"/>
      <c r="NN1131" s="3"/>
      <c r="NO1131" s="3"/>
      <c r="NP1131" s="3"/>
      <c r="NQ1131" s="3"/>
      <c r="NR1131" s="3"/>
      <c r="NS1131" s="3"/>
      <c r="NT1131" s="3"/>
      <c r="NU1131" s="3"/>
      <c r="NV1131" s="3"/>
      <c r="NW1131" s="3"/>
      <c r="NX1131" s="3"/>
      <c r="NY1131" s="3"/>
      <c r="NZ1131" s="3"/>
      <c r="OA1131" s="3"/>
      <c r="OB1131" s="3"/>
      <c r="OC1131" s="3"/>
      <c r="OD1131" s="3"/>
      <c r="OE1131" s="3"/>
      <c r="OF1131" s="3"/>
      <c r="OG1131" s="3"/>
      <c r="OH1131" s="3"/>
      <c r="OI1131" s="3"/>
      <c r="OJ1131" s="3"/>
      <c r="OK1131" s="3"/>
      <c r="OL1131" s="3"/>
      <c r="OM1131" s="3"/>
      <c r="ON1131" s="3"/>
      <c r="OO1131" s="3"/>
      <c r="OP1131" s="3"/>
      <c r="OQ1131" s="3"/>
      <c r="OR1131" s="3"/>
      <c r="OS1131" s="3"/>
      <c r="OT1131" s="3"/>
      <c r="OU1131" s="3"/>
      <c r="OV1131" s="3"/>
      <c r="OW1131" s="3"/>
      <c r="OX1131" s="3"/>
      <c r="OY1131" s="3"/>
      <c r="OZ1131" s="3"/>
      <c r="PA1131" s="3"/>
      <c r="PB1131" s="3"/>
      <c r="PC1131" s="3"/>
      <c r="PD1131" s="3"/>
      <c r="PE1131" s="3"/>
      <c r="PF1131" s="3"/>
      <c r="PG1131" s="3"/>
      <c r="PH1131" s="3"/>
      <c r="PI1131" s="3"/>
      <c r="PJ1131" s="3"/>
      <c r="PK1131" s="3"/>
      <c r="PL1131" s="3"/>
      <c r="PM1131" s="3"/>
      <c r="PN1131" s="3"/>
      <c r="PO1131" s="3"/>
      <c r="PP1131" s="3"/>
      <c r="PQ1131" s="3"/>
      <c r="PR1131" s="3"/>
      <c r="PS1131" s="3"/>
      <c r="PT1131" s="3"/>
      <c r="PU1131" s="3"/>
      <c r="PV1131" s="3"/>
      <c r="PW1131" s="3"/>
      <c r="PX1131" s="3"/>
      <c r="PY1131" s="3"/>
      <c r="PZ1131" s="3"/>
      <c r="QA1131" s="3"/>
      <c r="QB1131" s="3"/>
      <c r="QC1131" s="3"/>
      <c r="QD1131" s="3"/>
      <c r="QE1131" s="3"/>
      <c r="QF1131" s="3"/>
      <c r="QG1131" s="3"/>
      <c r="QH1131" s="3"/>
      <c r="QI1131" s="3"/>
      <c r="QJ1131" s="3"/>
      <c r="QK1131" s="3"/>
      <c r="QL1131" s="3"/>
      <c r="QM1131" s="3"/>
      <c r="QN1131" s="3"/>
      <c r="QO1131" s="3"/>
      <c r="QP1131" s="3"/>
      <c r="QQ1131" s="3"/>
      <c r="QR1131" s="3"/>
      <c r="QS1131" s="3"/>
      <c r="QT1131" s="3"/>
      <c r="QU1131" s="3"/>
      <c r="QV1131" s="3"/>
      <c r="QW1131" s="3"/>
      <c r="QX1131" s="3"/>
      <c r="QY1131" s="3"/>
      <c r="QZ1131" s="3"/>
      <c r="RA1131" s="3"/>
      <c r="RB1131" s="3"/>
      <c r="RC1131" s="3"/>
      <c r="RD1131" s="3"/>
      <c r="RE1131" s="3"/>
      <c r="RF1131" s="3"/>
      <c r="RG1131" s="3"/>
      <c r="RH1131" s="3"/>
      <c r="RI1131" s="3"/>
      <c r="RJ1131" s="3"/>
      <c r="RK1131" s="3"/>
      <c r="RL1131" s="3"/>
      <c r="RM1131" s="3"/>
      <c r="RN1131" s="3"/>
      <c r="RO1131" s="3"/>
      <c r="RP1131" s="3"/>
      <c r="RQ1131" s="3"/>
      <c r="RR1131" s="3"/>
      <c r="RS1131" s="3"/>
      <c r="RT1131" s="3"/>
      <c r="RU1131" s="3"/>
      <c r="RV1131" s="3"/>
      <c r="RW1131" s="3"/>
      <c r="RX1131" s="3"/>
      <c r="RY1131" s="3"/>
      <c r="RZ1131" s="3"/>
      <c r="SA1131" s="3"/>
      <c r="SB1131" s="3"/>
      <c r="SC1131" s="3"/>
      <c r="SD1131" s="3"/>
      <c r="SE1131" s="3"/>
      <c r="SF1131" s="3"/>
      <c r="SG1131" s="3"/>
      <c r="SH1131" s="3"/>
      <c r="SI1131" s="3"/>
      <c r="SJ1131" s="3"/>
      <c r="SK1131" s="3"/>
      <c r="SL1131" s="3"/>
      <c r="SM1131" s="3"/>
      <c r="SN1131" s="3"/>
      <c r="SO1131" s="3"/>
      <c r="SP1131" s="3"/>
      <c r="SQ1131" s="3"/>
      <c r="SR1131" s="3"/>
      <c r="SS1131" s="3"/>
      <c r="ST1131" s="3"/>
      <c r="SU1131" s="3"/>
      <c r="SV1131" s="3"/>
      <c r="SW1131" s="3"/>
      <c r="SX1131" s="3"/>
      <c r="SY1131" s="3"/>
      <c r="SZ1131" s="3"/>
      <c r="TA1131" s="3"/>
      <c r="TB1131" s="3"/>
      <c r="TC1131" s="3"/>
      <c r="TD1131" s="3"/>
      <c r="TE1131" s="3"/>
      <c r="TF1131" s="3"/>
      <c r="TG1131" s="3"/>
      <c r="TH1131" s="3"/>
      <c r="TI1131" s="3"/>
      <c r="TJ1131" s="3"/>
      <c r="TK1131" s="3"/>
      <c r="TL1131" s="3"/>
      <c r="TM1131" s="3"/>
      <c r="TN1131" s="3"/>
      <c r="TO1131" s="3"/>
      <c r="TP1131" s="3"/>
      <c r="TQ1131" s="3"/>
      <c r="TR1131" s="3"/>
      <c r="TS1131" s="3"/>
      <c r="TT1131" s="3"/>
      <c r="TU1131" s="3"/>
      <c r="TV1131" s="3"/>
      <c r="TW1131" s="3"/>
      <c r="TX1131" s="3"/>
      <c r="TY1131" s="3"/>
      <c r="TZ1131" s="3"/>
      <c r="UA1131" s="3"/>
      <c r="UB1131" s="3"/>
      <c r="UC1131" s="3"/>
      <c r="UD1131" s="3"/>
      <c r="UE1131" s="3"/>
      <c r="UF1131" s="3"/>
      <c r="UG1131" s="3"/>
      <c r="UH1131" s="3"/>
      <c r="UI1131" s="3"/>
      <c r="UJ1131" s="3"/>
      <c r="UK1131" s="3"/>
      <c r="UL1131" s="3"/>
      <c r="UM1131" s="3"/>
      <c r="UN1131" s="3"/>
      <c r="UO1131" s="3"/>
      <c r="UP1131" s="3"/>
      <c r="UQ1131" s="3"/>
      <c r="UR1131" s="3"/>
      <c r="US1131" s="3"/>
      <c r="UT1131" s="3"/>
      <c r="UU1131" s="3"/>
      <c r="UV1131" s="3"/>
      <c r="UW1131" s="3"/>
      <c r="UX1131" s="3"/>
      <c r="UY1131" s="3"/>
      <c r="UZ1131" s="3"/>
      <c r="VA1131" s="3"/>
      <c r="VB1131" s="3"/>
      <c r="VC1131" s="3"/>
      <c r="VD1131" s="3"/>
      <c r="VE1131" s="3"/>
      <c r="VF1131" s="3"/>
      <c r="VG1131" s="3"/>
      <c r="VH1131" s="3"/>
      <c r="VI1131" s="3"/>
      <c r="VJ1131" s="3"/>
      <c r="VK1131" s="3"/>
      <c r="VL1131" s="3"/>
      <c r="VM1131" s="3"/>
      <c r="VN1131" s="3"/>
      <c r="VO1131" s="3"/>
      <c r="VP1131" s="3"/>
      <c r="VQ1131" s="3"/>
      <c r="VR1131" s="3"/>
      <c r="VS1131" s="3"/>
      <c r="VT1131" s="3"/>
      <c r="VU1131" s="3"/>
      <c r="VV1131" s="3"/>
      <c r="VW1131" s="3"/>
      <c r="VX1131" s="3"/>
      <c r="VY1131" s="3"/>
      <c r="VZ1131" s="3"/>
      <c r="WA1131" s="3"/>
      <c r="WB1131" s="3"/>
      <c r="WC1131" s="3"/>
    </row>
    <row r="1132" spans="1:601" x14ac:dyDescent="0.3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  <c r="IW1132" s="3"/>
      <c r="IX1132" s="3"/>
      <c r="IY1132" s="3"/>
      <c r="IZ1132" s="3"/>
      <c r="JA1132" s="3"/>
      <c r="JB1132" s="3"/>
      <c r="JC1132" s="3"/>
      <c r="JD1132" s="3"/>
      <c r="JE1132" s="3"/>
      <c r="JF1132" s="3"/>
      <c r="JG1132" s="3"/>
      <c r="JH1132" s="3"/>
      <c r="JI1132" s="3"/>
      <c r="JJ1132" s="3"/>
      <c r="JK1132" s="3"/>
      <c r="JL1132" s="3"/>
      <c r="JM1132" s="3"/>
      <c r="JN1132" s="3"/>
      <c r="JO1132" s="3"/>
      <c r="JP1132" s="3"/>
      <c r="JQ1132" s="3"/>
      <c r="JR1132" s="3"/>
      <c r="JS1132" s="3"/>
      <c r="JT1132" s="3"/>
      <c r="JU1132" s="3"/>
      <c r="JV1132" s="3"/>
      <c r="JW1132" s="3"/>
      <c r="JX1132" s="3"/>
      <c r="JY1132" s="3"/>
      <c r="JZ1132" s="3"/>
      <c r="KA1132" s="3"/>
      <c r="KB1132" s="3"/>
      <c r="KC1132" s="3"/>
      <c r="KD1132" s="3"/>
      <c r="KE1132" s="3"/>
      <c r="KF1132" s="3"/>
      <c r="KG1132" s="3"/>
      <c r="KH1132" s="3"/>
      <c r="KI1132" s="3"/>
      <c r="KJ1132" s="3"/>
      <c r="KK1132" s="3"/>
      <c r="KL1132" s="3"/>
      <c r="KM1132" s="3"/>
      <c r="KN1132" s="3"/>
      <c r="KO1132" s="3"/>
      <c r="KP1132" s="3"/>
      <c r="KQ1132" s="3"/>
      <c r="KR1132" s="3"/>
      <c r="KS1132" s="3"/>
      <c r="KT1132" s="3"/>
      <c r="KU1132" s="3"/>
      <c r="KV1132" s="3"/>
      <c r="KW1132" s="3"/>
      <c r="KX1132" s="3"/>
      <c r="KY1132" s="3"/>
      <c r="KZ1132" s="3"/>
      <c r="LA1132" s="3"/>
      <c r="LB1132" s="3"/>
      <c r="LC1132" s="3"/>
      <c r="LD1132" s="3"/>
      <c r="LE1132" s="3"/>
      <c r="LF1132" s="3"/>
      <c r="LG1132" s="3"/>
      <c r="LH1132" s="3"/>
      <c r="LI1132" s="3"/>
      <c r="LJ1132" s="3"/>
      <c r="LK1132" s="3"/>
      <c r="LL1132" s="3"/>
      <c r="LM1132" s="3"/>
      <c r="LN1132" s="3"/>
      <c r="LO1132" s="3"/>
      <c r="LP1132" s="3"/>
      <c r="LQ1132" s="3"/>
      <c r="LR1132" s="3"/>
      <c r="LS1132" s="3"/>
      <c r="LT1132" s="3"/>
      <c r="LU1132" s="3"/>
      <c r="LV1132" s="3"/>
      <c r="LW1132" s="3"/>
      <c r="LX1132" s="3"/>
      <c r="LY1132" s="3"/>
      <c r="LZ1132" s="3"/>
      <c r="MA1132" s="3"/>
      <c r="MB1132" s="3"/>
      <c r="MC1132" s="3"/>
      <c r="MD1132" s="3"/>
      <c r="ME1132" s="3"/>
      <c r="MF1132" s="3"/>
      <c r="MG1132" s="3"/>
      <c r="MH1132" s="3"/>
      <c r="MI1132" s="3"/>
      <c r="MJ1132" s="3"/>
      <c r="MK1132" s="3"/>
      <c r="ML1132" s="3"/>
      <c r="MM1132" s="3"/>
      <c r="MN1132" s="3"/>
      <c r="MO1132" s="3"/>
      <c r="MP1132" s="3"/>
      <c r="MQ1132" s="3"/>
      <c r="MR1132" s="3"/>
      <c r="MS1132" s="3"/>
      <c r="MT1132" s="3"/>
      <c r="MU1132" s="3"/>
      <c r="MV1132" s="3"/>
      <c r="MW1132" s="3"/>
      <c r="MX1132" s="3"/>
      <c r="MY1132" s="3"/>
      <c r="MZ1132" s="3"/>
      <c r="NA1132" s="3"/>
      <c r="NB1132" s="3"/>
      <c r="NC1132" s="3"/>
      <c r="ND1132" s="3"/>
      <c r="NE1132" s="3"/>
      <c r="NF1132" s="3"/>
      <c r="NG1132" s="3"/>
      <c r="NH1132" s="3"/>
      <c r="NI1132" s="3"/>
      <c r="NJ1132" s="3"/>
      <c r="NK1132" s="3"/>
      <c r="NL1132" s="3"/>
      <c r="NM1132" s="3"/>
      <c r="NN1132" s="3"/>
      <c r="NO1132" s="3"/>
      <c r="NP1132" s="3"/>
      <c r="NQ1132" s="3"/>
      <c r="NR1132" s="3"/>
      <c r="NS1132" s="3"/>
      <c r="NT1132" s="3"/>
      <c r="NU1132" s="3"/>
      <c r="NV1132" s="3"/>
      <c r="NW1132" s="3"/>
      <c r="NX1132" s="3"/>
      <c r="NY1132" s="3"/>
      <c r="NZ1132" s="3"/>
      <c r="OA1132" s="3"/>
      <c r="OB1132" s="3"/>
      <c r="OC1132" s="3"/>
      <c r="OD1132" s="3"/>
      <c r="OE1132" s="3"/>
      <c r="OF1132" s="3"/>
      <c r="OG1132" s="3"/>
      <c r="OH1132" s="3"/>
      <c r="OI1132" s="3"/>
      <c r="OJ1132" s="3"/>
      <c r="OK1132" s="3"/>
      <c r="OL1132" s="3"/>
      <c r="OM1132" s="3"/>
      <c r="ON1132" s="3"/>
      <c r="OO1132" s="3"/>
      <c r="OP1132" s="3"/>
      <c r="OQ1132" s="3"/>
      <c r="OR1132" s="3"/>
      <c r="OS1132" s="3"/>
      <c r="OT1132" s="3"/>
      <c r="OU1132" s="3"/>
      <c r="OV1132" s="3"/>
      <c r="OW1132" s="3"/>
      <c r="OX1132" s="3"/>
      <c r="OY1132" s="3"/>
      <c r="OZ1132" s="3"/>
      <c r="PA1132" s="3"/>
      <c r="PB1132" s="3"/>
      <c r="PC1132" s="3"/>
      <c r="PD1132" s="3"/>
      <c r="PE1132" s="3"/>
      <c r="PF1132" s="3"/>
      <c r="PG1132" s="3"/>
      <c r="PH1132" s="3"/>
      <c r="PI1132" s="3"/>
      <c r="PJ1132" s="3"/>
      <c r="PK1132" s="3"/>
      <c r="PL1132" s="3"/>
      <c r="PM1132" s="3"/>
      <c r="PN1132" s="3"/>
      <c r="PO1132" s="3"/>
      <c r="PP1132" s="3"/>
      <c r="PQ1132" s="3"/>
      <c r="PR1132" s="3"/>
      <c r="PS1132" s="3"/>
      <c r="PT1132" s="3"/>
      <c r="PU1132" s="3"/>
      <c r="PV1132" s="3"/>
      <c r="PW1132" s="3"/>
      <c r="PX1132" s="3"/>
      <c r="PY1132" s="3"/>
      <c r="PZ1132" s="3"/>
      <c r="QA1132" s="3"/>
      <c r="QB1132" s="3"/>
      <c r="QC1132" s="3"/>
      <c r="QD1132" s="3"/>
      <c r="QE1132" s="3"/>
      <c r="QF1132" s="3"/>
      <c r="QG1132" s="3"/>
      <c r="QH1132" s="3"/>
      <c r="QI1132" s="3"/>
      <c r="QJ1132" s="3"/>
      <c r="QK1132" s="3"/>
      <c r="QL1132" s="3"/>
      <c r="QM1132" s="3"/>
      <c r="QN1132" s="3"/>
      <c r="QO1132" s="3"/>
      <c r="QP1132" s="3"/>
      <c r="QQ1132" s="3"/>
      <c r="QR1132" s="3"/>
      <c r="QS1132" s="3"/>
      <c r="QT1132" s="3"/>
      <c r="QU1132" s="3"/>
      <c r="QV1132" s="3"/>
      <c r="QW1132" s="3"/>
      <c r="QX1132" s="3"/>
      <c r="QY1132" s="3"/>
      <c r="QZ1132" s="3"/>
      <c r="RA1132" s="3"/>
      <c r="RB1132" s="3"/>
      <c r="RC1132" s="3"/>
      <c r="RD1132" s="3"/>
      <c r="RE1132" s="3"/>
      <c r="RF1132" s="3"/>
      <c r="RG1132" s="3"/>
      <c r="RH1132" s="3"/>
      <c r="RI1132" s="3"/>
      <c r="RJ1132" s="3"/>
      <c r="RK1132" s="3"/>
      <c r="RL1132" s="3"/>
      <c r="RM1132" s="3"/>
      <c r="RN1132" s="3"/>
      <c r="RO1132" s="3"/>
      <c r="RP1132" s="3"/>
      <c r="RQ1132" s="3"/>
      <c r="RR1132" s="3"/>
      <c r="RS1132" s="3"/>
      <c r="RT1132" s="3"/>
      <c r="RU1132" s="3"/>
      <c r="RV1132" s="3"/>
      <c r="RW1132" s="3"/>
      <c r="RX1132" s="3"/>
      <c r="RY1132" s="3"/>
      <c r="RZ1132" s="3"/>
      <c r="SA1132" s="3"/>
      <c r="SB1132" s="3"/>
      <c r="SC1132" s="3"/>
      <c r="SD1132" s="3"/>
      <c r="SE1132" s="3"/>
      <c r="SF1132" s="3"/>
      <c r="SG1132" s="3"/>
      <c r="SH1132" s="3"/>
      <c r="SI1132" s="3"/>
      <c r="SJ1132" s="3"/>
      <c r="SK1132" s="3"/>
      <c r="SL1132" s="3"/>
      <c r="SM1132" s="3"/>
      <c r="SN1132" s="3"/>
      <c r="SO1132" s="3"/>
      <c r="SP1132" s="3"/>
      <c r="SQ1132" s="3"/>
      <c r="SR1132" s="3"/>
      <c r="SS1132" s="3"/>
      <c r="ST1132" s="3"/>
      <c r="SU1132" s="3"/>
      <c r="SV1132" s="3"/>
      <c r="SW1132" s="3"/>
      <c r="SX1132" s="3"/>
      <c r="SY1132" s="3"/>
      <c r="SZ1132" s="3"/>
      <c r="TA1132" s="3"/>
      <c r="TB1132" s="3"/>
      <c r="TC1132" s="3"/>
      <c r="TD1132" s="3"/>
      <c r="TE1132" s="3"/>
      <c r="TF1132" s="3"/>
      <c r="TG1132" s="3"/>
      <c r="TH1132" s="3"/>
      <c r="TI1132" s="3"/>
      <c r="TJ1132" s="3"/>
      <c r="TK1132" s="3"/>
      <c r="TL1132" s="3"/>
      <c r="TM1132" s="3"/>
      <c r="TN1132" s="3"/>
      <c r="TO1132" s="3"/>
      <c r="TP1132" s="3"/>
      <c r="TQ1132" s="3"/>
      <c r="TR1132" s="3"/>
      <c r="TS1132" s="3"/>
      <c r="TT1132" s="3"/>
      <c r="TU1132" s="3"/>
      <c r="TV1132" s="3"/>
      <c r="TW1132" s="3"/>
      <c r="TX1132" s="3"/>
      <c r="TY1132" s="3"/>
      <c r="TZ1132" s="3"/>
      <c r="UA1132" s="3"/>
      <c r="UB1132" s="3"/>
      <c r="UC1132" s="3"/>
      <c r="UD1132" s="3"/>
      <c r="UE1132" s="3"/>
      <c r="UF1132" s="3"/>
      <c r="UG1132" s="3"/>
      <c r="UH1132" s="3"/>
      <c r="UI1132" s="3"/>
      <c r="UJ1132" s="3"/>
      <c r="UK1132" s="3"/>
      <c r="UL1132" s="3"/>
      <c r="UM1132" s="3"/>
      <c r="UN1132" s="3"/>
      <c r="UO1132" s="3"/>
      <c r="UP1132" s="3"/>
      <c r="UQ1132" s="3"/>
      <c r="UR1132" s="3"/>
      <c r="US1132" s="3"/>
      <c r="UT1132" s="3"/>
      <c r="UU1132" s="3"/>
      <c r="UV1132" s="3"/>
      <c r="UW1132" s="3"/>
      <c r="UX1132" s="3"/>
      <c r="UY1132" s="3"/>
      <c r="UZ1132" s="3"/>
      <c r="VA1132" s="3"/>
      <c r="VB1132" s="3"/>
      <c r="VC1132" s="3"/>
      <c r="VD1132" s="3"/>
      <c r="VE1132" s="3"/>
      <c r="VF1132" s="3"/>
      <c r="VG1132" s="3"/>
      <c r="VH1132" s="3"/>
      <c r="VI1132" s="3"/>
      <c r="VJ1132" s="3"/>
      <c r="VK1132" s="3"/>
      <c r="VL1132" s="3"/>
      <c r="VM1132" s="3"/>
      <c r="VN1132" s="3"/>
      <c r="VO1132" s="3"/>
      <c r="VP1132" s="3"/>
      <c r="VQ1132" s="3"/>
      <c r="VR1132" s="3"/>
      <c r="VS1132" s="3"/>
      <c r="VT1132" s="3"/>
      <c r="VU1132" s="3"/>
      <c r="VV1132" s="3"/>
      <c r="VW1132" s="3"/>
      <c r="VX1132" s="3"/>
      <c r="VY1132" s="3"/>
      <c r="VZ1132" s="3"/>
      <c r="WA1132" s="3"/>
      <c r="WB1132" s="3"/>
      <c r="WC1132" s="3"/>
    </row>
    <row r="1133" spans="1:601" x14ac:dyDescent="0.3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  <c r="IU1133" s="3"/>
      <c r="IV1133" s="3"/>
      <c r="IW1133" s="3"/>
      <c r="IX1133" s="3"/>
      <c r="IY1133" s="3"/>
      <c r="IZ1133" s="3"/>
      <c r="JA1133" s="3"/>
      <c r="JB1133" s="3"/>
      <c r="JC1133" s="3"/>
      <c r="JD1133" s="3"/>
      <c r="JE1133" s="3"/>
      <c r="JF1133" s="3"/>
      <c r="JG1133" s="3"/>
      <c r="JH1133" s="3"/>
      <c r="JI1133" s="3"/>
      <c r="JJ1133" s="3"/>
      <c r="JK1133" s="3"/>
      <c r="JL1133" s="3"/>
      <c r="JM1133" s="3"/>
      <c r="JN1133" s="3"/>
      <c r="JO1133" s="3"/>
      <c r="JP1133" s="3"/>
      <c r="JQ1133" s="3"/>
      <c r="JR1133" s="3"/>
      <c r="JS1133" s="3"/>
      <c r="JT1133" s="3"/>
      <c r="JU1133" s="3"/>
      <c r="JV1133" s="3"/>
      <c r="JW1133" s="3"/>
      <c r="JX1133" s="3"/>
      <c r="JY1133" s="3"/>
      <c r="JZ1133" s="3"/>
      <c r="KA1133" s="3"/>
      <c r="KB1133" s="3"/>
      <c r="KC1133" s="3"/>
      <c r="KD1133" s="3"/>
      <c r="KE1133" s="3"/>
      <c r="KF1133" s="3"/>
      <c r="KG1133" s="3"/>
      <c r="KH1133" s="3"/>
      <c r="KI1133" s="3"/>
      <c r="KJ1133" s="3"/>
      <c r="KK1133" s="3"/>
      <c r="KL1133" s="3"/>
      <c r="KM1133" s="3"/>
      <c r="KN1133" s="3"/>
      <c r="KO1133" s="3"/>
      <c r="KP1133" s="3"/>
      <c r="KQ1133" s="3"/>
      <c r="KR1133" s="3"/>
      <c r="KS1133" s="3"/>
      <c r="KT1133" s="3"/>
      <c r="KU1133" s="3"/>
      <c r="KV1133" s="3"/>
      <c r="KW1133" s="3"/>
      <c r="KX1133" s="3"/>
      <c r="KY1133" s="3"/>
      <c r="KZ1133" s="3"/>
      <c r="LA1133" s="3"/>
      <c r="LB1133" s="3"/>
      <c r="LC1133" s="3"/>
      <c r="LD1133" s="3"/>
      <c r="LE1133" s="3"/>
      <c r="LF1133" s="3"/>
      <c r="LG1133" s="3"/>
      <c r="LH1133" s="3"/>
      <c r="LI1133" s="3"/>
      <c r="LJ1133" s="3"/>
      <c r="LK1133" s="3"/>
      <c r="LL1133" s="3"/>
      <c r="LM1133" s="3"/>
      <c r="LN1133" s="3"/>
      <c r="LO1133" s="3"/>
      <c r="LP1133" s="3"/>
      <c r="LQ1133" s="3"/>
      <c r="LR1133" s="3"/>
      <c r="LS1133" s="3"/>
      <c r="LT1133" s="3"/>
      <c r="LU1133" s="3"/>
      <c r="LV1133" s="3"/>
      <c r="LW1133" s="3"/>
      <c r="LX1133" s="3"/>
      <c r="LY1133" s="3"/>
      <c r="LZ1133" s="3"/>
      <c r="MA1133" s="3"/>
      <c r="MB1133" s="3"/>
      <c r="MC1133" s="3"/>
      <c r="MD1133" s="3"/>
      <c r="ME1133" s="3"/>
      <c r="MF1133" s="3"/>
      <c r="MG1133" s="3"/>
      <c r="MH1133" s="3"/>
      <c r="MI1133" s="3"/>
      <c r="MJ1133" s="3"/>
      <c r="MK1133" s="3"/>
      <c r="ML1133" s="3"/>
      <c r="MM1133" s="3"/>
      <c r="MN1133" s="3"/>
      <c r="MO1133" s="3"/>
      <c r="MP1133" s="3"/>
      <c r="MQ1133" s="3"/>
      <c r="MR1133" s="3"/>
      <c r="MS1133" s="3"/>
      <c r="MT1133" s="3"/>
      <c r="MU1133" s="3"/>
      <c r="MV1133" s="3"/>
      <c r="MW1133" s="3"/>
      <c r="MX1133" s="3"/>
      <c r="MY1133" s="3"/>
      <c r="MZ1133" s="3"/>
      <c r="NA1133" s="3"/>
      <c r="NB1133" s="3"/>
      <c r="NC1133" s="3"/>
      <c r="ND1133" s="3"/>
      <c r="NE1133" s="3"/>
      <c r="NF1133" s="3"/>
      <c r="NG1133" s="3"/>
      <c r="NH1133" s="3"/>
      <c r="NI1133" s="3"/>
      <c r="NJ1133" s="3"/>
      <c r="NK1133" s="3"/>
      <c r="NL1133" s="3"/>
      <c r="NM1133" s="3"/>
      <c r="NN1133" s="3"/>
      <c r="NO1133" s="3"/>
      <c r="NP1133" s="3"/>
      <c r="NQ1133" s="3"/>
      <c r="NR1133" s="3"/>
      <c r="NS1133" s="3"/>
      <c r="NT1133" s="3"/>
      <c r="NU1133" s="3"/>
      <c r="NV1133" s="3"/>
      <c r="NW1133" s="3"/>
      <c r="NX1133" s="3"/>
      <c r="NY1133" s="3"/>
      <c r="NZ1133" s="3"/>
      <c r="OA1133" s="3"/>
      <c r="OB1133" s="3"/>
      <c r="OC1133" s="3"/>
      <c r="OD1133" s="3"/>
      <c r="OE1133" s="3"/>
      <c r="OF1133" s="3"/>
      <c r="OG1133" s="3"/>
      <c r="OH1133" s="3"/>
      <c r="OI1133" s="3"/>
      <c r="OJ1133" s="3"/>
      <c r="OK1133" s="3"/>
      <c r="OL1133" s="3"/>
      <c r="OM1133" s="3"/>
      <c r="ON1133" s="3"/>
      <c r="OO1133" s="3"/>
      <c r="OP1133" s="3"/>
      <c r="OQ1133" s="3"/>
      <c r="OR1133" s="3"/>
      <c r="OS1133" s="3"/>
      <c r="OT1133" s="3"/>
      <c r="OU1133" s="3"/>
      <c r="OV1133" s="3"/>
      <c r="OW1133" s="3"/>
      <c r="OX1133" s="3"/>
      <c r="OY1133" s="3"/>
      <c r="OZ1133" s="3"/>
      <c r="PA1133" s="3"/>
      <c r="PB1133" s="3"/>
      <c r="PC1133" s="3"/>
      <c r="PD1133" s="3"/>
      <c r="PE1133" s="3"/>
      <c r="PF1133" s="3"/>
      <c r="PG1133" s="3"/>
      <c r="PH1133" s="3"/>
      <c r="PI1133" s="3"/>
      <c r="PJ1133" s="3"/>
      <c r="PK1133" s="3"/>
      <c r="PL1133" s="3"/>
      <c r="PM1133" s="3"/>
      <c r="PN1133" s="3"/>
      <c r="PO1133" s="3"/>
      <c r="PP1133" s="3"/>
      <c r="PQ1133" s="3"/>
      <c r="PR1133" s="3"/>
      <c r="PS1133" s="3"/>
      <c r="PT1133" s="3"/>
      <c r="PU1133" s="3"/>
      <c r="PV1133" s="3"/>
      <c r="PW1133" s="3"/>
      <c r="PX1133" s="3"/>
      <c r="PY1133" s="3"/>
      <c r="PZ1133" s="3"/>
      <c r="QA1133" s="3"/>
      <c r="QB1133" s="3"/>
      <c r="QC1133" s="3"/>
      <c r="QD1133" s="3"/>
      <c r="QE1133" s="3"/>
      <c r="QF1133" s="3"/>
      <c r="QG1133" s="3"/>
      <c r="QH1133" s="3"/>
      <c r="QI1133" s="3"/>
      <c r="QJ1133" s="3"/>
      <c r="QK1133" s="3"/>
      <c r="QL1133" s="3"/>
      <c r="QM1133" s="3"/>
      <c r="QN1133" s="3"/>
      <c r="QO1133" s="3"/>
      <c r="QP1133" s="3"/>
      <c r="QQ1133" s="3"/>
      <c r="QR1133" s="3"/>
      <c r="QS1133" s="3"/>
      <c r="QT1133" s="3"/>
      <c r="QU1133" s="3"/>
      <c r="QV1133" s="3"/>
      <c r="QW1133" s="3"/>
      <c r="QX1133" s="3"/>
      <c r="QY1133" s="3"/>
      <c r="QZ1133" s="3"/>
      <c r="RA1133" s="3"/>
      <c r="RB1133" s="3"/>
      <c r="RC1133" s="3"/>
      <c r="RD1133" s="3"/>
      <c r="RE1133" s="3"/>
      <c r="RF1133" s="3"/>
      <c r="RG1133" s="3"/>
      <c r="RH1133" s="3"/>
      <c r="RI1133" s="3"/>
      <c r="RJ1133" s="3"/>
      <c r="RK1133" s="3"/>
      <c r="RL1133" s="3"/>
      <c r="RM1133" s="3"/>
      <c r="RN1133" s="3"/>
      <c r="RO1133" s="3"/>
      <c r="RP1133" s="3"/>
      <c r="RQ1133" s="3"/>
      <c r="RR1133" s="3"/>
      <c r="RS1133" s="3"/>
      <c r="RT1133" s="3"/>
      <c r="RU1133" s="3"/>
      <c r="RV1133" s="3"/>
      <c r="RW1133" s="3"/>
      <c r="RX1133" s="3"/>
      <c r="RY1133" s="3"/>
      <c r="RZ1133" s="3"/>
      <c r="SA1133" s="3"/>
      <c r="SB1133" s="3"/>
      <c r="SC1133" s="3"/>
      <c r="SD1133" s="3"/>
      <c r="SE1133" s="3"/>
      <c r="SF1133" s="3"/>
      <c r="SG1133" s="3"/>
      <c r="SH1133" s="3"/>
      <c r="SI1133" s="3"/>
      <c r="SJ1133" s="3"/>
      <c r="SK1133" s="3"/>
      <c r="SL1133" s="3"/>
      <c r="SM1133" s="3"/>
      <c r="SN1133" s="3"/>
      <c r="SO1133" s="3"/>
      <c r="SP1133" s="3"/>
      <c r="SQ1133" s="3"/>
      <c r="SR1133" s="3"/>
      <c r="SS1133" s="3"/>
      <c r="ST1133" s="3"/>
      <c r="SU1133" s="3"/>
      <c r="SV1133" s="3"/>
      <c r="SW1133" s="3"/>
      <c r="SX1133" s="3"/>
      <c r="SY1133" s="3"/>
      <c r="SZ1133" s="3"/>
      <c r="TA1133" s="3"/>
      <c r="TB1133" s="3"/>
      <c r="TC1133" s="3"/>
      <c r="TD1133" s="3"/>
      <c r="TE1133" s="3"/>
      <c r="TF1133" s="3"/>
      <c r="TG1133" s="3"/>
      <c r="TH1133" s="3"/>
      <c r="TI1133" s="3"/>
      <c r="TJ1133" s="3"/>
      <c r="TK1133" s="3"/>
      <c r="TL1133" s="3"/>
      <c r="TM1133" s="3"/>
      <c r="TN1133" s="3"/>
      <c r="TO1133" s="3"/>
      <c r="TP1133" s="3"/>
      <c r="TQ1133" s="3"/>
      <c r="TR1133" s="3"/>
      <c r="TS1133" s="3"/>
      <c r="TT1133" s="3"/>
      <c r="TU1133" s="3"/>
      <c r="TV1133" s="3"/>
      <c r="TW1133" s="3"/>
      <c r="TX1133" s="3"/>
      <c r="TY1133" s="3"/>
      <c r="TZ1133" s="3"/>
      <c r="UA1133" s="3"/>
      <c r="UB1133" s="3"/>
      <c r="UC1133" s="3"/>
      <c r="UD1133" s="3"/>
      <c r="UE1133" s="3"/>
      <c r="UF1133" s="3"/>
      <c r="UG1133" s="3"/>
      <c r="UH1133" s="3"/>
      <c r="UI1133" s="3"/>
      <c r="UJ1133" s="3"/>
      <c r="UK1133" s="3"/>
      <c r="UL1133" s="3"/>
      <c r="UM1133" s="3"/>
      <c r="UN1133" s="3"/>
      <c r="UO1133" s="3"/>
      <c r="UP1133" s="3"/>
      <c r="UQ1133" s="3"/>
      <c r="UR1133" s="3"/>
      <c r="US1133" s="3"/>
      <c r="UT1133" s="3"/>
      <c r="UU1133" s="3"/>
      <c r="UV1133" s="3"/>
      <c r="UW1133" s="3"/>
      <c r="UX1133" s="3"/>
      <c r="UY1133" s="3"/>
      <c r="UZ1133" s="3"/>
      <c r="VA1133" s="3"/>
      <c r="VB1133" s="3"/>
      <c r="VC1133" s="3"/>
      <c r="VD1133" s="3"/>
      <c r="VE1133" s="3"/>
      <c r="VF1133" s="3"/>
      <c r="VG1133" s="3"/>
      <c r="VH1133" s="3"/>
      <c r="VI1133" s="3"/>
      <c r="VJ1133" s="3"/>
      <c r="VK1133" s="3"/>
      <c r="VL1133" s="3"/>
      <c r="VM1133" s="3"/>
      <c r="VN1133" s="3"/>
      <c r="VO1133" s="3"/>
      <c r="VP1133" s="3"/>
      <c r="VQ1133" s="3"/>
      <c r="VR1133" s="3"/>
      <c r="VS1133" s="3"/>
      <c r="VT1133" s="3"/>
      <c r="VU1133" s="3"/>
      <c r="VV1133" s="3"/>
      <c r="VW1133" s="3"/>
      <c r="VX1133" s="3"/>
      <c r="VY1133" s="3"/>
      <c r="VZ1133" s="3"/>
      <c r="WA1133" s="3"/>
      <c r="WB1133" s="3"/>
      <c r="WC1133" s="3"/>
    </row>
    <row r="1134" spans="1:601" x14ac:dyDescent="0.3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  <c r="IW1134" s="3"/>
      <c r="IX1134" s="3"/>
      <c r="IY1134" s="3"/>
      <c r="IZ1134" s="3"/>
      <c r="JA1134" s="3"/>
      <c r="JB1134" s="3"/>
      <c r="JC1134" s="3"/>
      <c r="JD1134" s="3"/>
      <c r="JE1134" s="3"/>
      <c r="JF1134" s="3"/>
      <c r="JG1134" s="3"/>
      <c r="JH1134" s="3"/>
      <c r="JI1134" s="3"/>
      <c r="JJ1134" s="3"/>
      <c r="JK1134" s="3"/>
      <c r="JL1134" s="3"/>
      <c r="JM1134" s="3"/>
      <c r="JN1134" s="3"/>
      <c r="JO1134" s="3"/>
      <c r="JP1134" s="3"/>
      <c r="JQ1134" s="3"/>
      <c r="JR1134" s="3"/>
      <c r="JS1134" s="3"/>
      <c r="JT1134" s="3"/>
      <c r="JU1134" s="3"/>
      <c r="JV1134" s="3"/>
      <c r="JW1134" s="3"/>
      <c r="JX1134" s="3"/>
      <c r="JY1134" s="3"/>
      <c r="JZ1134" s="3"/>
      <c r="KA1134" s="3"/>
      <c r="KB1134" s="3"/>
      <c r="KC1134" s="3"/>
      <c r="KD1134" s="3"/>
      <c r="KE1134" s="3"/>
      <c r="KF1134" s="3"/>
      <c r="KG1134" s="3"/>
      <c r="KH1134" s="3"/>
      <c r="KI1134" s="3"/>
      <c r="KJ1134" s="3"/>
      <c r="KK1134" s="3"/>
      <c r="KL1134" s="3"/>
      <c r="KM1134" s="3"/>
      <c r="KN1134" s="3"/>
      <c r="KO1134" s="3"/>
      <c r="KP1134" s="3"/>
      <c r="KQ1134" s="3"/>
      <c r="KR1134" s="3"/>
      <c r="KS1134" s="3"/>
      <c r="KT1134" s="3"/>
      <c r="KU1134" s="3"/>
      <c r="KV1134" s="3"/>
      <c r="KW1134" s="3"/>
      <c r="KX1134" s="3"/>
      <c r="KY1134" s="3"/>
      <c r="KZ1134" s="3"/>
      <c r="LA1134" s="3"/>
      <c r="LB1134" s="3"/>
      <c r="LC1134" s="3"/>
      <c r="LD1134" s="3"/>
      <c r="LE1134" s="3"/>
      <c r="LF1134" s="3"/>
      <c r="LG1134" s="3"/>
      <c r="LH1134" s="3"/>
      <c r="LI1134" s="3"/>
      <c r="LJ1134" s="3"/>
      <c r="LK1134" s="3"/>
      <c r="LL1134" s="3"/>
      <c r="LM1134" s="3"/>
      <c r="LN1134" s="3"/>
      <c r="LO1134" s="3"/>
      <c r="LP1134" s="3"/>
      <c r="LQ1134" s="3"/>
      <c r="LR1134" s="3"/>
      <c r="LS1134" s="3"/>
      <c r="LT1134" s="3"/>
      <c r="LU1134" s="3"/>
      <c r="LV1134" s="3"/>
      <c r="LW1134" s="3"/>
      <c r="LX1134" s="3"/>
      <c r="LY1134" s="3"/>
      <c r="LZ1134" s="3"/>
      <c r="MA1134" s="3"/>
      <c r="MB1134" s="3"/>
      <c r="MC1134" s="3"/>
      <c r="MD1134" s="3"/>
      <c r="ME1134" s="3"/>
      <c r="MF1134" s="3"/>
      <c r="MG1134" s="3"/>
      <c r="MH1134" s="3"/>
      <c r="MI1134" s="3"/>
      <c r="MJ1134" s="3"/>
      <c r="MK1134" s="3"/>
      <c r="ML1134" s="3"/>
      <c r="MM1134" s="3"/>
      <c r="MN1134" s="3"/>
      <c r="MO1134" s="3"/>
      <c r="MP1134" s="3"/>
      <c r="MQ1134" s="3"/>
      <c r="MR1134" s="3"/>
      <c r="MS1134" s="3"/>
      <c r="MT1134" s="3"/>
      <c r="MU1134" s="3"/>
      <c r="MV1134" s="3"/>
      <c r="MW1134" s="3"/>
      <c r="MX1134" s="3"/>
      <c r="MY1134" s="3"/>
      <c r="MZ1134" s="3"/>
      <c r="NA1134" s="3"/>
      <c r="NB1134" s="3"/>
      <c r="NC1134" s="3"/>
      <c r="ND1134" s="3"/>
      <c r="NE1134" s="3"/>
      <c r="NF1134" s="3"/>
      <c r="NG1134" s="3"/>
      <c r="NH1134" s="3"/>
      <c r="NI1134" s="3"/>
      <c r="NJ1134" s="3"/>
      <c r="NK1134" s="3"/>
      <c r="NL1134" s="3"/>
      <c r="NM1134" s="3"/>
      <c r="NN1134" s="3"/>
      <c r="NO1134" s="3"/>
      <c r="NP1134" s="3"/>
      <c r="NQ1134" s="3"/>
      <c r="NR1134" s="3"/>
      <c r="NS1134" s="3"/>
      <c r="NT1134" s="3"/>
      <c r="NU1134" s="3"/>
      <c r="NV1134" s="3"/>
      <c r="NW1134" s="3"/>
      <c r="NX1134" s="3"/>
      <c r="NY1134" s="3"/>
      <c r="NZ1134" s="3"/>
      <c r="OA1134" s="3"/>
      <c r="OB1134" s="3"/>
      <c r="OC1134" s="3"/>
      <c r="OD1134" s="3"/>
      <c r="OE1134" s="3"/>
      <c r="OF1134" s="3"/>
      <c r="OG1134" s="3"/>
      <c r="OH1134" s="3"/>
      <c r="OI1134" s="3"/>
      <c r="OJ1134" s="3"/>
      <c r="OK1134" s="3"/>
      <c r="OL1134" s="3"/>
      <c r="OM1134" s="3"/>
      <c r="ON1134" s="3"/>
      <c r="OO1134" s="3"/>
      <c r="OP1134" s="3"/>
      <c r="OQ1134" s="3"/>
      <c r="OR1134" s="3"/>
      <c r="OS1134" s="3"/>
      <c r="OT1134" s="3"/>
      <c r="OU1134" s="3"/>
      <c r="OV1134" s="3"/>
      <c r="OW1134" s="3"/>
      <c r="OX1134" s="3"/>
      <c r="OY1134" s="3"/>
      <c r="OZ1134" s="3"/>
      <c r="PA1134" s="3"/>
      <c r="PB1134" s="3"/>
      <c r="PC1134" s="3"/>
      <c r="PD1134" s="3"/>
      <c r="PE1134" s="3"/>
      <c r="PF1134" s="3"/>
      <c r="PG1134" s="3"/>
      <c r="PH1134" s="3"/>
      <c r="PI1134" s="3"/>
      <c r="PJ1134" s="3"/>
      <c r="PK1134" s="3"/>
      <c r="PL1134" s="3"/>
      <c r="PM1134" s="3"/>
      <c r="PN1134" s="3"/>
      <c r="PO1134" s="3"/>
      <c r="PP1134" s="3"/>
      <c r="PQ1134" s="3"/>
      <c r="PR1134" s="3"/>
      <c r="PS1134" s="3"/>
      <c r="PT1134" s="3"/>
      <c r="PU1134" s="3"/>
      <c r="PV1134" s="3"/>
      <c r="PW1134" s="3"/>
      <c r="PX1134" s="3"/>
      <c r="PY1134" s="3"/>
      <c r="PZ1134" s="3"/>
      <c r="QA1134" s="3"/>
      <c r="QB1134" s="3"/>
      <c r="QC1134" s="3"/>
      <c r="QD1134" s="3"/>
      <c r="QE1134" s="3"/>
      <c r="QF1134" s="3"/>
      <c r="QG1134" s="3"/>
      <c r="QH1134" s="3"/>
      <c r="QI1134" s="3"/>
      <c r="QJ1134" s="3"/>
      <c r="QK1134" s="3"/>
      <c r="QL1134" s="3"/>
      <c r="QM1134" s="3"/>
      <c r="QN1134" s="3"/>
      <c r="QO1134" s="3"/>
      <c r="QP1134" s="3"/>
      <c r="QQ1134" s="3"/>
      <c r="QR1134" s="3"/>
      <c r="QS1134" s="3"/>
      <c r="QT1134" s="3"/>
      <c r="QU1134" s="3"/>
      <c r="QV1134" s="3"/>
      <c r="QW1134" s="3"/>
      <c r="QX1134" s="3"/>
      <c r="QY1134" s="3"/>
      <c r="QZ1134" s="3"/>
      <c r="RA1134" s="3"/>
      <c r="RB1134" s="3"/>
      <c r="RC1134" s="3"/>
      <c r="RD1134" s="3"/>
      <c r="RE1134" s="3"/>
      <c r="RF1134" s="3"/>
      <c r="RG1134" s="3"/>
      <c r="RH1134" s="3"/>
      <c r="RI1134" s="3"/>
      <c r="RJ1134" s="3"/>
      <c r="RK1134" s="3"/>
      <c r="RL1134" s="3"/>
      <c r="RM1134" s="3"/>
      <c r="RN1134" s="3"/>
      <c r="RO1134" s="3"/>
      <c r="RP1134" s="3"/>
      <c r="RQ1134" s="3"/>
      <c r="RR1134" s="3"/>
      <c r="RS1134" s="3"/>
      <c r="RT1134" s="3"/>
      <c r="RU1134" s="3"/>
      <c r="RV1134" s="3"/>
      <c r="RW1134" s="3"/>
      <c r="RX1134" s="3"/>
      <c r="RY1134" s="3"/>
      <c r="RZ1134" s="3"/>
      <c r="SA1134" s="3"/>
      <c r="SB1134" s="3"/>
      <c r="SC1134" s="3"/>
      <c r="SD1134" s="3"/>
      <c r="SE1134" s="3"/>
      <c r="SF1134" s="3"/>
      <c r="SG1134" s="3"/>
      <c r="SH1134" s="3"/>
      <c r="SI1134" s="3"/>
      <c r="SJ1134" s="3"/>
      <c r="SK1134" s="3"/>
      <c r="SL1134" s="3"/>
      <c r="SM1134" s="3"/>
      <c r="SN1134" s="3"/>
      <c r="SO1134" s="3"/>
      <c r="SP1134" s="3"/>
      <c r="SQ1134" s="3"/>
      <c r="SR1134" s="3"/>
      <c r="SS1134" s="3"/>
      <c r="ST1134" s="3"/>
      <c r="SU1134" s="3"/>
      <c r="SV1134" s="3"/>
      <c r="SW1134" s="3"/>
      <c r="SX1134" s="3"/>
      <c r="SY1134" s="3"/>
      <c r="SZ1134" s="3"/>
      <c r="TA1134" s="3"/>
      <c r="TB1134" s="3"/>
      <c r="TC1134" s="3"/>
      <c r="TD1134" s="3"/>
      <c r="TE1134" s="3"/>
      <c r="TF1134" s="3"/>
      <c r="TG1134" s="3"/>
      <c r="TH1134" s="3"/>
      <c r="TI1134" s="3"/>
      <c r="TJ1134" s="3"/>
      <c r="TK1134" s="3"/>
      <c r="TL1134" s="3"/>
      <c r="TM1134" s="3"/>
      <c r="TN1134" s="3"/>
      <c r="TO1134" s="3"/>
      <c r="TP1134" s="3"/>
      <c r="TQ1134" s="3"/>
      <c r="TR1134" s="3"/>
      <c r="TS1134" s="3"/>
      <c r="TT1134" s="3"/>
      <c r="TU1134" s="3"/>
      <c r="TV1134" s="3"/>
      <c r="TW1134" s="3"/>
      <c r="TX1134" s="3"/>
      <c r="TY1134" s="3"/>
      <c r="TZ1134" s="3"/>
      <c r="UA1134" s="3"/>
      <c r="UB1134" s="3"/>
      <c r="UC1134" s="3"/>
      <c r="UD1134" s="3"/>
      <c r="UE1134" s="3"/>
      <c r="UF1134" s="3"/>
      <c r="UG1134" s="3"/>
      <c r="UH1134" s="3"/>
      <c r="UI1134" s="3"/>
      <c r="UJ1134" s="3"/>
      <c r="UK1134" s="3"/>
      <c r="UL1134" s="3"/>
      <c r="UM1134" s="3"/>
      <c r="UN1134" s="3"/>
      <c r="UO1134" s="3"/>
      <c r="UP1134" s="3"/>
      <c r="UQ1134" s="3"/>
      <c r="UR1134" s="3"/>
      <c r="US1134" s="3"/>
      <c r="UT1134" s="3"/>
      <c r="UU1134" s="3"/>
      <c r="UV1134" s="3"/>
      <c r="UW1134" s="3"/>
      <c r="UX1134" s="3"/>
      <c r="UY1134" s="3"/>
      <c r="UZ1134" s="3"/>
      <c r="VA1134" s="3"/>
      <c r="VB1134" s="3"/>
      <c r="VC1134" s="3"/>
      <c r="VD1134" s="3"/>
      <c r="VE1134" s="3"/>
      <c r="VF1134" s="3"/>
      <c r="VG1134" s="3"/>
      <c r="VH1134" s="3"/>
      <c r="VI1134" s="3"/>
      <c r="VJ1134" s="3"/>
      <c r="VK1134" s="3"/>
      <c r="VL1134" s="3"/>
      <c r="VM1134" s="3"/>
      <c r="VN1134" s="3"/>
      <c r="VO1134" s="3"/>
      <c r="VP1134" s="3"/>
      <c r="VQ1134" s="3"/>
      <c r="VR1134" s="3"/>
      <c r="VS1134" s="3"/>
      <c r="VT1134" s="3"/>
      <c r="VU1134" s="3"/>
      <c r="VV1134" s="3"/>
      <c r="VW1134" s="3"/>
      <c r="VX1134" s="3"/>
      <c r="VY1134" s="3"/>
      <c r="VZ1134" s="3"/>
      <c r="WA1134" s="3"/>
      <c r="WB1134" s="3"/>
      <c r="WC1134" s="3"/>
    </row>
    <row r="1135" spans="1:601" x14ac:dyDescent="0.3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  <c r="IW1135" s="3"/>
      <c r="IX1135" s="3"/>
      <c r="IY1135" s="3"/>
      <c r="IZ1135" s="3"/>
      <c r="JA1135" s="3"/>
      <c r="JB1135" s="3"/>
      <c r="JC1135" s="3"/>
      <c r="JD1135" s="3"/>
      <c r="JE1135" s="3"/>
      <c r="JF1135" s="3"/>
      <c r="JG1135" s="3"/>
      <c r="JH1135" s="3"/>
      <c r="JI1135" s="3"/>
      <c r="JJ1135" s="3"/>
      <c r="JK1135" s="3"/>
      <c r="JL1135" s="3"/>
      <c r="JM1135" s="3"/>
      <c r="JN1135" s="3"/>
      <c r="JO1135" s="3"/>
      <c r="JP1135" s="3"/>
      <c r="JQ1135" s="3"/>
      <c r="JR1135" s="3"/>
      <c r="JS1135" s="3"/>
      <c r="JT1135" s="3"/>
      <c r="JU1135" s="3"/>
      <c r="JV1135" s="3"/>
      <c r="JW1135" s="3"/>
      <c r="JX1135" s="3"/>
      <c r="JY1135" s="3"/>
      <c r="JZ1135" s="3"/>
      <c r="KA1135" s="3"/>
      <c r="KB1135" s="3"/>
      <c r="KC1135" s="3"/>
      <c r="KD1135" s="3"/>
      <c r="KE1135" s="3"/>
      <c r="KF1135" s="3"/>
      <c r="KG1135" s="3"/>
      <c r="KH1135" s="3"/>
      <c r="KI1135" s="3"/>
      <c r="KJ1135" s="3"/>
      <c r="KK1135" s="3"/>
      <c r="KL1135" s="3"/>
      <c r="KM1135" s="3"/>
      <c r="KN1135" s="3"/>
      <c r="KO1135" s="3"/>
      <c r="KP1135" s="3"/>
      <c r="KQ1135" s="3"/>
      <c r="KR1135" s="3"/>
      <c r="KS1135" s="3"/>
      <c r="KT1135" s="3"/>
      <c r="KU1135" s="3"/>
      <c r="KV1135" s="3"/>
      <c r="KW1135" s="3"/>
      <c r="KX1135" s="3"/>
      <c r="KY1135" s="3"/>
      <c r="KZ1135" s="3"/>
      <c r="LA1135" s="3"/>
      <c r="LB1135" s="3"/>
      <c r="LC1135" s="3"/>
      <c r="LD1135" s="3"/>
      <c r="LE1135" s="3"/>
      <c r="LF1135" s="3"/>
      <c r="LG1135" s="3"/>
      <c r="LH1135" s="3"/>
      <c r="LI1135" s="3"/>
      <c r="LJ1135" s="3"/>
      <c r="LK1135" s="3"/>
      <c r="LL1135" s="3"/>
      <c r="LM1135" s="3"/>
      <c r="LN1135" s="3"/>
      <c r="LO1135" s="3"/>
      <c r="LP1135" s="3"/>
      <c r="LQ1135" s="3"/>
      <c r="LR1135" s="3"/>
      <c r="LS1135" s="3"/>
      <c r="LT1135" s="3"/>
      <c r="LU1135" s="3"/>
      <c r="LV1135" s="3"/>
      <c r="LW1135" s="3"/>
      <c r="LX1135" s="3"/>
      <c r="LY1135" s="3"/>
      <c r="LZ1135" s="3"/>
      <c r="MA1135" s="3"/>
      <c r="MB1135" s="3"/>
      <c r="MC1135" s="3"/>
      <c r="MD1135" s="3"/>
      <c r="ME1135" s="3"/>
      <c r="MF1135" s="3"/>
      <c r="MG1135" s="3"/>
      <c r="MH1135" s="3"/>
      <c r="MI1135" s="3"/>
      <c r="MJ1135" s="3"/>
      <c r="MK1135" s="3"/>
      <c r="ML1135" s="3"/>
      <c r="MM1135" s="3"/>
      <c r="MN1135" s="3"/>
      <c r="MO1135" s="3"/>
      <c r="MP1135" s="3"/>
      <c r="MQ1135" s="3"/>
      <c r="MR1135" s="3"/>
      <c r="MS1135" s="3"/>
      <c r="MT1135" s="3"/>
      <c r="MU1135" s="3"/>
      <c r="MV1135" s="3"/>
      <c r="MW1135" s="3"/>
      <c r="MX1135" s="3"/>
      <c r="MY1135" s="3"/>
      <c r="MZ1135" s="3"/>
      <c r="NA1135" s="3"/>
      <c r="NB1135" s="3"/>
      <c r="NC1135" s="3"/>
      <c r="ND1135" s="3"/>
      <c r="NE1135" s="3"/>
      <c r="NF1135" s="3"/>
      <c r="NG1135" s="3"/>
      <c r="NH1135" s="3"/>
      <c r="NI1135" s="3"/>
      <c r="NJ1135" s="3"/>
      <c r="NK1135" s="3"/>
      <c r="NL1135" s="3"/>
      <c r="NM1135" s="3"/>
      <c r="NN1135" s="3"/>
      <c r="NO1135" s="3"/>
      <c r="NP1135" s="3"/>
      <c r="NQ1135" s="3"/>
      <c r="NR1135" s="3"/>
      <c r="NS1135" s="3"/>
      <c r="NT1135" s="3"/>
      <c r="NU1135" s="3"/>
      <c r="NV1135" s="3"/>
      <c r="NW1135" s="3"/>
      <c r="NX1135" s="3"/>
      <c r="NY1135" s="3"/>
      <c r="NZ1135" s="3"/>
      <c r="OA1135" s="3"/>
      <c r="OB1135" s="3"/>
      <c r="OC1135" s="3"/>
      <c r="OD1135" s="3"/>
      <c r="OE1135" s="3"/>
      <c r="OF1135" s="3"/>
      <c r="OG1135" s="3"/>
      <c r="OH1135" s="3"/>
      <c r="OI1135" s="3"/>
      <c r="OJ1135" s="3"/>
      <c r="OK1135" s="3"/>
      <c r="OL1135" s="3"/>
      <c r="OM1135" s="3"/>
      <c r="ON1135" s="3"/>
      <c r="OO1135" s="3"/>
      <c r="OP1135" s="3"/>
      <c r="OQ1135" s="3"/>
      <c r="OR1135" s="3"/>
      <c r="OS1135" s="3"/>
      <c r="OT1135" s="3"/>
      <c r="OU1135" s="3"/>
      <c r="OV1135" s="3"/>
      <c r="OW1135" s="3"/>
      <c r="OX1135" s="3"/>
      <c r="OY1135" s="3"/>
      <c r="OZ1135" s="3"/>
      <c r="PA1135" s="3"/>
      <c r="PB1135" s="3"/>
      <c r="PC1135" s="3"/>
      <c r="PD1135" s="3"/>
      <c r="PE1135" s="3"/>
      <c r="PF1135" s="3"/>
      <c r="PG1135" s="3"/>
      <c r="PH1135" s="3"/>
      <c r="PI1135" s="3"/>
      <c r="PJ1135" s="3"/>
      <c r="PK1135" s="3"/>
      <c r="PL1135" s="3"/>
      <c r="PM1135" s="3"/>
      <c r="PN1135" s="3"/>
      <c r="PO1135" s="3"/>
      <c r="PP1135" s="3"/>
      <c r="PQ1135" s="3"/>
      <c r="PR1135" s="3"/>
      <c r="PS1135" s="3"/>
      <c r="PT1135" s="3"/>
      <c r="PU1135" s="3"/>
      <c r="PV1135" s="3"/>
      <c r="PW1135" s="3"/>
      <c r="PX1135" s="3"/>
      <c r="PY1135" s="3"/>
      <c r="PZ1135" s="3"/>
      <c r="QA1135" s="3"/>
      <c r="QB1135" s="3"/>
      <c r="QC1135" s="3"/>
      <c r="QD1135" s="3"/>
      <c r="QE1135" s="3"/>
      <c r="QF1135" s="3"/>
      <c r="QG1135" s="3"/>
      <c r="QH1135" s="3"/>
      <c r="QI1135" s="3"/>
      <c r="QJ1135" s="3"/>
      <c r="QK1135" s="3"/>
      <c r="QL1135" s="3"/>
      <c r="QM1135" s="3"/>
      <c r="QN1135" s="3"/>
      <c r="QO1135" s="3"/>
      <c r="QP1135" s="3"/>
      <c r="QQ1135" s="3"/>
      <c r="QR1135" s="3"/>
      <c r="QS1135" s="3"/>
      <c r="QT1135" s="3"/>
      <c r="QU1135" s="3"/>
      <c r="QV1135" s="3"/>
      <c r="QW1135" s="3"/>
      <c r="QX1135" s="3"/>
      <c r="QY1135" s="3"/>
      <c r="QZ1135" s="3"/>
      <c r="RA1135" s="3"/>
      <c r="RB1135" s="3"/>
      <c r="RC1135" s="3"/>
      <c r="RD1135" s="3"/>
      <c r="RE1135" s="3"/>
      <c r="RF1135" s="3"/>
      <c r="RG1135" s="3"/>
      <c r="RH1135" s="3"/>
      <c r="RI1135" s="3"/>
      <c r="RJ1135" s="3"/>
      <c r="RK1135" s="3"/>
      <c r="RL1135" s="3"/>
      <c r="RM1135" s="3"/>
      <c r="RN1135" s="3"/>
      <c r="RO1135" s="3"/>
      <c r="RP1135" s="3"/>
      <c r="RQ1135" s="3"/>
      <c r="RR1135" s="3"/>
      <c r="RS1135" s="3"/>
      <c r="RT1135" s="3"/>
      <c r="RU1135" s="3"/>
      <c r="RV1135" s="3"/>
      <c r="RW1135" s="3"/>
      <c r="RX1135" s="3"/>
      <c r="RY1135" s="3"/>
      <c r="RZ1135" s="3"/>
      <c r="SA1135" s="3"/>
      <c r="SB1135" s="3"/>
      <c r="SC1135" s="3"/>
      <c r="SD1135" s="3"/>
      <c r="SE1135" s="3"/>
      <c r="SF1135" s="3"/>
      <c r="SG1135" s="3"/>
      <c r="SH1135" s="3"/>
      <c r="SI1135" s="3"/>
      <c r="SJ1135" s="3"/>
      <c r="SK1135" s="3"/>
      <c r="SL1135" s="3"/>
      <c r="SM1135" s="3"/>
      <c r="SN1135" s="3"/>
      <c r="SO1135" s="3"/>
      <c r="SP1135" s="3"/>
      <c r="SQ1135" s="3"/>
      <c r="SR1135" s="3"/>
      <c r="SS1135" s="3"/>
      <c r="ST1135" s="3"/>
      <c r="SU1135" s="3"/>
      <c r="SV1135" s="3"/>
      <c r="SW1135" s="3"/>
      <c r="SX1135" s="3"/>
      <c r="SY1135" s="3"/>
      <c r="SZ1135" s="3"/>
      <c r="TA1135" s="3"/>
      <c r="TB1135" s="3"/>
      <c r="TC1135" s="3"/>
      <c r="TD1135" s="3"/>
      <c r="TE1135" s="3"/>
      <c r="TF1135" s="3"/>
      <c r="TG1135" s="3"/>
      <c r="TH1135" s="3"/>
      <c r="TI1135" s="3"/>
      <c r="TJ1135" s="3"/>
      <c r="TK1135" s="3"/>
      <c r="TL1135" s="3"/>
      <c r="TM1135" s="3"/>
      <c r="TN1135" s="3"/>
      <c r="TO1135" s="3"/>
      <c r="TP1135" s="3"/>
      <c r="TQ1135" s="3"/>
      <c r="TR1135" s="3"/>
      <c r="TS1135" s="3"/>
      <c r="TT1135" s="3"/>
      <c r="TU1135" s="3"/>
      <c r="TV1135" s="3"/>
      <c r="TW1135" s="3"/>
      <c r="TX1135" s="3"/>
      <c r="TY1135" s="3"/>
      <c r="TZ1135" s="3"/>
      <c r="UA1135" s="3"/>
      <c r="UB1135" s="3"/>
      <c r="UC1135" s="3"/>
      <c r="UD1135" s="3"/>
      <c r="UE1135" s="3"/>
      <c r="UF1135" s="3"/>
      <c r="UG1135" s="3"/>
      <c r="UH1135" s="3"/>
      <c r="UI1135" s="3"/>
      <c r="UJ1135" s="3"/>
      <c r="UK1135" s="3"/>
      <c r="UL1135" s="3"/>
      <c r="UM1135" s="3"/>
      <c r="UN1135" s="3"/>
      <c r="UO1135" s="3"/>
      <c r="UP1135" s="3"/>
      <c r="UQ1135" s="3"/>
      <c r="UR1135" s="3"/>
      <c r="US1135" s="3"/>
      <c r="UT1135" s="3"/>
      <c r="UU1135" s="3"/>
      <c r="UV1135" s="3"/>
      <c r="UW1135" s="3"/>
      <c r="UX1135" s="3"/>
      <c r="UY1135" s="3"/>
      <c r="UZ1135" s="3"/>
      <c r="VA1135" s="3"/>
      <c r="VB1135" s="3"/>
      <c r="VC1135" s="3"/>
      <c r="VD1135" s="3"/>
      <c r="VE1135" s="3"/>
      <c r="VF1135" s="3"/>
      <c r="VG1135" s="3"/>
      <c r="VH1135" s="3"/>
      <c r="VI1135" s="3"/>
      <c r="VJ1135" s="3"/>
      <c r="VK1135" s="3"/>
      <c r="VL1135" s="3"/>
      <c r="VM1135" s="3"/>
      <c r="VN1135" s="3"/>
      <c r="VO1135" s="3"/>
      <c r="VP1135" s="3"/>
      <c r="VQ1135" s="3"/>
      <c r="VR1135" s="3"/>
      <c r="VS1135" s="3"/>
      <c r="VT1135" s="3"/>
      <c r="VU1135" s="3"/>
      <c r="VV1135" s="3"/>
      <c r="VW1135" s="3"/>
      <c r="VX1135" s="3"/>
      <c r="VY1135" s="3"/>
      <c r="VZ1135" s="3"/>
      <c r="WA1135" s="3"/>
      <c r="WB1135" s="3"/>
      <c r="WC1135" s="3"/>
    </row>
    <row r="1136" spans="1:601" x14ac:dyDescent="0.3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  <c r="IU1136" s="3"/>
      <c r="IV1136" s="3"/>
      <c r="IW1136" s="3"/>
      <c r="IX1136" s="3"/>
      <c r="IY1136" s="3"/>
      <c r="IZ1136" s="3"/>
      <c r="JA1136" s="3"/>
      <c r="JB1136" s="3"/>
      <c r="JC1136" s="3"/>
      <c r="JD1136" s="3"/>
      <c r="JE1136" s="3"/>
      <c r="JF1136" s="3"/>
      <c r="JG1136" s="3"/>
      <c r="JH1136" s="3"/>
      <c r="JI1136" s="3"/>
      <c r="JJ1136" s="3"/>
      <c r="JK1136" s="3"/>
      <c r="JL1136" s="3"/>
      <c r="JM1136" s="3"/>
      <c r="JN1136" s="3"/>
      <c r="JO1136" s="3"/>
      <c r="JP1136" s="3"/>
      <c r="JQ1136" s="3"/>
      <c r="JR1136" s="3"/>
      <c r="JS1136" s="3"/>
      <c r="JT1136" s="3"/>
      <c r="JU1136" s="3"/>
      <c r="JV1136" s="3"/>
      <c r="JW1136" s="3"/>
      <c r="JX1136" s="3"/>
      <c r="JY1136" s="3"/>
      <c r="JZ1136" s="3"/>
      <c r="KA1136" s="3"/>
      <c r="KB1136" s="3"/>
      <c r="KC1136" s="3"/>
      <c r="KD1136" s="3"/>
      <c r="KE1136" s="3"/>
      <c r="KF1136" s="3"/>
      <c r="KG1136" s="3"/>
      <c r="KH1136" s="3"/>
      <c r="KI1136" s="3"/>
      <c r="KJ1136" s="3"/>
      <c r="KK1136" s="3"/>
      <c r="KL1136" s="3"/>
      <c r="KM1136" s="3"/>
      <c r="KN1136" s="3"/>
      <c r="KO1136" s="3"/>
      <c r="KP1136" s="3"/>
      <c r="KQ1136" s="3"/>
      <c r="KR1136" s="3"/>
      <c r="KS1136" s="3"/>
      <c r="KT1136" s="3"/>
      <c r="KU1136" s="3"/>
      <c r="KV1136" s="3"/>
      <c r="KW1136" s="3"/>
      <c r="KX1136" s="3"/>
      <c r="KY1136" s="3"/>
      <c r="KZ1136" s="3"/>
      <c r="LA1136" s="3"/>
      <c r="LB1136" s="3"/>
      <c r="LC1136" s="3"/>
      <c r="LD1136" s="3"/>
      <c r="LE1136" s="3"/>
      <c r="LF1136" s="3"/>
      <c r="LG1136" s="3"/>
      <c r="LH1136" s="3"/>
      <c r="LI1136" s="3"/>
      <c r="LJ1136" s="3"/>
      <c r="LK1136" s="3"/>
      <c r="LL1136" s="3"/>
      <c r="LM1136" s="3"/>
      <c r="LN1136" s="3"/>
      <c r="LO1136" s="3"/>
      <c r="LP1136" s="3"/>
      <c r="LQ1136" s="3"/>
      <c r="LR1136" s="3"/>
      <c r="LS1136" s="3"/>
      <c r="LT1136" s="3"/>
      <c r="LU1136" s="3"/>
      <c r="LV1136" s="3"/>
      <c r="LW1136" s="3"/>
      <c r="LX1136" s="3"/>
      <c r="LY1136" s="3"/>
      <c r="LZ1136" s="3"/>
      <c r="MA1136" s="3"/>
      <c r="MB1136" s="3"/>
      <c r="MC1136" s="3"/>
      <c r="MD1136" s="3"/>
      <c r="ME1136" s="3"/>
      <c r="MF1136" s="3"/>
      <c r="MG1136" s="3"/>
      <c r="MH1136" s="3"/>
      <c r="MI1136" s="3"/>
      <c r="MJ1136" s="3"/>
      <c r="MK1136" s="3"/>
      <c r="ML1136" s="3"/>
      <c r="MM1136" s="3"/>
      <c r="MN1136" s="3"/>
      <c r="MO1136" s="3"/>
      <c r="MP1136" s="3"/>
      <c r="MQ1136" s="3"/>
      <c r="MR1136" s="3"/>
      <c r="MS1136" s="3"/>
      <c r="MT1136" s="3"/>
      <c r="MU1136" s="3"/>
      <c r="MV1136" s="3"/>
      <c r="MW1136" s="3"/>
      <c r="MX1136" s="3"/>
      <c r="MY1136" s="3"/>
      <c r="MZ1136" s="3"/>
      <c r="NA1136" s="3"/>
      <c r="NB1136" s="3"/>
      <c r="NC1136" s="3"/>
      <c r="ND1136" s="3"/>
      <c r="NE1136" s="3"/>
      <c r="NF1136" s="3"/>
      <c r="NG1136" s="3"/>
      <c r="NH1136" s="3"/>
      <c r="NI1136" s="3"/>
      <c r="NJ1136" s="3"/>
      <c r="NK1136" s="3"/>
      <c r="NL1136" s="3"/>
      <c r="NM1136" s="3"/>
      <c r="NN1136" s="3"/>
      <c r="NO1136" s="3"/>
      <c r="NP1136" s="3"/>
      <c r="NQ1136" s="3"/>
      <c r="NR1136" s="3"/>
      <c r="NS1136" s="3"/>
      <c r="NT1136" s="3"/>
      <c r="NU1136" s="3"/>
      <c r="NV1136" s="3"/>
      <c r="NW1136" s="3"/>
      <c r="NX1136" s="3"/>
      <c r="NY1136" s="3"/>
      <c r="NZ1136" s="3"/>
      <c r="OA1136" s="3"/>
      <c r="OB1136" s="3"/>
      <c r="OC1136" s="3"/>
      <c r="OD1136" s="3"/>
      <c r="OE1136" s="3"/>
      <c r="OF1136" s="3"/>
      <c r="OG1136" s="3"/>
      <c r="OH1136" s="3"/>
      <c r="OI1136" s="3"/>
      <c r="OJ1136" s="3"/>
      <c r="OK1136" s="3"/>
      <c r="OL1136" s="3"/>
      <c r="OM1136" s="3"/>
      <c r="ON1136" s="3"/>
      <c r="OO1136" s="3"/>
      <c r="OP1136" s="3"/>
      <c r="OQ1136" s="3"/>
      <c r="OR1136" s="3"/>
      <c r="OS1136" s="3"/>
      <c r="OT1136" s="3"/>
      <c r="OU1136" s="3"/>
      <c r="OV1136" s="3"/>
      <c r="OW1136" s="3"/>
      <c r="OX1136" s="3"/>
      <c r="OY1136" s="3"/>
      <c r="OZ1136" s="3"/>
      <c r="PA1136" s="3"/>
      <c r="PB1136" s="3"/>
      <c r="PC1136" s="3"/>
      <c r="PD1136" s="3"/>
      <c r="PE1136" s="3"/>
      <c r="PF1136" s="3"/>
      <c r="PG1136" s="3"/>
      <c r="PH1136" s="3"/>
      <c r="PI1136" s="3"/>
      <c r="PJ1136" s="3"/>
      <c r="PK1136" s="3"/>
      <c r="PL1136" s="3"/>
      <c r="PM1136" s="3"/>
      <c r="PN1136" s="3"/>
      <c r="PO1136" s="3"/>
      <c r="PP1136" s="3"/>
      <c r="PQ1136" s="3"/>
      <c r="PR1136" s="3"/>
      <c r="PS1136" s="3"/>
      <c r="PT1136" s="3"/>
      <c r="PU1136" s="3"/>
      <c r="PV1136" s="3"/>
      <c r="PW1136" s="3"/>
      <c r="PX1136" s="3"/>
      <c r="PY1136" s="3"/>
      <c r="PZ1136" s="3"/>
      <c r="QA1136" s="3"/>
      <c r="QB1136" s="3"/>
      <c r="QC1136" s="3"/>
      <c r="QD1136" s="3"/>
      <c r="QE1136" s="3"/>
      <c r="QF1136" s="3"/>
      <c r="QG1136" s="3"/>
      <c r="QH1136" s="3"/>
      <c r="QI1136" s="3"/>
      <c r="QJ1136" s="3"/>
      <c r="QK1136" s="3"/>
      <c r="QL1136" s="3"/>
      <c r="QM1136" s="3"/>
      <c r="QN1136" s="3"/>
      <c r="QO1136" s="3"/>
      <c r="QP1136" s="3"/>
      <c r="QQ1136" s="3"/>
      <c r="QR1136" s="3"/>
      <c r="QS1136" s="3"/>
      <c r="QT1136" s="3"/>
      <c r="QU1136" s="3"/>
      <c r="QV1136" s="3"/>
      <c r="QW1136" s="3"/>
      <c r="QX1136" s="3"/>
      <c r="QY1136" s="3"/>
      <c r="QZ1136" s="3"/>
      <c r="RA1136" s="3"/>
      <c r="RB1136" s="3"/>
      <c r="RC1136" s="3"/>
      <c r="RD1136" s="3"/>
      <c r="RE1136" s="3"/>
      <c r="RF1136" s="3"/>
      <c r="RG1136" s="3"/>
      <c r="RH1136" s="3"/>
      <c r="RI1136" s="3"/>
      <c r="RJ1136" s="3"/>
      <c r="RK1136" s="3"/>
      <c r="RL1136" s="3"/>
      <c r="RM1136" s="3"/>
      <c r="RN1136" s="3"/>
      <c r="RO1136" s="3"/>
      <c r="RP1136" s="3"/>
      <c r="RQ1136" s="3"/>
      <c r="RR1136" s="3"/>
      <c r="RS1136" s="3"/>
      <c r="RT1136" s="3"/>
      <c r="RU1136" s="3"/>
      <c r="RV1136" s="3"/>
      <c r="RW1136" s="3"/>
      <c r="RX1136" s="3"/>
      <c r="RY1136" s="3"/>
      <c r="RZ1136" s="3"/>
      <c r="SA1136" s="3"/>
      <c r="SB1136" s="3"/>
      <c r="SC1136" s="3"/>
      <c r="SD1136" s="3"/>
      <c r="SE1136" s="3"/>
      <c r="SF1136" s="3"/>
      <c r="SG1136" s="3"/>
      <c r="SH1136" s="3"/>
      <c r="SI1136" s="3"/>
      <c r="SJ1136" s="3"/>
      <c r="SK1136" s="3"/>
      <c r="SL1136" s="3"/>
      <c r="SM1136" s="3"/>
      <c r="SN1136" s="3"/>
      <c r="SO1136" s="3"/>
      <c r="SP1136" s="3"/>
      <c r="SQ1136" s="3"/>
      <c r="SR1136" s="3"/>
      <c r="SS1136" s="3"/>
      <c r="ST1136" s="3"/>
      <c r="SU1136" s="3"/>
      <c r="SV1136" s="3"/>
      <c r="SW1136" s="3"/>
      <c r="SX1136" s="3"/>
      <c r="SY1136" s="3"/>
      <c r="SZ1136" s="3"/>
      <c r="TA1136" s="3"/>
      <c r="TB1136" s="3"/>
      <c r="TC1136" s="3"/>
      <c r="TD1136" s="3"/>
      <c r="TE1136" s="3"/>
      <c r="TF1136" s="3"/>
      <c r="TG1136" s="3"/>
      <c r="TH1136" s="3"/>
      <c r="TI1136" s="3"/>
      <c r="TJ1136" s="3"/>
      <c r="TK1136" s="3"/>
      <c r="TL1136" s="3"/>
      <c r="TM1136" s="3"/>
      <c r="TN1136" s="3"/>
      <c r="TO1136" s="3"/>
      <c r="TP1136" s="3"/>
      <c r="TQ1136" s="3"/>
      <c r="TR1136" s="3"/>
      <c r="TS1136" s="3"/>
      <c r="TT1136" s="3"/>
      <c r="TU1136" s="3"/>
      <c r="TV1136" s="3"/>
      <c r="TW1136" s="3"/>
      <c r="TX1136" s="3"/>
      <c r="TY1136" s="3"/>
      <c r="TZ1136" s="3"/>
      <c r="UA1136" s="3"/>
      <c r="UB1136" s="3"/>
      <c r="UC1136" s="3"/>
      <c r="UD1136" s="3"/>
      <c r="UE1136" s="3"/>
      <c r="UF1136" s="3"/>
      <c r="UG1136" s="3"/>
      <c r="UH1136" s="3"/>
      <c r="UI1136" s="3"/>
      <c r="UJ1136" s="3"/>
      <c r="UK1136" s="3"/>
      <c r="UL1136" s="3"/>
      <c r="UM1136" s="3"/>
      <c r="UN1136" s="3"/>
      <c r="UO1136" s="3"/>
      <c r="UP1136" s="3"/>
      <c r="UQ1136" s="3"/>
      <c r="UR1136" s="3"/>
      <c r="US1136" s="3"/>
      <c r="UT1136" s="3"/>
      <c r="UU1136" s="3"/>
      <c r="UV1136" s="3"/>
      <c r="UW1136" s="3"/>
      <c r="UX1136" s="3"/>
      <c r="UY1136" s="3"/>
      <c r="UZ1136" s="3"/>
      <c r="VA1136" s="3"/>
      <c r="VB1136" s="3"/>
      <c r="VC1136" s="3"/>
      <c r="VD1136" s="3"/>
      <c r="VE1136" s="3"/>
      <c r="VF1136" s="3"/>
      <c r="VG1136" s="3"/>
      <c r="VH1136" s="3"/>
      <c r="VI1136" s="3"/>
      <c r="VJ1136" s="3"/>
      <c r="VK1136" s="3"/>
      <c r="VL1136" s="3"/>
      <c r="VM1136" s="3"/>
      <c r="VN1136" s="3"/>
      <c r="VO1136" s="3"/>
      <c r="VP1136" s="3"/>
      <c r="VQ1136" s="3"/>
      <c r="VR1136" s="3"/>
      <c r="VS1136" s="3"/>
      <c r="VT1136" s="3"/>
      <c r="VU1136" s="3"/>
      <c r="VV1136" s="3"/>
      <c r="VW1136" s="3"/>
      <c r="VX1136" s="3"/>
      <c r="VY1136" s="3"/>
      <c r="VZ1136" s="3"/>
      <c r="WA1136" s="3"/>
      <c r="WB1136" s="3"/>
      <c r="WC1136" s="3"/>
    </row>
    <row r="1137" spans="1:601" x14ac:dyDescent="0.3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  <c r="IW1137" s="3"/>
      <c r="IX1137" s="3"/>
      <c r="IY1137" s="3"/>
      <c r="IZ1137" s="3"/>
      <c r="JA1137" s="3"/>
      <c r="JB1137" s="3"/>
      <c r="JC1137" s="3"/>
      <c r="JD1137" s="3"/>
      <c r="JE1137" s="3"/>
      <c r="JF1137" s="3"/>
      <c r="JG1137" s="3"/>
      <c r="JH1137" s="3"/>
      <c r="JI1137" s="3"/>
      <c r="JJ1137" s="3"/>
      <c r="JK1137" s="3"/>
      <c r="JL1137" s="3"/>
      <c r="JM1137" s="3"/>
      <c r="JN1137" s="3"/>
      <c r="JO1137" s="3"/>
      <c r="JP1137" s="3"/>
      <c r="JQ1137" s="3"/>
      <c r="JR1137" s="3"/>
      <c r="JS1137" s="3"/>
      <c r="JT1137" s="3"/>
      <c r="JU1137" s="3"/>
      <c r="JV1137" s="3"/>
      <c r="JW1137" s="3"/>
      <c r="JX1137" s="3"/>
      <c r="JY1137" s="3"/>
      <c r="JZ1137" s="3"/>
      <c r="KA1137" s="3"/>
      <c r="KB1137" s="3"/>
      <c r="KC1137" s="3"/>
      <c r="KD1137" s="3"/>
      <c r="KE1137" s="3"/>
      <c r="KF1137" s="3"/>
      <c r="KG1137" s="3"/>
      <c r="KH1137" s="3"/>
      <c r="KI1137" s="3"/>
      <c r="KJ1137" s="3"/>
      <c r="KK1137" s="3"/>
      <c r="KL1137" s="3"/>
      <c r="KM1137" s="3"/>
      <c r="KN1137" s="3"/>
      <c r="KO1137" s="3"/>
      <c r="KP1137" s="3"/>
      <c r="KQ1137" s="3"/>
      <c r="KR1137" s="3"/>
      <c r="KS1137" s="3"/>
      <c r="KT1137" s="3"/>
      <c r="KU1137" s="3"/>
      <c r="KV1137" s="3"/>
      <c r="KW1137" s="3"/>
      <c r="KX1137" s="3"/>
      <c r="KY1137" s="3"/>
      <c r="KZ1137" s="3"/>
      <c r="LA1137" s="3"/>
      <c r="LB1137" s="3"/>
      <c r="LC1137" s="3"/>
      <c r="LD1137" s="3"/>
      <c r="LE1137" s="3"/>
      <c r="LF1137" s="3"/>
      <c r="LG1137" s="3"/>
      <c r="LH1137" s="3"/>
      <c r="LI1137" s="3"/>
      <c r="LJ1137" s="3"/>
      <c r="LK1137" s="3"/>
      <c r="LL1137" s="3"/>
      <c r="LM1137" s="3"/>
      <c r="LN1137" s="3"/>
      <c r="LO1137" s="3"/>
      <c r="LP1137" s="3"/>
      <c r="LQ1137" s="3"/>
      <c r="LR1137" s="3"/>
      <c r="LS1137" s="3"/>
      <c r="LT1137" s="3"/>
      <c r="LU1137" s="3"/>
      <c r="LV1137" s="3"/>
      <c r="LW1137" s="3"/>
      <c r="LX1137" s="3"/>
      <c r="LY1137" s="3"/>
      <c r="LZ1137" s="3"/>
      <c r="MA1137" s="3"/>
      <c r="MB1137" s="3"/>
      <c r="MC1137" s="3"/>
      <c r="MD1137" s="3"/>
      <c r="ME1137" s="3"/>
      <c r="MF1137" s="3"/>
      <c r="MG1137" s="3"/>
      <c r="MH1137" s="3"/>
      <c r="MI1137" s="3"/>
      <c r="MJ1137" s="3"/>
      <c r="MK1137" s="3"/>
      <c r="ML1137" s="3"/>
      <c r="MM1137" s="3"/>
      <c r="MN1137" s="3"/>
      <c r="MO1137" s="3"/>
      <c r="MP1137" s="3"/>
      <c r="MQ1137" s="3"/>
      <c r="MR1137" s="3"/>
      <c r="MS1137" s="3"/>
      <c r="MT1137" s="3"/>
      <c r="MU1137" s="3"/>
      <c r="MV1137" s="3"/>
      <c r="MW1137" s="3"/>
      <c r="MX1137" s="3"/>
      <c r="MY1137" s="3"/>
      <c r="MZ1137" s="3"/>
      <c r="NA1137" s="3"/>
      <c r="NB1137" s="3"/>
      <c r="NC1137" s="3"/>
      <c r="ND1137" s="3"/>
      <c r="NE1137" s="3"/>
      <c r="NF1137" s="3"/>
      <c r="NG1137" s="3"/>
      <c r="NH1137" s="3"/>
      <c r="NI1137" s="3"/>
      <c r="NJ1137" s="3"/>
      <c r="NK1137" s="3"/>
      <c r="NL1137" s="3"/>
      <c r="NM1137" s="3"/>
      <c r="NN1137" s="3"/>
      <c r="NO1137" s="3"/>
      <c r="NP1137" s="3"/>
      <c r="NQ1137" s="3"/>
      <c r="NR1137" s="3"/>
      <c r="NS1137" s="3"/>
      <c r="NT1137" s="3"/>
      <c r="NU1137" s="3"/>
      <c r="NV1137" s="3"/>
      <c r="NW1137" s="3"/>
      <c r="NX1137" s="3"/>
      <c r="NY1137" s="3"/>
      <c r="NZ1137" s="3"/>
      <c r="OA1137" s="3"/>
      <c r="OB1137" s="3"/>
      <c r="OC1137" s="3"/>
      <c r="OD1137" s="3"/>
      <c r="OE1137" s="3"/>
      <c r="OF1137" s="3"/>
      <c r="OG1137" s="3"/>
      <c r="OH1137" s="3"/>
      <c r="OI1137" s="3"/>
      <c r="OJ1137" s="3"/>
      <c r="OK1137" s="3"/>
      <c r="OL1137" s="3"/>
      <c r="OM1137" s="3"/>
      <c r="ON1137" s="3"/>
      <c r="OO1137" s="3"/>
      <c r="OP1137" s="3"/>
      <c r="OQ1137" s="3"/>
      <c r="OR1137" s="3"/>
      <c r="OS1137" s="3"/>
      <c r="OT1137" s="3"/>
      <c r="OU1137" s="3"/>
      <c r="OV1137" s="3"/>
      <c r="OW1137" s="3"/>
      <c r="OX1137" s="3"/>
      <c r="OY1137" s="3"/>
      <c r="OZ1137" s="3"/>
      <c r="PA1137" s="3"/>
      <c r="PB1137" s="3"/>
      <c r="PC1137" s="3"/>
      <c r="PD1137" s="3"/>
      <c r="PE1137" s="3"/>
      <c r="PF1137" s="3"/>
      <c r="PG1137" s="3"/>
      <c r="PH1137" s="3"/>
      <c r="PI1137" s="3"/>
      <c r="PJ1137" s="3"/>
      <c r="PK1137" s="3"/>
      <c r="PL1137" s="3"/>
      <c r="PM1137" s="3"/>
      <c r="PN1137" s="3"/>
      <c r="PO1137" s="3"/>
      <c r="PP1137" s="3"/>
      <c r="PQ1137" s="3"/>
      <c r="PR1137" s="3"/>
      <c r="PS1137" s="3"/>
      <c r="PT1137" s="3"/>
      <c r="PU1137" s="3"/>
      <c r="PV1137" s="3"/>
      <c r="PW1137" s="3"/>
      <c r="PX1137" s="3"/>
      <c r="PY1137" s="3"/>
      <c r="PZ1137" s="3"/>
      <c r="QA1137" s="3"/>
      <c r="QB1137" s="3"/>
      <c r="QC1137" s="3"/>
      <c r="QD1137" s="3"/>
      <c r="QE1137" s="3"/>
      <c r="QF1137" s="3"/>
      <c r="QG1137" s="3"/>
      <c r="QH1137" s="3"/>
      <c r="QI1137" s="3"/>
      <c r="QJ1137" s="3"/>
      <c r="QK1137" s="3"/>
      <c r="QL1137" s="3"/>
      <c r="QM1137" s="3"/>
      <c r="QN1137" s="3"/>
      <c r="QO1137" s="3"/>
      <c r="QP1137" s="3"/>
      <c r="QQ1137" s="3"/>
      <c r="QR1137" s="3"/>
      <c r="QS1137" s="3"/>
      <c r="QT1137" s="3"/>
      <c r="QU1137" s="3"/>
      <c r="QV1137" s="3"/>
      <c r="QW1137" s="3"/>
      <c r="QX1137" s="3"/>
      <c r="QY1137" s="3"/>
      <c r="QZ1137" s="3"/>
      <c r="RA1137" s="3"/>
      <c r="RB1137" s="3"/>
      <c r="RC1137" s="3"/>
      <c r="RD1137" s="3"/>
      <c r="RE1137" s="3"/>
      <c r="RF1137" s="3"/>
      <c r="RG1137" s="3"/>
      <c r="RH1137" s="3"/>
      <c r="RI1137" s="3"/>
      <c r="RJ1137" s="3"/>
      <c r="RK1137" s="3"/>
      <c r="RL1137" s="3"/>
      <c r="RM1137" s="3"/>
      <c r="RN1137" s="3"/>
      <c r="RO1137" s="3"/>
      <c r="RP1137" s="3"/>
      <c r="RQ1137" s="3"/>
      <c r="RR1137" s="3"/>
      <c r="RS1137" s="3"/>
      <c r="RT1137" s="3"/>
      <c r="RU1137" s="3"/>
      <c r="RV1137" s="3"/>
      <c r="RW1137" s="3"/>
      <c r="RX1137" s="3"/>
      <c r="RY1137" s="3"/>
      <c r="RZ1137" s="3"/>
      <c r="SA1137" s="3"/>
      <c r="SB1137" s="3"/>
      <c r="SC1137" s="3"/>
      <c r="SD1137" s="3"/>
      <c r="SE1137" s="3"/>
      <c r="SF1137" s="3"/>
      <c r="SG1137" s="3"/>
      <c r="SH1137" s="3"/>
      <c r="SI1137" s="3"/>
      <c r="SJ1137" s="3"/>
      <c r="SK1137" s="3"/>
      <c r="SL1137" s="3"/>
      <c r="SM1137" s="3"/>
      <c r="SN1137" s="3"/>
      <c r="SO1137" s="3"/>
      <c r="SP1137" s="3"/>
      <c r="SQ1137" s="3"/>
      <c r="SR1137" s="3"/>
      <c r="SS1137" s="3"/>
      <c r="ST1137" s="3"/>
      <c r="SU1137" s="3"/>
      <c r="SV1137" s="3"/>
      <c r="SW1137" s="3"/>
      <c r="SX1137" s="3"/>
      <c r="SY1137" s="3"/>
      <c r="SZ1137" s="3"/>
      <c r="TA1137" s="3"/>
      <c r="TB1137" s="3"/>
      <c r="TC1137" s="3"/>
      <c r="TD1137" s="3"/>
      <c r="TE1137" s="3"/>
      <c r="TF1137" s="3"/>
      <c r="TG1137" s="3"/>
      <c r="TH1137" s="3"/>
      <c r="TI1137" s="3"/>
      <c r="TJ1137" s="3"/>
      <c r="TK1137" s="3"/>
      <c r="TL1137" s="3"/>
      <c r="TM1137" s="3"/>
      <c r="TN1137" s="3"/>
      <c r="TO1137" s="3"/>
      <c r="TP1137" s="3"/>
      <c r="TQ1137" s="3"/>
      <c r="TR1137" s="3"/>
      <c r="TS1137" s="3"/>
      <c r="TT1137" s="3"/>
      <c r="TU1137" s="3"/>
      <c r="TV1137" s="3"/>
      <c r="TW1137" s="3"/>
      <c r="TX1137" s="3"/>
      <c r="TY1137" s="3"/>
      <c r="TZ1137" s="3"/>
      <c r="UA1137" s="3"/>
      <c r="UB1137" s="3"/>
      <c r="UC1137" s="3"/>
      <c r="UD1137" s="3"/>
      <c r="UE1137" s="3"/>
      <c r="UF1137" s="3"/>
      <c r="UG1137" s="3"/>
      <c r="UH1137" s="3"/>
      <c r="UI1137" s="3"/>
      <c r="UJ1137" s="3"/>
      <c r="UK1137" s="3"/>
      <c r="UL1137" s="3"/>
      <c r="UM1137" s="3"/>
      <c r="UN1137" s="3"/>
      <c r="UO1137" s="3"/>
      <c r="UP1137" s="3"/>
      <c r="UQ1137" s="3"/>
      <c r="UR1137" s="3"/>
      <c r="US1137" s="3"/>
      <c r="UT1137" s="3"/>
      <c r="UU1137" s="3"/>
      <c r="UV1137" s="3"/>
      <c r="UW1137" s="3"/>
      <c r="UX1137" s="3"/>
      <c r="UY1137" s="3"/>
      <c r="UZ1137" s="3"/>
      <c r="VA1137" s="3"/>
      <c r="VB1137" s="3"/>
      <c r="VC1137" s="3"/>
      <c r="VD1137" s="3"/>
      <c r="VE1137" s="3"/>
      <c r="VF1137" s="3"/>
      <c r="VG1137" s="3"/>
      <c r="VH1137" s="3"/>
      <c r="VI1137" s="3"/>
      <c r="VJ1137" s="3"/>
      <c r="VK1137" s="3"/>
      <c r="VL1137" s="3"/>
      <c r="VM1137" s="3"/>
      <c r="VN1137" s="3"/>
      <c r="VO1137" s="3"/>
      <c r="VP1137" s="3"/>
      <c r="VQ1137" s="3"/>
      <c r="VR1137" s="3"/>
      <c r="VS1137" s="3"/>
      <c r="VT1137" s="3"/>
      <c r="VU1137" s="3"/>
      <c r="VV1137" s="3"/>
      <c r="VW1137" s="3"/>
      <c r="VX1137" s="3"/>
      <c r="VY1137" s="3"/>
      <c r="VZ1137" s="3"/>
      <c r="WA1137" s="3"/>
      <c r="WB1137" s="3"/>
      <c r="WC1137" s="3"/>
    </row>
    <row r="1138" spans="1:601" x14ac:dyDescent="0.3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  <c r="IU1138" s="3"/>
      <c r="IV1138" s="3"/>
      <c r="IW1138" s="3"/>
      <c r="IX1138" s="3"/>
      <c r="IY1138" s="3"/>
      <c r="IZ1138" s="3"/>
      <c r="JA1138" s="3"/>
      <c r="JB1138" s="3"/>
      <c r="JC1138" s="3"/>
      <c r="JD1138" s="3"/>
      <c r="JE1138" s="3"/>
      <c r="JF1138" s="3"/>
      <c r="JG1138" s="3"/>
      <c r="JH1138" s="3"/>
      <c r="JI1138" s="3"/>
      <c r="JJ1138" s="3"/>
      <c r="JK1138" s="3"/>
      <c r="JL1138" s="3"/>
      <c r="JM1138" s="3"/>
      <c r="JN1138" s="3"/>
      <c r="JO1138" s="3"/>
      <c r="JP1138" s="3"/>
      <c r="JQ1138" s="3"/>
      <c r="JR1138" s="3"/>
      <c r="JS1138" s="3"/>
      <c r="JT1138" s="3"/>
      <c r="JU1138" s="3"/>
      <c r="JV1138" s="3"/>
      <c r="JW1138" s="3"/>
      <c r="JX1138" s="3"/>
      <c r="JY1138" s="3"/>
      <c r="JZ1138" s="3"/>
      <c r="KA1138" s="3"/>
      <c r="KB1138" s="3"/>
      <c r="KC1138" s="3"/>
      <c r="KD1138" s="3"/>
      <c r="KE1138" s="3"/>
      <c r="KF1138" s="3"/>
      <c r="KG1138" s="3"/>
      <c r="KH1138" s="3"/>
      <c r="KI1138" s="3"/>
      <c r="KJ1138" s="3"/>
      <c r="KK1138" s="3"/>
      <c r="KL1138" s="3"/>
      <c r="KM1138" s="3"/>
      <c r="KN1138" s="3"/>
      <c r="KO1138" s="3"/>
      <c r="KP1138" s="3"/>
      <c r="KQ1138" s="3"/>
      <c r="KR1138" s="3"/>
      <c r="KS1138" s="3"/>
      <c r="KT1138" s="3"/>
      <c r="KU1138" s="3"/>
      <c r="KV1138" s="3"/>
      <c r="KW1138" s="3"/>
      <c r="KX1138" s="3"/>
      <c r="KY1138" s="3"/>
      <c r="KZ1138" s="3"/>
      <c r="LA1138" s="3"/>
      <c r="LB1138" s="3"/>
      <c r="LC1138" s="3"/>
      <c r="LD1138" s="3"/>
      <c r="LE1138" s="3"/>
      <c r="LF1138" s="3"/>
      <c r="LG1138" s="3"/>
      <c r="LH1138" s="3"/>
      <c r="LI1138" s="3"/>
      <c r="LJ1138" s="3"/>
      <c r="LK1138" s="3"/>
      <c r="LL1138" s="3"/>
      <c r="LM1138" s="3"/>
      <c r="LN1138" s="3"/>
      <c r="LO1138" s="3"/>
      <c r="LP1138" s="3"/>
      <c r="LQ1138" s="3"/>
      <c r="LR1138" s="3"/>
      <c r="LS1138" s="3"/>
      <c r="LT1138" s="3"/>
      <c r="LU1138" s="3"/>
      <c r="LV1138" s="3"/>
      <c r="LW1138" s="3"/>
      <c r="LX1138" s="3"/>
      <c r="LY1138" s="3"/>
      <c r="LZ1138" s="3"/>
      <c r="MA1138" s="3"/>
      <c r="MB1138" s="3"/>
      <c r="MC1138" s="3"/>
      <c r="MD1138" s="3"/>
      <c r="ME1138" s="3"/>
      <c r="MF1138" s="3"/>
      <c r="MG1138" s="3"/>
      <c r="MH1138" s="3"/>
      <c r="MI1138" s="3"/>
      <c r="MJ1138" s="3"/>
      <c r="MK1138" s="3"/>
      <c r="ML1138" s="3"/>
      <c r="MM1138" s="3"/>
      <c r="MN1138" s="3"/>
      <c r="MO1138" s="3"/>
      <c r="MP1138" s="3"/>
      <c r="MQ1138" s="3"/>
      <c r="MR1138" s="3"/>
      <c r="MS1138" s="3"/>
      <c r="MT1138" s="3"/>
      <c r="MU1138" s="3"/>
      <c r="MV1138" s="3"/>
      <c r="MW1138" s="3"/>
      <c r="MX1138" s="3"/>
      <c r="MY1138" s="3"/>
      <c r="MZ1138" s="3"/>
      <c r="NA1138" s="3"/>
      <c r="NB1138" s="3"/>
      <c r="NC1138" s="3"/>
      <c r="ND1138" s="3"/>
      <c r="NE1138" s="3"/>
      <c r="NF1138" s="3"/>
      <c r="NG1138" s="3"/>
      <c r="NH1138" s="3"/>
      <c r="NI1138" s="3"/>
      <c r="NJ1138" s="3"/>
      <c r="NK1138" s="3"/>
      <c r="NL1138" s="3"/>
      <c r="NM1138" s="3"/>
      <c r="NN1138" s="3"/>
      <c r="NO1138" s="3"/>
      <c r="NP1138" s="3"/>
      <c r="NQ1138" s="3"/>
      <c r="NR1138" s="3"/>
      <c r="NS1138" s="3"/>
      <c r="NT1138" s="3"/>
      <c r="NU1138" s="3"/>
      <c r="NV1138" s="3"/>
      <c r="NW1138" s="3"/>
      <c r="NX1138" s="3"/>
      <c r="NY1138" s="3"/>
      <c r="NZ1138" s="3"/>
      <c r="OA1138" s="3"/>
      <c r="OB1138" s="3"/>
      <c r="OC1138" s="3"/>
      <c r="OD1138" s="3"/>
      <c r="OE1138" s="3"/>
      <c r="OF1138" s="3"/>
      <c r="OG1138" s="3"/>
      <c r="OH1138" s="3"/>
      <c r="OI1138" s="3"/>
      <c r="OJ1138" s="3"/>
      <c r="OK1138" s="3"/>
      <c r="OL1138" s="3"/>
      <c r="OM1138" s="3"/>
      <c r="ON1138" s="3"/>
      <c r="OO1138" s="3"/>
      <c r="OP1138" s="3"/>
      <c r="OQ1138" s="3"/>
      <c r="OR1138" s="3"/>
      <c r="OS1138" s="3"/>
      <c r="OT1138" s="3"/>
      <c r="OU1138" s="3"/>
      <c r="OV1138" s="3"/>
      <c r="OW1138" s="3"/>
      <c r="OX1138" s="3"/>
      <c r="OY1138" s="3"/>
      <c r="OZ1138" s="3"/>
      <c r="PA1138" s="3"/>
      <c r="PB1138" s="3"/>
      <c r="PC1138" s="3"/>
      <c r="PD1138" s="3"/>
      <c r="PE1138" s="3"/>
      <c r="PF1138" s="3"/>
      <c r="PG1138" s="3"/>
      <c r="PH1138" s="3"/>
      <c r="PI1138" s="3"/>
      <c r="PJ1138" s="3"/>
      <c r="PK1138" s="3"/>
      <c r="PL1138" s="3"/>
      <c r="PM1138" s="3"/>
      <c r="PN1138" s="3"/>
      <c r="PO1138" s="3"/>
      <c r="PP1138" s="3"/>
      <c r="PQ1138" s="3"/>
      <c r="PR1138" s="3"/>
      <c r="PS1138" s="3"/>
      <c r="PT1138" s="3"/>
      <c r="PU1138" s="3"/>
      <c r="PV1138" s="3"/>
      <c r="PW1138" s="3"/>
      <c r="PX1138" s="3"/>
      <c r="PY1138" s="3"/>
      <c r="PZ1138" s="3"/>
      <c r="QA1138" s="3"/>
      <c r="QB1138" s="3"/>
      <c r="QC1138" s="3"/>
      <c r="QD1138" s="3"/>
      <c r="QE1138" s="3"/>
      <c r="QF1138" s="3"/>
      <c r="QG1138" s="3"/>
      <c r="QH1138" s="3"/>
      <c r="QI1138" s="3"/>
      <c r="QJ1138" s="3"/>
      <c r="QK1138" s="3"/>
      <c r="QL1138" s="3"/>
      <c r="QM1138" s="3"/>
      <c r="QN1138" s="3"/>
      <c r="QO1138" s="3"/>
      <c r="QP1138" s="3"/>
      <c r="QQ1138" s="3"/>
      <c r="QR1138" s="3"/>
      <c r="QS1138" s="3"/>
      <c r="QT1138" s="3"/>
      <c r="QU1138" s="3"/>
      <c r="QV1138" s="3"/>
      <c r="QW1138" s="3"/>
      <c r="QX1138" s="3"/>
      <c r="QY1138" s="3"/>
      <c r="QZ1138" s="3"/>
      <c r="RA1138" s="3"/>
      <c r="RB1138" s="3"/>
      <c r="RC1138" s="3"/>
      <c r="RD1138" s="3"/>
      <c r="RE1138" s="3"/>
      <c r="RF1138" s="3"/>
      <c r="RG1138" s="3"/>
      <c r="RH1138" s="3"/>
      <c r="RI1138" s="3"/>
      <c r="RJ1138" s="3"/>
      <c r="RK1138" s="3"/>
      <c r="RL1138" s="3"/>
      <c r="RM1138" s="3"/>
      <c r="RN1138" s="3"/>
      <c r="RO1138" s="3"/>
      <c r="RP1138" s="3"/>
      <c r="RQ1138" s="3"/>
      <c r="RR1138" s="3"/>
      <c r="RS1138" s="3"/>
      <c r="RT1138" s="3"/>
      <c r="RU1138" s="3"/>
      <c r="RV1138" s="3"/>
      <c r="RW1138" s="3"/>
      <c r="RX1138" s="3"/>
      <c r="RY1138" s="3"/>
      <c r="RZ1138" s="3"/>
      <c r="SA1138" s="3"/>
      <c r="SB1138" s="3"/>
      <c r="SC1138" s="3"/>
      <c r="SD1138" s="3"/>
      <c r="SE1138" s="3"/>
      <c r="SF1138" s="3"/>
      <c r="SG1138" s="3"/>
      <c r="SH1138" s="3"/>
      <c r="SI1138" s="3"/>
      <c r="SJ1138" s="3"/>
      <c r="SK1138" s="3"/>
      <c r="SL1138" s="3"/>
      <c r="SM1138" s="3"/>
      <c r="SN1138" s="3"/>
      <c r="SO1138" s="3"/>
      <c r="SP1138" s="3"/>
      <c r="SQ1138" s="3"/>
      <c r="SR1138" s="3"/>
      <c r="SS1138" s="3"/>
      <c r="ST1138" s="3"/>
      <c r="SU1138" s="3"/>
      <c r="SV1138" s="3"/>
      <c r="SW1138" s="3"/>
      <c r="SX1138" s="3"/>
      <c r="SY1138" s="3"/>
      <c r="SZ1138" s="3"/>
      <c r="TA1138" s="3"/>
      <c r="TB1138" s="3"/>
      <c r="TC1138" s="3"/>
      <c r="TD1138" s="3"/>
      <c r="TE1138" s="3"/>
      <c r="TF1138" s="3"/>
      <c r="TG1138" s="3"/>
      <c r="TH1138" s="3"/>
      <c r="TI1138" s="3"/>
      <c r="TJ1138" s="3"/>
      <c r="TK1138" s="3"/>
      <c r="TL1138" s="3"/>
      <c r="TM1138" s="3"/>
      <c r="TN1138" s="3"/>
      <c r="TO1138" s="3"/>
      <c r="TP1138" s="3"/>
      <c r="TQ1138" s="3"/>
      <c r="TR1138" s="3"/>
      <c r="TS1138" s="3"/>
      <c r="TT1138" s="3"/>
      <c r="TU1138" s="3"/>
      <c r="TV1138" s="3"/>
      <c r="TW1138" s="3"/>
      <c r="TX1138" s="3"/>
      <c r="TY1138" s="3"/>
      <c r="TZ1138" s="3"/>
      <c r="UA1138" s="3"/>
      <c r="UB1138" s="3"/>
      <c r="UC1138" s="3"/>
      <c r="UD1138" s="3"/>
      <c r="UE1138" s="3"/>
      <c r="UF1138" s="3"/>
      <c r="UG1138" s="3"/>
      <c r="UH1138" s="3"/>
      <c r="UI1138" s="3"/>
      <c r="UJ1138" s="3"/>
      <c r="UK1138" s="3"/>
      <c r="UL1138" s="3"/>
      <c r="UM1138" s="3"/>
      <c r="UN1138" s="3"/>
      <c r="UO1138" s="3"/>
      <c r="UP1138" s="3"/>
      <c r="UQ1138" s="3"/>
      <c r="UR1138" s="3"/>
      <c r="US1138" s="3"/>
      <c r="UT1138" s="3"/>
      <c r="UU1138" s="3"/>
      <c r="UV1138" s="3"/>
      <c r="UW1138" s="3"/>
      <c r="UX1138" s="3"/>
      <c r="UY1138" s="3"/>
      <c r="UZ1138" s="3"/>
      <c r="VA1138" s="3"/>
      <c r="VB1138" s="3"/>
      <c r="VC1138" s="3"/>
      <c r="VD1138" s="3"/>
      <c r="VE1138" s="3"/>
      <c r="VF1138" s="3"/>
      <c r="VG1138" s="3"/>
      <c r="VH1138" s="3"/>
      <c r="VI1138" s="3"/>
      <c r="VJ1138" s="3"/>
      <c r="VK1138" s="3"/>
      <c r="VL1138" s="3"/>
      <c r="VM1138" s="3"/>
      <c r="VN1138" s="3"/>
      <c r="VO1138" s="3"/>
      <c r="VP1138" s="3"/>
      <c r="VQ1138" s="3"/>
      <c r="VR1138" s="3"/>
      <c r="VS1138" s="3"/>
      <c r="VT1138" s="3"/>
      <c r="VU1138" s="3"/>
      <c r="VV1138" s="3"/>
      <c r="VW1138" s="3"/>
      <c r="VX1138" s="3"/>
      <c r="VY1138" s="3"/>
      <c r="VZ1138" s="3"/>
      <c r="WA1138" s="3"/>
      <c r="WB1138" s="3"/>
      <c r="WC1138" s="3"/>
    </row>
    <row r="1139" spans="1:601" x14ac:dyDescent="0.3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  <c r="IW1139" s="3"/>
      <c r="IX1139" s="3"/>
      <c r="IY1139" s="3"/>
      <c r="IZ1139" s="3"/>
      <c r="JA1139" s="3"/>
      <c r="JB1139" s="3"/>
      <c r="JC1139" s="3"/>
      <c r="JD1139" s="3"/>
      <c r="JE1139" s="3"/>
      <c r="JF1139" s="3"/>
      <c r="JG1139" s="3"/>
      <c r="JH1139" s="3"/>
      <c r="JI1139" s="3"/>
      <c r="JJ1139" s="3"/>
      <c r="JK1139" s="3"/>
      <c r="JL1139" s="3"/>
      <c r="JM1139" s="3"/>
      <c r="JN1139" s="3"/>
      <c r="JO1139" s="3"/>
      <c r="JP1139" s="3"/>
      <c r="JQ1139" s="3"/>
      <c r="JR1139" s="3"/>
      <c r="JS1139" s="3"/>
      <c r="JT1139" s="3"/>
      <c r="JU1139" s="3"/>
      <c r="JV1139" s="3"/>
      <c r="JW1139" s="3"/>
      <c r="JX1139" s="3"/>
      <c r="JY1139" s="3"/>
      <c r="JZ1139" s="3"/>
      <c r="KA1139" s="3"/>
      <c r="KB1139" s="3"/>
      <c r="KC1139" s="3"/>
      <c r="KD1139" s="3"/>
      <c r="KE1139" s="3"/>
      <c r="KF1139" s="3"/>
      <c r="KG1139" s="3"/>
      <c r="KH1139" s="3"/>
      <c r="KI1139" s="3"/>
      <c r="KJ1139" s="3"/>
      <c r="KK1139" s="3"/>
      <c r="KL1139" s="3"/>
      <c r="KM1139" s="3"/>
      <c r="KN1139" s="3"/>
      <c r="KO1139" s="3"/>
      <c r="KP1139" s="3"/>
      <c r="KQ1139" s="3"/>
      <c r="KR1139" s="3"/>
      <c r="KS1139" s="3"/>
      <c r="KT1139" s="3"/>
      <c r="KU1139" s="3"/>
      <c r="KV1139" s="3"/>
      <c r="KW1139" s="3"/>
      <c r="KX1139" s="3"/>
      <c r="KY1139" s="3"/>
      <c r="KZ1139" s="3"/>
      <c r="LA1139" s="3"/>
      <c r="LB1139" s="3"/>
      <c r="LC1139" s="3"/>
      <c r="LD1139" s="3"/>
      <c r="LE1139" s="3"/>
      <c r="LF1139" s="3"/>
      <c r="LG1139" s="3"/>
      <c r="LH1139" s="3"/>
      <c r="LI1139" s="3"/>
      <c r="LJ1139" s="3"/>
      <c r="LK1139" s="3"/>
      <c r="LL1139" s="3"/>
      <c r="LM1139" s="3"/>
      <c r="LN1139" s="3"/>
      <c r="LO1139" s="3"/>
      <c r="LP1139" s="3"/>
      <c r="LQ1139" s="3"/>
      <c r="LR1139" s="3"/>
      <c r="LS1139" s="3"/>
      <c r="LT1139" s="3"/>
      <c r="LU1139" s="3"/>
      <c r="LV1139" s="3"/>
      <c r="LW1139" s="3"/>
      <c r="LX1139" s="3"/>
      <c r="LY1139" s="3"/>
      <c r="LZ1139" s="3"/>
      <c r="MA1139" s="3"/>
      <c r="MB1139" s="3"/>
      <c r="MC1139" s="3"/>
      <c r="MD1139" s="3"/>
      <c r="ME1139" s="3"/>
      <c r="MF1139" s="3"/>
      <c r="MG1139" s="3"/>
      <c r="MH1139" s="3"/>
      <c r="MI1139" s="3"/>
      <c r="MJ1139" s="3"/>
      <c r="MK1139" s="3"/>
      <c r="ML1139" s="3"/>
      <c r="MM1139" s="3"/>
      <c r="MN1139" s="3"/>
      <c r="MO1139" s="3"/>
      <c r="MP1139" s="3"/>
      <c r="MQ1139" s="3"/>
      <c r="MR1139" s="3"/>
      <c r="MS1139" s="3"/>
      <c r="MT1139" s="3"/>
      <c r="MU1139" s="3"/>
      <c r="MV1139" s="3"/>
      <c r="MW1139" s="3"/>
      <c r="MX1139" s="3"/>
      <c r="MY1139" s="3"/>
      <c r="MZ1139" s="3"/>
      <c r="NA1139" s="3"/>
      <c r="NB1139" s="3"/>
      <c r="NC1139" s="3"/>
      <c r="ND1139" s="3"/>
      <c r="NE1139" s="3"/>
      <c r="NF1139" s="3"/>
      <c r="NG1139" s="3"/>
      <c r="NH1139" s="3"/>
      <c r="NI1139" s="3"/>
      <c r="NJ1139" s="3"/>
      <c r="NK1139" s="3"/>
      <c r="NL1139" s="3"/>
      <c r="NM1139" s="3"/>
      <c r="NN1139" s="3"/>
      <c r="NO1139" s="3"/>
      <c r="NP1139" s="3"/>
      <c r="NQ1139" s="3"/>
      <c r="NR1139" s="3"/>
      <c r="NS1139" s="3"/>
      <c r="NT1139" s="3"/>
      <c r="NU1139" s="3"/>
      <c r="NV1139" s="3"/>
      <c r="NW1139" s="3"/>
      <c r="NX1139" s="3"/>
      <c r="NY1139" s="3"/>
      <c r="NZ1139" s="3"/>
      <c r="OA1139" s="3"/>
      <c r="OB1139" s="3"/>
      <c r="OC1139" s="3"/>
      <c r="OD1139" s="3"/>
      <c r="OE1139" s="3"/>
      <c r="OF1139" s="3"/>
      <c r="OG1139" s="3"/>
      <c r="OH1139" s="3"/>
      <c r="OI1139" s="3"/>
      <c r="OJ1139" s="3"/>
      <c r="OK1139" s="3"/>
      <c r="OL1139" s="3"/>
      <c r="OM1139" s="3"/>
      <c r="ON1139" s="3"/>
      <c r="OO1139" s="3"/>
      <c r="OP1139" s="3"/>
      <c r="OQ1139" s="3"/>
      <c r="OR1139" s="3"/>
      <c r="OS1139" s="3"/>
      <c r="OT1139" s="3"/>
      <c r="OU1139" s="3"/>
      <c r="OV1139" s="3"/>
      <c r="OW1139" s="3"/>
      <c r="OX1139" s="3"/>
      <c r="OY1139" s="3"/>
      <c r="OZ1139" s="3"/>
      <c r="PA1139" s="3"/>
      <c r="PB1139" s="3"/>
      <c r="PC1139" s="3"/>
      <c r="PD1139" s="3"/>
      <c r="PE1139" s="3"/>
      <c r="PF1139" s="3"/>
      <c r="PG1139" s="3"/>
      <c r="PH1139" s="3"/>
      <c r="PI1139" s="3"/>
      <c r="PJ1139" s="3"/>
      <c r="PK1139" s="3"/>
      <c r="PL1139" s="3"/>
      <c r="PM1139" s="3"/>
      <c r="PN1139" s="3"/>
      <c r="PO1139" s="3"/>
      <c r="PP1139" s="3"/>
      <c r="PQ1139" s="3"/>
      <c r="PR1139" s="3"/>
      <c r="PS1139" s="3"/>
      <c r="PT1139" s="3"/>
      <c r="PU1139" s="3"/>
      <c r="PV1139" s="3"/>
      <c r="PW1139" s="3"/>
      <c r="PX1139" s="3"/>
      <c r="PY1139" s="3"/>
      <c r="PZ1139" s="3"/>
      <c r="QA1139" s="3"/>
      <c r="QB1139" s="3"/>
      <c r="QC1139" s="3"/>
      <c r="QD1139" s="3"/>
      <c r="QE1139" s="3"/>
      <c r="QF1139" s="3"/>
      <c r="QG1139" s="3"/>
      <c r="QH1139" s="3"/>
      <c r="QI1139" s="3"/>
      <c r="QJ1139" s="3"/>
      <c r="QK1139" s="3"/>
      <c r="QL1139" s="3"/>
      <c r="QM1139" s="3"/>
      <c r="QN1139" s="3"/>
      <c r="QO1139" s="3"/>
      <c r="QP1139" s="3"/>
      <c r="QQ1139" s="3"/>
      <c r="QR1139" s="3"/>
      <c r="QS1139" s="3"/>
      <c r="QT1139" s="3"/>
      <c r="QU1139" s="3"/>
      <c r="QV1139" s="3"/>
      <c r="QW1139" s="3"/>
      <c r="QX1139" s="3"/>
      <c r="QY1139" s="3"/>
      <c r="QZ1139" s="3"/>
      <c r="RA1139" s="3"/>
      <c r="RB1139" s="3"/>
      <c r="RC1139" s="3"/>
      <c r="RD1139" s="3"/>
      <c r="RE1139" s="3"/>
      <c r="RF1139" s="3"/>
      <c r="RG1139" s="3"/>
      <c r="RH1139" s="3"/>
      <c r="RI1139" s="3"/>
      <c r="RJ1139" s="3"/>
      <c r="RK1139" s="3"/>
      <c r="RL1139" s="3"/>
      <c r="RM1139" s="3"/>
      <c r="RN1139" s="3"/>
      <c r="RO1139" s="3"/>
      <c r="RP1139" s="3"/>
      <c r="RQ1139" s="3"/>
      <c r="RR1139" s="3"/>
      <c r="RS1139" s="3"/>
      <c r="RT1139" s="3"/>
      <c r="RU1139" s="3"/>
      <c r="RV1139" s="3"/>
      <c r="RW1139" s="3"/>
      <c r="RX1139" s="3"/>
      <c r="RY1139" s="3"/>
      <c r="RZ1139" s="3"/>
      <c r="SA1139" s="3"/>
      <c r="SB1139" s="3"/>
      <c r="SC1139" s="3"/>
      <c r="SD1139" s="3"/>
      <c r="SE1139" s="3"/>
      <c r="SF1139" s="3"/>
      <c r="SG1139" s="3"/>
      <c r="SH1139" s="3"/>
      <c r="SI1139" s="3"/>
      <c r="SJ1139" s="3"/>
      <c r="SK1139" s="3"/>
      <c r="SL1139" s="3"/>
      <c r="SM1139" s="3"/>
      <c r="SN1139" s="3"/>
      <c r="SO1139" s="3"/>
      <c r="SP1139" s="3"/>
      <c r="SQ1139" s="3"/>
      <c r="SR1139" s="3"/>
      <c r="SS1139" s="3"/>
      <c r="ST1139" s="3"/>
      <c r="SU1139" s="3"/>
      <c r="SV1139" s="3"/>
      <c r="SW1139" s="3"/>
      <c r="SX1139" s="3"/>
      <c r="SY1139" s="3"/>
      <c r="SZ1139" s="3"/>
      <c r="TA1139" s="3"/>
      <c r="TB1139" s="3"/>
      <c r="TC1139" s="3"/>
      <c r="TD1139" s="3"/>
      <c r="TE1139" s="3"/>
      <c r="TF1139" s="3"/>
      <c r="TG1139" s="3"/>
      <c r="TH1139" s="3"/>
      <c r="TI1139" s="3"/>
      <c r="TJ1139" s="3"/>
      <c r="TK1139" s="3"/>
      <c r="TL1139" s="3"/>
      <c r="TM1139" s="3"/>
      <c r="TN1139" s="3"/>
      <c r="TO1139" s="3"/>
      <c r="TP1139" s="3"/>
      <c r="TQ1139" s="3"/>
      <c r="TR1139" s="3"/>
      <c r="TS1139" s="3"/>
      <c r="TT1139" s="3"/>
      <c r="TU1139" s="3"/>
      <c r="TV1139" s="3"/>
      <c r="TW1139" s="3"/>
      <c r="TX1139" s="3"/>
      <c r="TY1139" s="3"/>
      <c r="TZ1139" s="3"/>
      <c r="UA1139" s="3"/>
      <c r="UB1139" s="3"/>
      <c r="UC1139" s="3"/>
      <c r="UD1139" s="3"/>
      <c r="UE1139" s="3"/>
      <c r="UF1139" s="3"/>
      <c r="UG1139" s="3"/>
      <c r="UH1139" s="3"/>
      <c r="UI1139" s="3"/>
      <c r="UJ1139" s="3"/>
      <c r="UK1139" s="3"/>
      <c r="UL1139" s="3"/>
      <c r="UM1139" s="3"/>
      <c r="UN1139" s="3"/>
      <c r="UO1139" s="3"/>
      <c r="UP1139" s="3"/>
      <c r="UQ1139" s="3"/>
      <c r="UR1139" s="3"/>
      <c r="US1139" s="3"/>
      <c r="UT1139" s="3"/>
      <c r="UU1139" s="3"/>
      <c r="UV1139" s="3"/>
      <c r="UW1139" s="3"/>
      <c r="UX1139" s="3"/>
      <c r="UY1139" s="3"/>
      <c r="UZ1139" s="3"/>
      <c r="VA1139" s="3"/>
      <c r="VB1139" s="3"/>
      <c r="VC1139" s="3"/>
      <c r="VD1139" s="3"/>
      <c r="VE1139" s="3"/>
      <c r="VF1139" s="3"/>
      <c r="VG1139" s="3"/>
      <c r="VH1139" s="3"/>
      <c r="VI1139" s="3"/>
      <c r="VJ1139" s="3"/>
      <c r="VK1139" s="3"/>
      <c r="VL1139" s="3"/>
      <c r="VM1139" s="3"/>
      <c r="VN1139" s="3"/>
      <c r="VO1139" s="3"/>
      <c r="VP1139" s="3"/>
      <c r="VQ1139" s="3"/>
      <c r="VR1139" s="3"/>
      <c r="VS1139" s="3"/>
      <c r="VT1139" s="3"/>
      <c r="VU1139" s="3"/>
      <c r="VV1139" s="3"/>
      <c r="VW1139" s="3"/>
      <c r="VX1139" s="3"/>
      <c r="VY1139" s="3"/>
      <c r="VZ1139" s="3"/>
      <c r="WA1139" s="3"/>
      <c r="WB1139" s="3"/>
      <c r="WC1139" s="3"/>
    </row>
    <row r="1140" spans="1:601" x14ac:dyDescent="0.3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/>
      <c r="IT1140" s="3"/>
      <c r="IU1140" s="3"/>
      <c r="IV1140" s="3"/>
      <c r="IW1140" s="3"/>
      <c r="IX1140" s="3"/>
      <c r="IY1140" s="3"/>
      <c r="IZ1140" s="3"/>
      <c r="JA1140" s="3"/>
      <c r="JB1140" s="3"/>
      <c r="JC1140" s="3"/>
      <c r="JD1140" s="3"/>
      <c r="JE1140" s="3"/>
      <c r="JF1140" s="3"/>
      <c r="JG1140" s="3"/>
      <c r="JH1140" s="3"/>
      <c r="JI1140" s="3"/>
      <c r="JJ1140" s="3"/>
      <c r="JK1140" s="3"/>
      <c r="JL1140" s="3"/>
      <c r="JM1140" s="3"/>
      <c r="JN1140" s="3"/>
      <c r="JO1140" s="3"/>
      <c r="JP1140" s="3"/>
      <c r="JQ1140" s="3"/>
      <c r="JR1140" s="3"/>
      <c r="JS1140" s="3"/>
      <c r="JT1140" s="3"/>
      <c r="JU1140" s="3"/>
      <c r="JV1140" s="3"/>
      <c r="JW1140" s="3"/>
      <c r="JX1140" s="3"/>
      <c r="JY1140" s="3"/>
      <c r="JZ1140" s="3"/>
      <c r="KA1140" s="3"/>
      <c r="KB1140" s="3"/>
      <c r="KC1140" s="3"/>
      <c r="KD1140" s="3"/>
      <c r="KE1140" s="3"/>
      <c r="KF1140" s="3"/>
      <c r="KG1140" s="3"/>
      <c r="KH1140" s="3"/>
      <c r="KI1140" s="3"/>
      <c r="KJ1140" s="3"/>
      <c r="KK1140" s="3"/>
      <c r="KL1140" s="3"/>
      <c r="KM1140" s="3"/>
      <c r="KN1140" s="3"/>
      <c r="KO1140" s="3"/>
      <c r="KP1140" s="3"/>
      <c r="KQ1140" s="3"/>
      <c r="KR1140" s="3"/>
      <c r="KS1140" s="3"/>
      <c r="KT1140" s="3"/>
      <c r="KU1140" s="3"/>
      <c r="KV1140" s="3"/>
      <c r="KW1140" s="3"/>
      <c r="KX1140" s="3"/>
      <c r="KY1140" s="3"/>
      <c r="KZ1140" s="3"/>
      <c r="LA1140" s="3"/>
      <c r="LB1140" s="3"/>
      <c r="LC1140" s="3"/>
      <c r="LD1140" s="3"/>
      <c r="LE1140" s="3"/>
      <c r="LF1140" s="3"/>
      <c r="LG1140" s="3"/>
      <c r="LH1140" s="3"/>
      <c r="LI1140" s="3"/>
      <c r="LJ1140" s="3"/>
      <c r="LK1140" s="3"/>
      <c r="LL1140" s="3"/>
      <c r="LM1140" s="3"/>
      <c r="LN1140" s="3"/>
      <c r="LO1140" s="3"/>
      <c r="LP1140" s="3"/>
      <c r="LQ1140" s="3"/>
      <c r="LR1140" s="3"/>
      <c r="LS1140" s="3"/>
      <c r="LT1140" s="3"/>
      <c r="LU1140" s="3"/>
      <c r="LV1140" s="3"/>
      <c r="LW1140" s="3"/>
      <c r="LX1140" s="3"/>
      <c r="LY1140" s="3"/>
      <c r="LZ1140" s="3"/>
      <c r="MA1140" s="3"/>
      <c r="MB1140" s="3"/>
      <c r="MC1140" s="3"/>
      <c r="MD1140" s="3"/>
      <c r="ME1140" s="3"/>
      <c r="MF1140" s="3"/>
      <c r="MG1140" s="3"/>
      <c r="MH1140" s="3"/>
      <c r="MI1140" s="3"/>
      <c r="MJ1140" s="3"/>
      <c r="MK1140" s="3"/>
      <c r="ML1140" s="3"/>
      <c r="MM1140" s="3"/>
      <c r="MN1140" s="3"/>
      <c r="MO1140" s="3"/>
      <c r="MP1140" s="3"/>
      <c r="MQ1140" s="3"/>
      <c r="MR1140" s="3"/>
      <c r="MS1140" s="3"/>
      <c r="MT1140" s="3"/>
      <c r="MU1140" s="3"/>
      <c r="MV1140" s="3"/>
      <c r="MW1140" s="3"/>
      <c r="MX1140" s="3"/>
      <c r="MY1140" s="3"/>
      <c r="MZ1140" s="3"/>
      <c r="NA1140" s="3"/>
      <c r="NB1140" s="3"/>
      <c r="NC1140" s="3"/>
      <c r="ND1140" s="3"/>
      <c r="NE1140" s="3"/>
      <c r="NF1140" s="3"/>
      <c r="NG1140" s="3"/>
      <c r="NH1140" s="3"/>
      <c r="NI1140" s="3"/>
      <c r="NJ1140" s="3"/>
      <c r="NK1140" s="3"/>
      <c r="NL1140" s="3"/>
      <c r="NM1140" s="3"/>
      <c r="NN1140" s="3"/>
      <c r="NO1140" s="3"/>
      <c r="NP1140" s="3"/>
      <c r="NQ1140" s="3"/>
      <c r="NR1140" s="3"/>
      <c r="NS1140" s="3"/>
      <c r="NT1140" s="3"/>
      <c r="NU1140" s="3"/>
      <c r="NV1140" s="3"/>
      <c r="NW1140" s="3"/>
      <c r="NX1140" s="3"/>
      <c r="NY1140" s="3"/>
      <c r="NZ1140" s="3"/>
      <c r="OA1140" s="3"/>
      <c r="OB1140" s="3"/>
      <c r="OC1140" s="3"/>
      <c r="OD1140" s="3"/>
      <c r="OE1140" s="3"/>
      <c r="OF1140" s="3"/>
      <c r="OG1140" s="3"/>
      <c r="OH1140" s="3"/>
      <c r="OI1140" s="3"/>
      <c r="OJ1140" s="3"/>
      <c r="OK1140" s="3"/>
      <c r="OL1140" s="3"/>
      <c r="OM1140" s="3"/>
      <c r="ON1140" s="3"/>
      <c r="OO1140" s="3"/>
      <c r="OP1140" s="3"/>
      <c r="OQ1140" s="3"/>
      <c r="OR1140" s="3"/>
      <c r="OS1140" s="3"/>
      <c r="OT1140" s="3"/>
      <c r="OU1140" s="3"/>
      <c r="OV1140" s="3"/>
      <c r="OW1140" s="3"/>
      <c r="OX1140" s="3"/>
      <c r="OY1140" s="3"/>
      <c r="OZ1140" s="3"/>
      <c r="PA1140" s="3"/>
      <c r="PB1140" s="3"/>
      <c r="PC1140" s="3"/>
      <c r="PD1140" s="3"/>
      <c r="PE1140" s="3"/>
      <c r="PF1140" s="3"/>
      <c r="PG1140" s="3"/>
      <c r="PH1140" s="3"/>
      <c r="PI1140" s="3"/>
      <c r="PJ1140" s="3"/>
      <c r="PK1140" s="3"/>
      <c r="PL1140" s="3"/>
      <c r="PM1140" s="3"/>
      <c r="PN1140" s="3"/>
      <c r="PO1140" s="3"/>
      <c r="PP1140" s="3"/>
      <c r="PQ1140" s="3"/>
      <c r="PR1140" s="3"/>
      <c r="PS1140" s="3"/>
      <c r="PT1140" s="3"/>
      <c r="PU1140" s="3"/>
      <c r="PV1140" s="3"/>
      <c r="PW1140" s="3"/>
      <c r="PX1140" s="3"/>
      <c r="PY1140" s="3"/>
      <c r="PZ1140" s="3"/>
      <c r="QA1140" s="3"/>
      <c r="QB1140" s="3"/>
      <c r="QC1140" s="3"/>
      <c r="QD1140" s="3"/>
      <c r="QE1140" s="3"/>
      <c r="QF1140" s="3"/>
      <c r="QG1140" s="3"/>
      <c r="QH1140" s="3"/>
      <c r="QI1140" s="3"/>
      <c r="QJ1140" s="3"/>
      <c r="QK1140" s="3"/>
      <c r="QL1140" s="3"/>
      <c r="QM1140" s="3"/>
      <c r="QN1140" s="3"/>
      <c r="QO1140" s="3"/>
      <c r="QP1140" s="3"/>
      <c r="QQ1140" s="3"/>
      <c r="QR1140" s="3"/>
      <c r="QS1140" s="3"/>
      <c r="QT1140" s="3"/>
      <c r="QU1140" s="3"/>
      <c r="QV1140" s="3"/>
      <c r="QW1140" s="3"/>
      <c r="QX1140" s="3"/>
      <c r="QY1140" s="3"/>
      <c r="QZ1140" s="3"/>
      <c r="RA1140" s="3"/>
      <c r="RB1140" s="3"/>
      <c r="RC1140" s="3"/>
      <c r="RD1140" s="3"/>
      <c r="RE1140" s="3"/>
      <c r="RF1140" s="3"/>
      <c r="RG1140" s="3"/>
      <c r="RH1140" s="3"/>
      <c r="RI1140" s="3"/>
      <c r="RJ1140" s="3"/>
      <c r="RK1140" s="3"/>
      <c r="RL1140" s="3"/>
      <c r="RM1140" s="3"/>
      <c r="RN1140" s="3"/>
      <c r="RO1140" s="3"/>
      <c r="RP1140" s="3"/>
      <c r="RQ1140" s="3"/>
      <c r="RR1140" s="3"/>
      <c r="RS1140" s="3"/>
      <c r="RT1140" s="3"/>
      <c r="RU1140" s="3"/>
      <c r="RV1140" s="3"/>
      <c r="RW1140" s="3"/>
      <c r="RX1140" s="3"/>
      <c r="RY1140" s="3"/>
      <c r="RZ1140" s="3"/>
      <c r="SA1140" s="3"/>
      <c r="SB1140" s="3"/>
      <c r="SC1140" s="3"/>
      <c r="SD1140" s="3"/>
      <c r="SE1140" s="3"/>
      <c r="SF1140" s="3"/>
      <c r="SG1140" s="3"/>
      <c r="SH1140" s="3"/>
      <c r="SI1140" s="3"/>
      <c r="SJ1140" s="3"/>
      <c r="SK1140" s="3"/>
      <c r="SL1140" s="3"/>
      <c r="SM1140" s="3"/>
      <c r="SN1140" s="3"/>
      <c r="SO1140" s="3"/>
      <c r="SP1140" s="3"/>
      <c r="SQ1140" s="3"/>
      <c r="SR1140" s="3"/>
      <c r="SS1140" s="3"/>
      <c r="ST1140" s="3"/>
      <c r="SU1140" s="3"/>
      <c r="SV1140" s="3"/>
      <c r="SW1140" s="3"/>
      <c r="SX1140" s="3"/>
      <c r="SY1140" s="3"/>
      <c r="SZ1140" s="3"/>
      <c r="TA1140" s="3"/>
      <c r="TB1140" s="3"/>
      <c r="TC1140" s="3"/>
      <c r="TD1140" s="3"/>
      <c r="TE1140" s="3"/>
      <c r="TF1140" s="3"/>
      <c r="TG1140" s="3"/>
      <c r="TH1140" s="3"/>
      <c r="TI1140" s="3"/>
      <c r="TJ1140" s="3"/>
      <c r="TK1140" s="3"/>
      <c r="TL1140" s="3"/>
      <c r="TM1140" s="3"/>
      <c r="TN1140" s="3"/>
      <c r="TO1140" s="3"/>
      <c r="TP1140" s="3"/>
      <c r="TQ1140" s="3"/>
      <c r="TR1140" s="3"/>
      <c r="TS1140" s="3"/>
      <c r="TT1140" s="3"/>
      <c r="TU1140" s="3"/>
      <c r="TV1140" s="3"/>
      <c r="TW1140" s="3"/>
      <c r="TX1140" s="3"/>
      <c r="TY1140" s="3"/>
      <c r="TZ1140" s="3"/>
      <c r="UA1140" s="3"/>
      <c r="UB1140" s="3"/>
      <c r="UC1140" s="3"/>
      <c r="UD1140" s="3"/>
      <c r="UE1140" s="3"/>
      <c r="UF1140" s="3"/>
      <c r="UG1140" s="3"/>
      <c r="UH1140" s="3"/>
      <c r="UI1140" s="3"/>
      <c r="UJ1140" s="3"/>
      <c r="UK1140" s="3"/>
      <c r="UL1140" s="3"/>
      <c r="UM1140" s="3"/>
      <c r="UN1140" s="3"/>
      <c r="UO1140" s="3"/>
      <c r="UP1140" s="3"/>
      <c r="UQ1140" s="3"/>
      <c r="UR1140" s="3"/>
      <c r="US1140" s="3"/>
      <c r="UT1140" s="3"/>
      <c r="UU1140" s="3"/>
      <c r="UV1140" s="3"/>
      <c r="UW1140" s="3"/>
      <c r="UX1140" s="3"/>
      <c r="UY1140" s="3"/>
      <c r="UZ1140" s="3"/>
      <c r="VA1140" s="3"/>
      <c r="VB1140" s="3"/>
      <c r="VC1140" s="3"/>
      <c r="VD1140" s="3"/>
      <c r="VE1140" s="3"/>
      <c r="VF1140" s="3"/>
      <c r="VG1140" s="3"/>
      <c r="VH1140" s="3"/>
      <c r="VI1140" s="3"/>
      <c r="VJ1140" s="3"/>
      <c r="VK1140" s="3"/>
      <c r="VL1140" s="3"/>
      <c r="VM1140" s="3"/>
      <c r="VN1140" s="3"/>
      <c r="VO1140" s="3"/>
      <c r="VP1140" s="3"/>
      <c r="VQ1140" s="3"/>
      <c r="VR1140" s="3"/>
      <c r="VS1140" s="3"/>
      <c r="VT1140" s="3"/>
      <c r="VU1140" s="3"/>
      <c r="VV1140" s="3"/>
      <c r="VW1140" s="3"/>
      <c r="VX1140" s="3"/>
      <c r="VY1140" s="3"/>
      <c r="VZ1140" s="3"/>
      <c r="WA1140" s="3"/>
      <c r="WB1140" s="3"/>
      <c r="WC1140" s="3"/>
    </row>
    <row r="1141" spans="1:601" x14ac:dyDescent="0.3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  <c r="IW1141" s="3"/>
      <c r="IX1141" s="3"/>
      <c r="IY1141" s="3"/>
      <c r="IZ1141" s="3"/>
      <c r="JA1141" s="3"/>
      <c r="JB1141" s="3"/>
      <c r="JC1141" s="3"/>
      <c r="JD1141" s="3"/>
      <c r="JE1141" s="3"/>
      <c r="JF1141" s="3"/>
      <c r="JG1141" s="3"/>
      <c r="JH1141" s="3"/>
      <c r="JI1141" s="3"/>
      <c r="JJ1141" s="3"/>
      <c r="JK1141" s="3"/>
      <c r="JL1141" s="3"/>
      <c r="JM1141" s="3"/>
      <c r="JN1141" s="3"/>
      <c r="JO1141" s="3"/>
      <c r="JP1141" s="3"/>
      <c r="JQ1141" s="3"/>
      <c r="JR1141" s="3"/>
      <c r="JS1141" s="3"/>
      <c r="JT1141" s="3"/>
      <c r="JU1141" s="3"/>
      <c r="JV1141" s="3"/>
      <c r="JW1141" s="3"/>
      <c r="JX1141" s="3"/>
      <c r="JY1141" s="3"/>
      <c r="JZ1141" s="3"/>
      <c r="KA1141" s="3"/>
      <c r="KB1141" s="3"/>
      <c r="KC1141" s="3"/>
      <c r="KD1141" s="3"/>
      <c r="KE1141" s="3"/>
      <c r="KF1141" s="3"/>
      <c r="KG1141" s="3"/>
      <c r="KH1141" s="3"/>
      <c r="KI1141" s="3"/>
      <c r="KJ1141" s="3"/>
      <c r="KK1141" s="3"/>
      <c r="KL1141" s="3"/>
      <c r="KM1141" s="3"/>
      <c r="KN1141" s="3"/>
      <c r="KO1141" s="3"/>
      <c r="KP1141" s="3"/>
      <c r="KQ1141" s="3"/>
      <c r="KR1141" s="3"/>
      <c r="KS1141" s="3"/>
      <c r="KT1141" s="3"/>
      <c r="KU1141" s="3"/>
      <c r="KV1141" s="3"/>
      <c r="KW1141" s="3"/>
      <c r="KX1141" s="3"/>
      <c r="KY1141" s="3"/>
      <c r="KZ1141" s="3"/>
      <c r="LA1141" s="3"/>
      <c r="LB1141" s="3"/>
      <c r="LC1141" s="3"/>
      <c r="LD1141" s="3"/>
      <c r="LE1141" s="3"/>
      <c r="LF1141" s="3"/>
      <c r="LG1141" s="3"/>
      <c r="LH1141" s="3"/>
      <c r="LI1141" s="3"/>
      <c r="LJ1141" s="3"/>
      <c r="LK1141" s="3"/>
      <c r="LL1141" s="3"/>
      <c r="LM1141" s="3"/>
      <c r="LN1141" s="3"/>
      <c r="LO1141" s="3"/>
      <c r="LP1141" s="3"/>
      <c r="LQ1141" s="3"/>
      <c r="LR1141" s="3"/>
      <c r="LS1141" s="3"/>
      <c r="LT1141" s="3"/>
      <c r="LU1141" s="3"/>
      <c r="LV1141" s="3"/>
      <c r="LW1141" s="3"/>
      <c r="LX1141" s="3"/>
      <c r="LY1141" s="3"/>
      <c r="LZ1141" s="3"/>
      <c r="MA1141" s="3"/>
      <c r="MB1141" s="3"/>
      <c r="MC1141" s="3"/>
      <c r="MD1141" s="3"/>
      <c r="ME1141" s="3"/>
      <c r="MF1141" s="3"/>
      <c r="MG1141" s="3"/>
      <c r="MH1141" s="3"/>
      <c r="MI1141" s="3"/>
      <c r="MJ1141" s="3"/>
      <c r="MK1141" s="3"/>
      <c r="ML1141" s="3"/>
      <c r="MM1141" s="3"/>
      <c r="MN1141" s="3"/>
      <c r="MO1141" s="3"/>
      <c r="MP1141" s="3"/>
      <c r="MQ1141" s="3"/>
      <c r="MR1141" s="3"/>
      <c r="MS1141" s="3"/>
      <c r="MT1141" s="3"/>
      <c r="MU1141" s="3"/>
      <c r="MV1141" s="3"/>
      <c r="MW1141" s="3"/>
      <c r="MX1141" s="3"/>
      <c r="MY1141" s="3"/>
      <c r="MZ1141" s="3"/>
      <c r="NA1141" s="3"/>
      <c r="NB1141" s="3"/>
      <c r="NC1141" s="3"/>
      <c r="ND1141" s="3"/>
      <c r="NE1141" s="3"/>
      <c r="NF1141" s="3"/>
      <c r="NG1141" s="3"/>
      <c r="NH1141" s="3"/>
      <c r="NI1141" s="3"/>
      <c r="NJ1141" s="3"/>
      <c r="NK1141" s="3"/>
      <c r="NL1141" s="3"/>
      <c r="NM1141" s="3"/>
      <c r="NN1141" s="3"/>
      <c r="NO1141" s="3"/>
      <c r="NP1141" s="3"/>
      <c r="NQ1141" s="3"/>
      <c r="NR1141" s="3"/>
      <c r="NS1141" s="3"/>
      <c r="NT1141" s="3"/>
      <c r="NU1141" s="3"/>
      <c r="NV1141" s="3"/>
      <c r="NW1141" s="3"/>
      <c r="NX1141" s="3"/>
      <c r="NY1141" s="3"/>
      <c r="NZ1141" s="3"/>
      <c r="OA1141" s="3"/>
      <c r="OB1141" s="3"/>
      <c r="OC1141" s="3"/>
      <c r="OD1141" s="3"/>
      <c r="OE1141" s="3"/>
      <c r="OF1141" s="3"/>
      <c r="OG1141" s="3"/>
      <c r="OH1141" s="3"/>
      <c r="OI1141" s="3"/>
      <c r="OJ1141" s="3"/>
      <c r="OK1141" s="3"/>
      <c r="OL1141" s="3"/>
      <c r="OM1141" s="3"/>
      <c r="ON1141" s="3"/>
      <c r="OO1141" s="3"/>
      <c r="OP1141" s="3"/>
      <c r="OQ1141" s="3"/>
      <c r="OR1141" s="3"/>
      <c r="OS1141" s="3"/>
      <c r="OT1141" s="3"/>
      <c r="OU1141" s="3"/>
      <c r="OV1141" s="3"/>
      <c r="OW1141" s="3"/>
      <c r="OX1141" s="3"/>
      <c r="OY1141" s="3"/>
      <c r="OZ1141" s="3"/>
      <c r="PA1141" s="3"/>
      <c r="PB1141" s="3"/>
      <c r="PC1141" s="3"/>
      <c r="PD1141" s="3"/>
      <c r="PE1141" s="3"/>
      <c r="PF1141" s="3"/>
      <c r="PG1141" s="3"/>
      <c r="PH1141" s="3"/>
      <c r="PI1141" s="3"/>
      <c r="PJ1141" s="3"/>
      <c r="PK1141" s="3"/>
      <c r="PL1141" s="3"/>
      <c r="PM1141" s="3"/>
      <c r="PN1141" s="3"/>
      <c r="PO1141" s="3"/>
      <c r="PP1141" s="3"/>
      <c r="PQ1141" s="3"/>
      <c r="PR1141" s="3"/>
      <c r="PS1141" s="3"/>
      <c r="PT1141" s="3"/>
      <c r="PU1141" s="3"/>
      <c r="PV1141" s="3"/>
      <c r="PW1141" s="3"/>
      <c r="PX1141" s="3"/>
      <c r="PY1141" s="3"/>
      <c r="PZ1141" s="3"/>
      <c r="QA1141" s="3"/>
      <c r="QB1141" s="3"/>
      <c r="QC1141" s="3"/>
      <c r="QD1141" s="3"/>
      <c r="QE1141" s="3"/>
      <c r="QF1141" s="3"/>
      <c r="QG1141" s="3"/>
      <c r="QH1141" s="3"/>
      <c r="QI1141" s="3"/>
      <c r="QJ1141" s="3"/>
      <c r="QK1141" s="3"/>
      <c r="QL1141" s="3"/>
      <c r="QM1141" s="3"/>
      <c r="QN1141" s="3"/>
      <c r="QO1141" s="3"/>
      <c r="QP1141" s="3"/>
      <c r="QQ1141" s="3"/>
      <c r="QR1141" s="3"/>
      <c r="QS1141" s="3"/>
      <c r="QT1141" s="3"/>
      <c r="QU1141" s="3"/>
      <c r="QV1141" s="3"/>
      <c r="QW1141" s="3"/>
      <c r="QX1141" s="3"/>
      <c r="QY1141" s="3"/>
      <c r="QZ1141" s="3"/>
      <c r="RA1141" s="3"/>
      <c r="RB1141" s="3"/>
      <c r="RC1141" s="3"/>
      <c r="RD1141" s="3"/>
      <c r="RE1141" s="3"/>
      <c r="RF1141" s="3"/>
      <c r="RG1141" s="3"/>
      <c r="RH1141" s="3"/>
      <c r="RI1141" s="3"/>
      <c r="RJ1141" s="3"/>
      <c r="RK1141" s="3"/>
      <c r="RL1141" s="3"/>
      <c r="RM1141" s="3"/>
      <c r="RN1141" s="3"/>
      <c r="RO1141" s="3"/>
      <c r="RP1141" s="3"/>
      <c r="RQ1141" s="3"/>
      <c r="RR1141" s="3"/>
      <c r="RS1141" s="3"/>
      <c r="RT1141" s="3"/>
      <c r="RU1141" s="3"/>
      <c r="RV1141" s="3"/>
      <c r="RW1141" s="3"/>
      <c r="RX1141" s="3"/>
      <c r="RY1141" s="3"/>
      <c r="RZ1141" s="3"/>
      <c r="SA1141" s="3"/>
      <c r="SB1141" s="3"/>
      <c r="SC1141" s="3"/>
      <c r="SD1141" s="3"/>
      <c r="SE1141" s="3"/>
      <c r="SF1141" s="3"/>
      <c r="SG1141" s="3"/>
      <c r="SH1141" s="3"/>
      <c r="SI1141" s="3"/>
      <c r="SJ1141" s="3"/>
      <c r="SK1141" s="3"/>
      <c r="SL1141" s="3"/>
      <c r="SM1141" s="3"/>
      <c r="SN1141" s="3"/>
      <c r="SO1141" s="3"/>
      <c r="SP1141" s="3"/>
      <c r="SQ1141" s="3"/>
      <c r="SR1141" s="3"/>
      <c r="SS1141" s="3"/>
      <c r="ST1141" s="3"/>
      <c r="SU1141" s="3"/>
      <c r="SV1141" s="3"/>
      <c r="SW1141" s="3"/>
      <c r="SX1141" s="3"/>
      <c r="SY1141" s="3"/>
      <c r="SZ1141" s="3"/>
      <c r="TA1141" s="3"/>
      <c r="TB1141" s="3"/>
      <c r="TC1141" s="3"/>
      <c r="TD1141" s="3"/>
      <c r="TE1141" s="3"/>
      <c r="TF1141" s="3"/>
      <c r="TG1141" s="3"/>
      <c r="TH1141" s="3"/>
      <c r="TI1141" s="3"/>
      <c r="TJ1141" s="3"/>
      <c r="TK1141" s="3"/>
      <c r="TL1141" s="3"/>
      <c r="TM1141" s="3"/>
      <c r="TN1141" s="3"/>
      <c r="TO1141" s="3"/>
      <c r="TP1141" s="3"/>
      <c r="TQ1141" s="3"/>
      <c r="TR1141" s="3"/>
      <c r="TS1141" s="3"/>
      <c r="TT1141" s="3"/>
      <c r="TU1141" s="3"/>
      <c r="TV1141" s="3"/>
      <c r="TW1141" s="3"/>
      <c r="TX1141" s="3"/>
      <c r="TY1141" s="3"/>
      <c r="TZ1141" s="3"/>
      <c r="UA1141" s="3"/>
      <c r="UB1141" s="3"/>
      <c r="UC1141" s="3"/>
      <c r="UD1141" s="3"/>
      <c r="UE1141" s="3"/>
      <c r="UF1141" s="3"/>
      <c r="UG1141" s="3"/>
      <c r="UH1141" s="3"/>
      <c r="UI1141" s="3"/>
      <c r="UJ1141" s="3"/>
      <c r="UK1141" s="3"/>
      <c r="UL1141" s="3"/>
      <c r="UM1141" s="3"/>
      <c r="UN1141" s="3"/>
      <c r="UO1141" s="3"/>
      <c r="UP1141" s="3"/>
      <c r="UQ1141" s="3"/>
      <c r="UR1141" s="3"/>
      <c r="US1141" s="3"/>
      <c r="UT1141" s="3"/>
      <c r="UU1141" s="3"/>
      <c r="UV1141" s="3"/>
      <c r="UW1141" s="3"/>
      <c r="UX1141" s="3"/>
      <c r="UY1141" s="3"/>
      <c r="UZ1141" s="3"/>
      <c r="VA1141" s="3"/>
      <c r="VB1141" s="3"/>
      <c r="VC1141" s="3"/>
      <c r="VD1141" s="3"/>
      <c r="VE1141" s="3"/>
      <c r="VF1141" s="3"/>
      <c r="VG1141" s="3"/>
      <c r="VH1141" s="3"/>
      <c r="VI1141" s="3"/>
      <c r="VJ1141" s="3"/>
      <c r="VK1141" s="3"/>
      <c r="VL1141" s="3"/>
      <c r="VM1141" s="3"/>
      <c r="VN1141" s="3"/>
      <c r="VO1141" s="3"/>
      <c r="VP1141" s="3"/>
      <c r="VQ1141" s="3"/>
      <c r="VR1141" s="3"/>
      <c r="VS1141" s="3"/>
      <c r="VT1141" s="3"/>
      <c r="VU1141" s="3"/>
      <c r="VV1141" s="3"/>
      <c r="VW1141" s="3"/>
      <c r="VX1141" s="3"/>
      <c r="VY1141" s="3"/>
      <c r="VZ1141" s="3"/>
      <c r="WA1141" s="3"/>
      <c r="WB1141" s="3"/>
      <c r="WC1141" s="3"/>
    </row>
    <row r="1142" spans="1:601" x14ac:dyDescent="0.3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/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  <c r="IU1142" s="3"/>
      <c r="IV1142" s="3"/>
      <c r="IW1142" s="3"/>
      <c r="IX1142" s="3"/>
      <c r="IY1142" s="3"/>
      <c r="IZ1142" s="3"/>
      <c r="JA1142" s="3"/>
      <c r="JB1142" s="3"/>
      <c r="JC1142" s="3"/>
      <c r="JD1142" s="3"/>
      <c r="JE1142" s="3"/>
      <c r="JF1142" s="3"/>
      <c r="JG1142" s="3"/>
      <c r="JH1142" s="3"/>
      <c r="JI1142" s="3"/>
      <c r="JJ1142" s="3"/>
      <c r="JK1142" s="3"/>
      <c r="JL1142" s="3"/>
      <c r="JM1142" s="3"/>
      <c r="JN1142" s="3"/>
      <c r="JO1142" s="3"/>
      <c r="JP1142" s="3"/>
      <c r="JQ1142" s="3"/>
      <c r="JR1142" s="3"/>
      <c r="JS1142" s="3"/>
      <c r="JT1142" s="3"/>
      <c r="JU1142" s="3"/>
      <c r="JV1142" s="3"/>
      <c r="JW1142" s="3"/>
      <c r="JX1142" s="3"/>
      <c r="JY1142" s="3"/>
      <c r="JZ1142" s="3"/>
      <c r="KA1142" s="3"/>
      <c r="KB1142" s="3"/>
      <c r="KC1142" s="3"/>
      <c r="KD1142" s="3"/>
      <c r="KE1142" s="3"/>
      <c r="KF1142" s="3"/>
      <c r="KG1142" s="3"/>
      <c r="KH1142" s="3"/>
      <c r="KI1142" s="3"/>
      <c r="KJ1142" s="3"/>
      <c r="KK1142" s="3"/>
      <c r="KL1142" s="3"/>
      <c r="KM1142" s="3"/>
      <c r="KN1142" s="3"/>
      <c r="KO1142" s="3"/>
      <c r="KP1142" s="3"/>
      <c r="KQ1142" s="3"/>
      <c r="KR1142" s="3"/>
      <c r="KS1142" s="3"/>
      <c r="KT1142" s="3"/>
      <c r="KU1142" s="3"/>
      <c r="KV1142" s="3"/>
      <c r="KW1142" s="3"/>
      <c r="KX1142" s="3"/>
      <c r="KY1142" s="3"/>
      <c r="KZ1142" s="3"/>
      <c r="LA1142" s="3"/>
      <c r="LB1142" s="3"/>
      <c r="LC1142" s="3"/>
      <c r="LD1142" s="3"/>
      <c r="LE1142" s="3"/>
      <c r="LF1142" s="3"/>
      <c r="LG1142" s="3"/>
      <c r="LH1142" s="3"/>
      <c r="LI1142" s="3"/>
      <c r="LJ1142" s="3"/>
      <c r="LK1142" s="3"/>
      <c r="LL1142" s="3"/>
      <c r="LM1142" s="3"/>
      <c r="LN1142" s="3"/>
      <c r="LO1142" s="3"/>
      <c r="LP1142" s="3"/>
      <c r="LQ1142" s="3"/>
      <c r="LR1142" s="3"/>
      <c r="LS1142" s="3"/>
      <c r="LT1142" s="3"/>
      <c r="LU1142" s="3"/>
      <c r="LV1142" s="3"/>
      <c r="LW1142" s="3"/>
      <c r="LX1142" s="3"/>
      <c r="LY1142" s="3"/>
      <c r="LZ1142" s="3"/>
      <c r="MA1142" s="3"/>
      <c r="MB1142" s="3"/>
      <c r="MC1142" s="3"/>
      <c r="MD1142" s="3"/>
      <c r="ME1142" s="3"/>
      <c r="MF1142" s="3"/>
      <c r="MG1142" s="3"/>
      <c r="MH1142" s="3"/>
      <c r="MI1142" s="3"/>
      <c r="MJ1142" s="3"/>
      <c r="MK1142" s="3"/>
      <c r="ML1142" s="3"/>
      <c r="MM1142" s="3"/>
      <c r="MN1142" s="3"/>
      <c r="MO1142" s="3"/>
      <c r="MP1142" s="3"/>
      <c r="MQ1142" s="3"/>
      <c r="MR1142" s="3"/>
      <c r="MS1142" s="3"/>
      <c r="MT1142" s="3"/>
      <c r="MU1142" s="3"/>
      <c r="MV1142" s="3"/>
      <c r="MW1142" s="3"/>
      <c r="MX1142" s="3"/>
      <c r="MY1142" s="3"/>
      <c r="MZ1142" s="3"/>
      <c r="NA1142" s="3"/>
      <c r="NB1142" s="3"/>
      <c r="NC1142" s="3"/>
      <c r="ND1142" s="3"/>
      <c r="NE1142" s="3"/>
      <c r="NF1142" s="3"/>
      <c r="NG1142" s="3"/>
      <c r="NH1142" s="3"/>
      <c r="NI1142" s="3"/>
      <c r="NJ1142" s="3"/>
      <c r="NK1142" s="3"/>
      <c r="NL1142" s="3"/>
      <c r="NM1142" s="3"/>
      <c r="NN1142" s="3"/>
      <c r="NO1142" s="3"/>
      <c r="NP1142" s="3"/>
      <c r="NQ1142" s="3"/>
      <c r="NR1142" s="3"/>
      <c r="NS1142" s="3"/>
      <c r="NT1142" s="3"/>
      <c r="NU1142" s="3"/>
      <c r="NV1142" s="3"/>
      <c r="NW1142" s="3"/>
      <c r="NX1142" s="3"/>
      <c r="NY1142" s="3"/>
      <c r="NZ1142" s="3"/>
      <c r="OA1142" s="3"/>
      <c r="OB1142" s="3"/>
      <c r="OC1142" s="3"/>
      <c r="OD1142" s="3"/>
      <c r="OE1142" s="3"/>
      <c r="OF1142" s="3"/>
      <c r="OG1142" s="3"/>
      <c r="OH1142" s="3"/>
      <c r="OI1142" s="3"/>
      <c r="OJ1142" s="3"/>
      <c r="OK1142" s="3"/>
      <c r="OL1142" s="3"/>
      <c r="OM1142" s="3"/>
      <c r="ON1142" s="3"/>
      <c r="OO1142" s="3"/>
      <c r="OP1142" s="3"/>
      <c r="OQ1142" s="3"/>
      <c r="OR1142" s="3"/>
      <c r="OS1142" s="3"/>
      <c r="OT1142" s="3"/>
      <c r="OU1142" s="3"/>
      <c r="OV1142" s="3"/>
      <c r="OW1142" s="3"/>
      <c r="OX1142" s="3"/>
      <c r="OY1142" s="3"/>
      <c r="OZ1142" s="3"/>
      <c r="PA1142" s="3"/>
      <c r="PB1142" s="3"/>
      <c r="PC1142" s="3"/>
      <c r="PD1142" s="3"/>
      <c r="PE1142" s="3"/>
      <c r="PF1142" s="3"/>
      <c r="PG1142" s="3"/>
      <c r="PH1142" s="3"/>
      <c r="PI1142" s="3"/>
      <c r="PJ1142" s="3"/>
      <c r="PK1142" s="3"/>
      <c r="PL1142" s="3"/>
      <c r="PM1142" s="3"/>
      <c r="PN1142" s="3"/>
      <c r="PO1142" s="3"/>
      <c r="PP1142" s="3"/>
      <c r="PQ1142" s="3"/>
      <c r="PR1142" s="3"/>
      <c r="PS1142" s="3"/>
      <c r="PT1142" s="3"/>
      <c r="PU1142" s="3"/>
      <c r="PV1142" s="3"/>
      <c r="PW1142" s="3"/>
      <c r="PX1142" s="3"/>
      <c r="PY1142" s="3"/>
      <c r="PZ1142" s="3"/>
      <c r="QA1142" s="3"/>
      <c r="QB1142" s="3"/>
      <c r="QC1142" s="3"/>
      <c r="QD1142" s="3"/>
      <c r="QE1142" s="3"/>
      <c r="QF1142" s="3"/>
      <c r="QG1142" s="3"/>
      <c r="QH1142" s="3"/>
      <c r="QI1142" s="3"/>
      <c r="QJ1142" s="3"/>
      <c r="QK1142" s="3"/>
      <c r="QL1142" s="3"/>
      <c r="QM1142" s="3"/>
      <c r="QN1142" s="3"/>
      <c r="QO1142" s="3"/>
      <c r="QP1142" s="3"/>
      <c r="QQ1142" s="3"/>
      <c r="QR1142" s="3"/>
      <c r="QS1142" s="3"/>
      <c r="QT1142" s="3"/>
      <c r="QU1142" s="3"/>
      <c r="QV1142" s="3"/>
      <c r="QW1142" s="3"/>
      <c r="QX1142" s="3"/>
      <c r="QY1142" s="3"/>
      <c r="QZ1142" s="3"/>
      <c r="RA1142" s="3"/>
      <c r="RB1142" s="3"/>
      <c r="RC1142" s="3"/>
      <c r="RD1142" s="3"/>
      <c r="RE1142" s="3"/>
      <c r="RF1142" s="3"/>
      <c r="RG1142" s="3"/>
      <c r="RH1142" s="3"/>
      <c r="RI1142" s="3"/>
      <c r="RJ1142" s="3"/>
      <c r="RK1142" s="3"/>
      <c r="RL1142" s="3"/>
      <c r="RM1142" s="3"/>
      <c r="RN1142" s="3"/>
      <c r="RO1142" s="3"/>
      <c r="RP1142" s="3"/>
      <c r="RQ1142" s="3"/>
      <c r="RR1142" s="3"/>
      <c r="RS1142" s="3"/>
      <c r="RT1142" s="3"/>
      <c r="RU1142" s="3"/>
      <c r="RV1142" s="3"/>
      <c r="RW1142" s="3"/>
      <c r="RX1142" s="3"/>
      <c r="RY1142" s="3"/>
      <c r="RZ1142" s="3"/>
      <c r="SA1142" s="3"/>
      <c r="SB1142" s="3"/>
      <c r="SC1142" s="3"/>
      <c r="SD1142" s="3"/>
      <c r="SE1142" s="3"/>
      <c r="SF1142" s="3"/>
      <c r="SG1142" s="3"/>
      <c r="SH1142" s="3"/>
      <c r="SI1142" s="3"/>
      <c r="SJ1142" s="3"/>
      <c r="SK1142" s="3"/>
      <c r="SL1142" s="3"/>
      <c r="SM1142" s="3"/>
      <c r="SN1142" s="3"/>
      <c r="SO1142" s="3"/>
      <c r="SP1142" s="3"/>
      <c r="SQ1142" s="3"/>
      <c r="SR1142" s="3"/>
      <c r="SS1142" s="3"/>
      <c r="ST1142" s="3"/>
      <c r="SU1142" s="3"/>
      <c r="SV1142" s="3"/>
      <c r="SW1142" s="3"/>
      <c r="SX1142" s="3"/>
      <c r="SY1142" s="3"/>
      <c r="SZ1142" s="3"/>
      <c r="TA1142" s="3"/>
      <c r="TB1142" s="3"/>
      <c r="TC1142" s="3"/>
      <c r="TD1142" s="3"/>
      <c r="TE1142" s="3"/>
      <c r="TF1142" s="3"/>
      <c r="TG1142" s="3"/>
      <c r="TH1142" s="3"/>
      <c r="TI1142" s="3"/>
      <c r="TJ1142" s="3"/>
      <c r="TK1142" s="3"/>
      <c r="TL1142" s="3"/>
      <c r="TM1142" s="3"/>
      <c r="TN1142" s="3"/>
      <c r="TO1142" s="3"/>
      <c r="TP1142" s="3"/>
      <c r="TQ1142" s="3"/>
      <c r="TR1142" s="3"/>
      <c r="TS1142" s="3"/>
      <c r="TT1142" s="3"/>
      <c r="TU1142" s="3"/>
      <c r="TV1142" s="3"/>
      <c r="TW1142" s="3"/>
      <c r="TX1142" s="3"/>
      <c r="TY1142" s="3"/>
      <c r="TZ1142" s="3"/>
      <c r="UA1142" s="3"/>
      <c r="UB1142" s="3"/>
      <c r="UC1142" s="3"/>
      <c r="UD1142" s="3"/>
      <c r="UE1142" s="3"/>
      <c r="UF1142" s="3"/>
      <c r="UG1142" s="3"/>
      <c r="UH1142" s="3"/>
      <c r="UI1142" s="3"/>
      <c r="UJ1142" s="3"/>
      <c r="UK1142" s="3"/>
      <c r="UL1142" s="3"/>
      <c r="UM1142" s="3"/>
      <c r="UN1142" s="3"/>
      <c r="UO1142" s="3"/>
      <c r="UP1142" s="3"/>
      <c r="UQ1142" s="3"/>
      <c r="UR1142" s="3"/>
      <c r="US1142" s="3"/>
      <c r="UT1142" s="3"/>
      <c r="UU1142" s="3"/>
      <c r="UV1142" s="3"/>
      <c r="UW1142" s="3"/>
      <c r="UX1142" s="3"/>
      <c r="UY1142" s="3"/>
      <c r="UZ1142" s="3"/>
      <c r="VA1142" s="3"/>
      <c r="VB1142" s="3"/>
      <c r="VC1142" s="3"/>
      <c r="VD1142" s="3"/>
      <c r="VE1142" s="3"/>
      <c r="VF1142" s="3"/>
      <c r="VG1142" s="3"/>
      <c r="VH1142" s="3"/>
      <c r="VI1142" s="3"/>
      <c r="VJ1142" s="3"/>
      <c r="VK1142" s="3"/>
      <c r="VL1142" s="3"/>
      <c r="VM1142" s="3"/>
      <c r="VN1142" s="3"/>
      <c r="VO1142" s="3"/>
      <c r="VP1142" s="3"/>
      <c r="VQ1142" s="3"/>
      <c r="VR1142" s="3"/>
      <c r="VS1142" s="3"/>
      <c r="VT1142" s="3"/>
      <c r="VU1142" s="3"/>
      <c r="VV1142" s="3"/>
      <c r="VW1142" s="3"/>
      <c r="VX1142" s="3"/>
      <c r="VY1142" s="3"/>
      <c r="VZ1142" s="3"/>
      <c r="WA1142" s="3"/>
      <c r="WB1142" s="3"/>
      <c r="WC1142" s="3"/>
    </row>
    <row r="1143" spans="1:601" x14ac:dyDescent="0.3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  <c r="IW1143" s="3"/>
      <c r="IX1143" s="3"/>
      <c r="IY1143" s="3"/>
      <c r="IZ1143" s="3"/>
      <c r="JA1143" s="3"/>
      <c r="JB1143" s="3"/>
      <c r="JC1143" s="3"/>
      <c r="JD1143" s="3"/>
      <c r="JE1143" s="3"/>
      <c r="JF1143" s="3"/>
      <c r="JG1143" s="3"/>
      <c r="JH1143" s="3"/>
      <c r="JI1143" s="3"/>
      <c r="JJ1143" s="3"/>
      <c r="JK1143" s="3"/>
      <c r="JL1143" s="3"/>
      <c r="JM1143" s="3"/>
      <c r="JN1143" s="3"/>
      <c r="JO1143" s="3"/>
      <c r="JP1143" s="3"/>
      <c r="JQ1143" s="3"/>
      <c r="JR1143" s="3"/>
      <c r="JS1143" s="3"/>
      <c r="JT1143" s="3"/>
      <c r="JU1143" s="3"/>
      <c r="JV1143" s="3"/>
      <c r="JW1143" s="3"/>
      <c r="JX1143" s="3"/>
      <c r="JY1143" s="3"/>
      <c r="JZ1143" s="3"/>
      <c r="KA1143" s="3"/>
      <c r="KB1143" s="3"/>
      <c r="KC1143" s="3"/>
      <c r="KD1143" s="3"/>
      <c r="KE1143" s="3"/>
      <c r="KF1143" s="3"/>
      <c r="KG1143" s="3"/>
      <c r="KH1143" s="3"/>
      <c r="KI1143" s="3"/>
      <c r="KJ1143" s="3"/>
      <c r="KK1143" s="3"/>
      <c r="KL1143" s="3"/>
      <c r="KM1143" s="3"/>
      <c r="KN1143" s="3"/>
      <c r="KO1143" s="3"/>
      <c r="KP1143" s="3"/>
      <c r="KQ1143" s="3"/>
      <c r="KR1143" s="3"/>
      <c r="KS1143" s="3"/>
      <c r="KT1143" s="3"/>
      <c r="KU1143" s="3"/>
      <c r="KV1143" s="3"/>
      <c r="KW1143" s="3"/>
      <c r="KX1143" s="3"/>
      <c r="KY1143" s="3"/>
      <c r="KZ1143" s="3"/>
      <c r="LA1143" s="3"/>
      <c r="LB1143" s="3"/>
      <c r="LC1143" s="3"/>
      <c r="LD1143" s="3"/>
      <c r="LE1143" s="3"/>
      <c r="LF1143" s="3"/>
      <c r="LG1143" s="3"/>
      <c r="LH1143" s="3"/>
      <c r="LI1143" s="3"/>
      <c r="LJ1143" s="3"/>
      <c r="LK1143" s="3"/>
      <c r="LL1143" s="3"/>
      <c r="LM1143" s="3"/>
      <c r="LN1143" s="3"/>
      <c r="LO1143" s="3"/>
      <c r="LP1143" s="3"/>
      <c r="LQ1143" s="3"/>
      <c r="LR1143" s="3"/>
      <c r="LS1143" s="3"/>
      <c r="LT1143" s="3"/>
      <c r="LU1143" s="3"/>
      <c r="LV1143" s="3"/>
      <c r="LW1143" s="3"/>
      <c r="LX1143" s="3"/>
      <c r="LY1143" s="3"/>
      <c r="LZ1143" s="3"/>
      <c r="MA1143" s="3"/>
      <c r="MB1143" s="3"/>
      <c r="MC1143" s="3"/>
      <c r="MD1143" s="3"/>
      <c r="ME1143" s="3"/>
      <c r="MF1143" s="3"/>
      <c r="MG1143" s="3"/>
      <c r="MH1143" s="3"/>
      <c r="MI1143" s="3"/>
      <c r="MJ1143" s="3"/>
      <c r="MK1143" s="3"/>
      <c r="ML1143" s="3"/>
      <c r="MM1143" s="3"/>
      <c r="MN1143" s="3"/>
      <c r="MO1143" s="3"/>
      <c r="MP1143" s="3"/>
      <c r="MQ1143" s="3"/>
      <c r="MR1143" s="3"/>
      <c r="MS1143" s="3"/>
      <c r="MT1143" s="3"/>
      <c r="MU1143" s="3"/>
      <c r="MV1143" s="3"/>
      <c r="MW1143" s="3"/>
      <c r="MX1143" s="3"/>
      <c r="MY1143" s="3"/>
      <c r="MZ1143" s="3"/>
      <c r="NA1143" s="3"/>
      <c r="NB1143" s="3"/>
      <c r="NC1143" s="3"/>
      <c r="ND1143" s="3"/>
      <c r="NE1143" s="3"/>
      <c r="NF1143" s="3"/>
      <c r="NG1143" s="3"/>
      <c r="NH1143" s="3"/>
      <c r="NI1143" s="3"/>
      <c r="NJ1143" s="3"/>
      <c r="NK1143" s="3"/>
      <c r="NL1143" s="3"/>
      <c r="NM1143" s="3"/>
      <c r="NN1143" s="3"/>
      <c r="NO1143" s="3"/>
      <c r="NP1143" s="3"/>
      <c r="NQ1143" s="3"/>
      <c r="NR1143" s="3"/>
      <c r="NS1143" s="3"/>
      <c r="NT1143" s="3"/>
      <c r="NU1143" s="3"/>
      <c r="NV1143" s="3"/>
      <c r="NW1143" s="3"/>
      <c r="NX1143" s="3"/>
      <c r="NY1143" s="3"/>
      <c r="NZ1143" s="3"/>
      <c r="OA1143" s="3"/>
      <c r="OB1143" s="3"/>
      <c r="OC1143" s="3"/>
      <c r="OD1143" s="3"/>
      <c r="OE1143" s="3"/>
      <c r="OF1143" s="3"/>
      <c r="OG1143" s="3"/>
      <c r="OH1143" s="3"/>
      <c r="OI1143" s="3"/>
      <c r="OJ1143" s="3"/>
      <c r="OK1143" s="3"/>
      <c r="OL1143" s="3"/>
      <c r="OM1143" s="3"/>
      <c r="ON1143" s="3"/>
      <c r="OO1143" s="3"/>
      <c r="OP1143" s="3"/>
      <c r="OQ1143" s="3"/>
      <c r="OR1143" s="3"/>
      <c r="OS1143" s="3"/>
      <c r="OT1143" s="3"/>
      <c r="OU1143" s="3"/>
      <c r="OV1143" s="3"/>
      <c r="OW1143" s="3"/>
      <c r="OX1143" s="3"/>
      <c r="OY1143" s="3"/>
      <c r="OZ1143" s="3"/>
      <c r="PA1143" s="3"/>
      <c r="PB1143" s="3"/>
      <c r="PC1143" s="3"/>
      <c r="PD1143" s="3"/>
      <c r="PE1143" s="3"/>
      <c r="PF1143" s="3"/>
      <c r="PG1143" s="3"/>
      <c r="PH1143" s="3"/>
      <c r="PI1143" s="3"/>
      <c r="PJ1143" s="3"/>
      <c r="PK1143" s="3"/>
      <c r="PL1143" s="3"/>
      <c r="PM1143" s="3"/>
      <c r="PN1143" s="3"/>
      <c r="PO1143" s="3"/>
      <c r="PP1143" s="3"/>
      <c r="PQ1143" s="3"/>
      <c r="PR1143" s="3"/>
      <c r="PS1143" s="3"/>
      <c r="PT1143" s="3"/>
      <c r="PU1143" s="3"/>
      <c r="PV1143" s="3"/>
      <c r="PW1143" s="3"/>
      <c r="PX1143" s="3"/>
      <c r="PY1143" s="3"/>
      <c r="PZ1143" s="3"/>
      <c r="QA1143" s="3"/>
      <c r="QB1143" s="3"/>
      <c r="QC1143" s="3"/>
      <c r="QD1143" s="3"/>
      <c r="QE1143" s="3"/>
      <c r="QF1143" s="3"/>
      <c r="QG1143" s="3"/>
      <c r="QH1143" s="3"/>
      <c r="QI1143" s="3"/>
      <c r="QJ1143" s="3"/>
      <c r="QK1143" s="3"/>
      <c r="QL1143" s="3"/>
      <c r="QM1143" s="3"/>
      <c r="QN1143" s="3"/>
      <c r="QO1143" s="3"/>
      <c r="QP1143" s="3"/>
      <c r="QQ1143" s="3"/>
      <c r="QR1143" s="3"/>
      <c r="QS1143" s="3"/>
      <c r="QT1143" s="3"/>
      <c r="QU1143" s="3"/>
      <c r="QV1143" s="3"/>
      <c r="QW1143" s="3"/>
      <c r="QX1143" s="3"/>
      <c r="QY1143" s="3"/>
      <c r="QZ1143" s="3"/>
      <c r="RA1143" s="3"/>
      <c r="RB1143" s="3"/>
      <c r="RC1143" s="3"/>
      <c r="RD1143" s="3"/>
      <c r="RE1143" s="3"/>
      <c r="RF1143" s="3"/>
      <c r="RG1143" s="3"/>
      <c r="RH1143" s="3"/>
      <c r="RI1143" s="3"/>
      <c r="RJ1143" s="3"/>
      <c r="RK1143" s="3"/>
      <c r="RL1143" s="3"/>
      <c r="RM1143" s="3"/>
      <c r="RN1143" s="3"/>
      <c r="RO1143" s="3"/>
      <c r="RP1143" s="3"/>
      <c r="RQ1143" s="3"/>
      <c r="RR1143" s="3"/>
      <c r="RS1143" s="3"/>
      <c r="RT1143" s="3"/>
      <c r="RU1143" s="3"/>
      <c r="RV1143" s="3"/>
      <c r="RW1143" s="3"/>
      <c r="RX1143" s="3"/>
      <c r="RY1143" s="3"/>
      <c r="RZ1143" s="3"/>
      <c r="SA1143" s="3"/>
      <c r="SB1143" s="3"/>
      <c r="SC1143" s="3"/>
      <c r="SD1143" s="3"/>
      <c r="SE1143" s="3"/>
      <c r="SF1143" s="3"/>
      <c r="SG1143" s="3"/>
      <c r="SH1143" s="3"/>
      <c r="SI1143" s="3"/>
      <c r="SJ1143" s="3"/>
      <c r="SK1143" s="3"/>
      <c r="SL1143" s="3"/>
      <c r="SM1143" s="3"/>
      <c r="SN1143" s="3"/>
      <c r="SO1143" s="3"/>
      <c r="SP1143" s="3"/>
      <c r="SQ1143" s="3"/>
      <c r="SR1143" s="3"/>
      <c r="SS1143" s="3"/>
      <c r="ST1143" s="3"/>
      <c r="SU1143" s="3"/>
      <c r="SV1143" s="3"/>
      <c r="SW1143" s="3"/>
      <c r="SX1143" s="3"/>
      <c r="SY1143" s="3"/>
      <c r="SZ1143" s="3"/>
      <c r="TA1143" s="3"/>
      <c r="TB1143" s="3"/>
      <c r="TC1143" s="3"/>
      <c r="TD1143" s="3"/>
      <c r="TE1143" s="3"/>
      <c r="TF1143" s="3"/>
      <c r="TG1143" s="3"/>
      <c r="TH1143" s="3"/>
      <c r="TI1143" s="3"/>
      <c r="TJ1143" s="3"/>
      <c r="TK1143" s="3"/>
      <c r="TL1143" s="3"/>
      <c r="TM1143" s="3"/>
      <c r="TN1143" s="3"/>
      <c r="TO1143" s="3"/>
      <c r="TP1143" s="3"/>
      <c r="TQ1143" s="3"/>
      <c r="TR1143" s="3"/>
      <c r="TS1143" s="3"/>
      <c r="TT1143" s="3"/>
      <c r="TU1143" s="3"/>
      <c r="TV1143" s="3"/>
      <c r="TW1143" s="3"/>
      <c r="TX1143" s="3"/>
      <c r="TY1143" s="3"/>
      <c r="TZ1143" s="3"/>
      <c r="UA1143" s="3"/>
      <c r="UB1143" s="3"/>
      <c r="UC1143" s="3"/>
      <c r="UD1143" s="3"/>
      <c r="UE1143" s="3"/>
      <c r="UF1143" s="3"/>
      <c r="UG1143" s="3"/>
      <c r="UH1143" s="3"/>
      <c r="UI1143" s="3"/>
      <c r="UJ1143" s="3"/>
      <c r="UK1143" s="3"/>
      <c r="UL1143" s="3"/>
      <c r="UM1143" s="3"/>
      <c r="UN1143" s="3"/>
      <c r="UO1143" s="3"/>
      <c r="UP1143" s="3"/>
      <c r="UQ1143" s="3"/>
      <c r="UR1143" s="3"/>
      <c r="US1143" s="3"/>
      <c r="UT1143" s="3"/>
      <c r="UU1143" s="3"/>
      <c r="UV1143" s="3"/>
      <c r="UW1143" s="3"/>
      <c r="UX1143" s="3"/>
      <c r="UY1143" s="3"/>
      <c r="UZ1143" s="3"/>
      <c r="VA1143" s="3"/>
      <c r="VB1143" s="3"/>
      <c r="VC1143" s="3"/>
      <c r="VD1143" s="3"/>
      <c r="VE1143" s="3"/>
      <c r="VF1143" s="3"/>
      <c r="VG1143" s="3"/>
      <c r="VH1143" s="3"/>
      <c r="VI1143" s="3"/>
      <c r="VJ1143" s="3"/>
      <c r="VK1143" s="3"/>
      <c r="VL1143" s="3"/>
      <c r="VM1143" s="3"/>
      <c r="VN1143" s="3"/>
      <c r="VO1143" s="3"/>
      <c r="VP1143" s="3"/>
      <c r="VQ1143" s="3"/>
      <c r="VR1143" s="3"/>
      <c r="VS1143" s="3"/>
      <c r="VT1143" s="3"/>
      <c r="VU1143" s="3"/>
      <c r="VV1143" s="3"/>
      <c r="VW1143" s="3"/>
      <c r="VX1143" s="3"/>
      <c r="VY1143" s="3"/>
      <c r="VZ1143" s="3"/>
      <c r="WA1143" s="3"/>
      <c r="WB1143" s="3"/>
      <c r="WC1143" s="3"/>
    </row>
    <row r="1144" spans="1:601" x14ac:dyDescent="0.3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  <c r="IW1144" s="3"/>
      <c r="IX1144" s="3"/>
      <c r="IY1144" s="3"/>
      <c r="IZ1144" s="3"/>
      <c r="JA1144" s="3"/>
      <c r="JB1144" s="3"/>
      <c r="JC1144" s="3"/>
      <c r="JD1144" s="3"/>
      <c r="JE1144" s="3"/>
      <c r="JF1144" s="3"/>
      <c r="JG1144" s="3"/>
      <c r="JH1144" s="3"/>
      <c r="JI1144" s="3"/>
      <c r="JJ1144" s="3"/>
      <c r="JK1144" s="3"/>
      <c r="JL1144" s="3"/>
      <c r="JM1144" s="3"/>
      <c r="JN1144" s="3"/>
      <c r="JO1144" s="3"/>
      <c r="JP1144" s="3"/>
      <c r="JQ1144" s="3"/>
      <c r="JR1144" s="3"/>
      <c r="JS1144" s="3"/>
      <c r="JT1144" s="3"/>
      <c r="JU1144" s="3"/>
      <c r="JV1144" s="3"/>
      <c r="JW1144" s="3"/>
      <c r="JX1144" s="3"/>
      <c r="JY1144" s="3"/>
      <c r="JZ1144" s="3"/>
      <c r="KA1144" s="3"/>
      <c r="KB1144" s="3"/>
      <c r="KC1144" s="3"/>
      <c r="KD1144" s="3"/>
      <c r="KE1144" s="3"/>
      <c r="KF1144" s="3"/>
      <c r="KG1144" s="3"/>
      <c r="KH1144" s="3"/>
      <c r="KI1144" s="3"/>
      <c r="KJ1144" s="3"/>
      <c r="KK1144" s="3"/>
      <c r="KL1144" s="3"/>
      <c r="KM1144" s="3"/>
      <c r="KN1144" s="3"/>
      <c r="KO1144" s="3"/>
      <c r="KP1144" s="3"/>
      <c r="KQ1144" s="3"/>
      <c r="KR1144" s="3"/>
      <c r="KS1144" s="3"/>
      <c r="KT1144" s="3"/>
      <c r="KU1144" s="3"/>
      <c r="KV1144" s="3"/>
      <c r="KW1144" s="3"/>
      <c r="KX1144" s="3"/>
      <c r="KY1144" s="3"/>
      <c r="KZ1144" s="3"/>
      <c r="LA1144" s="3"/>
      <c r="LB1144" s="3"/>
      <c r="LC1144" s="3"/>
      <c r="LD1144" s="3"/>
      <c r="LE1144" s="3"/>
      <c r="LF1144" s="3"/>
      <c r="LG1144" s="3"/>
      <c r="LH1144" s="3"/>
      <c r="LI1144" s="3"/>
      <c r="LJ1144" s="3"/>
      <c r="LK1144" s="3"/>
      <c r="LL1144" s="3"/>
      <c r="LM1144" s="3"/>
      <c r="LN1144" s="3"/>
      <c r="LO1144" s="3"/>
      <c r="LP1144" s="3"/>
      <c r="LQ1144" s="3"/>
      <c r="LR1144" s="3"/>
      <c r="LS1144" s="3"/>
      <c r="LT1144" s="3"/>
      <c r="LU1144" s="3"/>
      <c r="LV1144" s="3"/>
      <c r="LW1144" s="3"/>
      <c r="LX1144" s="3"/>
      <c r="LY1144" s="3"/>
      <c r="LZ1144" s="3"/>
      <c r="MA1144" s="3"/>
      <c r="MB1144" s="3"/>
      <c r="MC1144" s="3"/>
      <c r="MD1144" s="3"/>
      <c r="ME1144" s="3"/>
      <c r="MF1144" s="3"/>
      <c r="MG1144" s="3"/>
      <c r="MH1144" s="3"/>
      <c r="MI1144" s="3"/>
      <c r="MJ1144" s="3"/>
      <c r="MK1144" s="3"/>
      <c r="ML1144" s="3"/>
      <c r="MM1144" s="3"/>
      <c r="MN1144" s="3"/>
      <c r="MO1144" s="3"/>
      <c r="MP1144" s="3"/>
      <c r="MQ1144" s="3"/>
      <c r="MR1144" s="3"/>
      <c r="MS1144" s="3"/>
      <c r="MT1144" s="3"/>
      <c r="MU1144" s="3"/>
      <c r="MV1144" s="3"/>
      <c r="MW1144" s="3"/>
      <c r="MX1144" s="3"/>
      <c r="MY1144" s="3"/>
      <c r="MZ1144" s="3"/>
      <c r="NA1144" s="3"/>
      <c r="NB1144" s="3"/>
      <c r="NC1144" s="3"/>
      <c r="ND1144" s="3"/>
      <c r="NE1144" s="3"/>
      <c r="NF1144" s="3"/>
      <c r="NG1144" s="3"/>
      <c r="NH1144" s="3"/>
      <c r="NI1144" s="3"/>
      <c r="NJ1144" s="3"/>
      <c r="NK1144" s="3"/>
      <c r="NL1144" s="3"/>
      <c r="NM1144" s="3"/>
      <c r="NN1144" s="3"/>
      <c r="NO1144" s="3"/>
      <c r="NP1144" s="3"/>
      <c r="NQ1144" s="3"/>
      <c r="NR1144" s="3"/>
      <c r="NS1144" s="3"/>
      <c r="NT1144" s="3"/>
      <c r="NU1144" s="3"/>
      <c r="NV1144" s="3"/>
      <c r="NW1144" s="3"/>
      <c r="NX1144" s="3"/>
      <c r="NY1144" s="3"/>
      <c r="NZ1144" s="3"/>
      <c r="OA1144" s="3"/>
      <c r="OB1144" s="3"/>
      <c r="OC1144" s="3"/>
      <c r="OD1144" s="3"/>
      <c r="OE1144" s="3"/>
      <c r="OF1144" s="3"/>
      <c r="OG1144" s="3"/>
      <c r="OH1144" s="3"/>
      <c r="OI1144" s="3"/>
      <c r="OJ1144" s="3"/>
      <c r="OK1144" s="3"/>
      <c r="OL1144" s="3"/>
      <c r="OM1144" s="3"/>
      <c r="ON1144" s="3"/>
      <c r="OO1144" s="3"/>
      <c r="OP1144" s="3"/>
      <c r="OQ1144" s="3"/>
      <c r="OR1144" s="3"/>
      <c r="OS1144" s="3"/>
      <c r="OT1144" s="3"/>
      <c r="OU1144" s="3"/>
      <c r="OV1144" s="3"/>
      <c r="OW1144" s="3"/>
      <c r="OX1144" s="3"/>
      <c r="OY1144" s="3"/>
      <c r="OZ1144" s="3"/>
      <c r="PA1144" s="3"/>
      <c r="PB1144" s="3"/>
      <c r="PC1144" s="3"/>
      <c r="PD1144" s="3"/>
      <c r="PE1144" s="3"/>
      <c r="PF1144" s="3"/>
      <c r="PG1144" s="3"/>
      <c r="PH1144" s="3"/>
      <c r="PI1144" s="3"/>
      <c r="PJ1144" s="3"/>
      <c r="PK1144" s="3"/>
      <c r="PL1144" s="3"/>
      <c r="PM1144" s="3"/>
      <c r="PN1144" s="3"/>
      <c r="PO1144" s="3"/>
      <c r="PP1144" s="3"/>
      <c r="PQ1144" s="3"/>
      <c r="PR1144" s="3"/>
      <c r="PS1144" s="3"/>
      <c r="PT1144" s="3"/>
      <c r="PU1144" s="3"/>
      <c r="PV1144" s="3"/>
      <c r="PW1144" s="3"/>
      <c r="PX1144" s="3"/>
      <c r="PY1144" s="3"/>
      <c r="PZ1144" s="3"/>
      <c r="QA1144" s="3"/>
      <c r="QB1144" s="3"/>
      <c r="QC1144" s="3"/>
      <c r="QD1144" s="3"/>
      <c r="QE1144" s="3"/>
      <c r="QF1144" s="3"/>
      <c r="QG1144" s="3"/>
      <c r="QH1144" s="3"/>
      <c r="QI1144" s="3"/>
      <c r="QJ1144" s="3"/>
      <c r="QK1144" s="3"/>
      <c r="QL1144" s="3"/>
      <c r="QM1144" s="3"/>
      <c r="QN1144" s="3"/>
      <c r="QO1144" s="3"/>
      <c r="QP1144" s="3"/>
      <c r="QQ1144" s="3"/>
      <c r="QR1144" s="3"/>
      <c r="QS1144" s="3"/>
      <c r="QT1144" s="3"/>
      <c r="QU1144" s="3"/>
      <c r="QV1144" s="3"/>
      <c r="QW1144" s="3"/>
      <c r="QX1144" s="3"/>
      <c r="QY1144" s="3"/>
      <c r="QZ1144" s="3"/>
      <c r="RA1144" s="3"/>
      <c r="RB1144" s="3"/>
      <c r="RC1144" s="3"/>
      <c r="RD1144" s="3"/>
      <c r="RE1144" s="3"/>
      <c r="RF1144" s="3"/>
      <c r="RG1144" s="3"/>
      <c r="RH1144" s="3"/>
      <c r="RI1144" s="3"/>
      <c r="RJ1144" s="3"/>
      <c r="RK1144" s="3"/>
      <c r="RL1144" s="3"/>
      <c r="RM1144" s="3"/>
      <c r="RN1144" s="3"/>
      <c r="RO1144" s="3"/>
      <c r="RP1144" s="3"/>
      <c r="RQ1144" s="3"/>
      <c r="RR1144" s="3"/>
      <c r="RS1144" s="3"/>
      <c r="RT1144" s="3"/>
      <c r="RU1144" s="3"/>
      <c r="RV1144" s="3"/>
      <c r="RW1144" s="3"/>
      <c r="RX1144" s="3"/>
      <c r="RY1144" s="3"/>
      <c r="RZ1144" s="3"/>
      <c r="SA1144" s="3"/>
      <c r="SB1144" s="3"/>
      <c r="SC1144" s="3"/>
      <c r="SD1144" s="3"/>
      <c r="SE1144" s="3"/>
      <c r="SF1144" s="3"/>
      <c r="SG1144" s="3"/>
      <c r="SH1144" s="3"/>
      <c r="SI1144" s="3"/>
      <c r="SJ1144" s="3"/>
      <c r="SK1144" s="3"/>
      <c r="SL1144" s="3"/>
      <c r="SM1144" s="3"/>
      <c r="SN1144" s="3"/>
      <c r="SO1144" s="3"/>
      <c r="SP1144" s="3"/>
      <c r="SQ1144" s="3"/>
      <c r="SR1144" s="3"/>
      <c r="SS1144" s="3"/>
      <c r="ST1144" s="3"/>
      <c r="SU1144" s="3"/>
      <c r="SV1144" s="3"/>
      <c r="SW1144" s="3"/>
      <c r="SX1144" s="3"/>
      <c r="SY1144" s="3"/>
      <c r="SZ1144" s="3"/>
      <c r="TA1144" s="3"/>
      <c r="TB1144" s="3"/>
      <c r="TC1144" s="3"/>
      <c r="TD1144" s="3"/>
      <c r="TE1144" s="3"/>
      <c r="TF1144" s="3"/>
      <c r="TG1144" s="3"/>
      <c r="TH1144" s="3"/>
      <c r="TI1144" s="3"/>
      <c r="TJ1144" s="3"/>
      <c r="TK1144" s="3"/>
      <c r="TL1144" s="3"/>
      <c r="TM1144" s="3"/>
      <c r="TN1144" s="3"/>
      <c r="TO1144" s="3"/>
      <c r="TP1144" s="3"/>
      <c r="TQ1144" s="3"/>
      <c r="TR1144" s="3"/>
      <c r="TS1144" s="3"/>
      <c r="TT1144" s="3"/>
      <c r="TU1144" s="3"/>
      <c r="TV1144" s="3"/>
      <c r="TW1144" s="3"/>
      <c r="TX1144" s="3"/>
      <c r="TY1144" s="3"/>
      <c r="TZ1144" s="3"/>
      <c r="UA1144" s="3"/>
      <c r="UB1144" s="3"/>
      <c r="UC1144" s="3"/>
      <c r="UD1144" s="3"/>
      <c r="UE1144" s="3"/>
      <c r="UF1144" s="3"/>
      <c r="UG1144" s="3"/>
      <c r="UH1144" s="3"/>
      <c r="UI1144" s="3"/>
      <c r="UJ1144" s="3"/>
      <c r="UK1144" s="3"/>
      <c r="UL1144" s="3"/>
      <c r="UM1144" s="3"/>
      <c r="UN1144" s="3"/>
      <c r="UO1144" s="3"/>
      <c r="UP1144" s="3"/>
      <c r="UQ1144" s="3"/>
      <c r="UR1144" s="3"/>
      <c r="US1144" s="3"/>
      <c r="UT1144" s="3"/>
      <c r="UU1144" s="3"/>
      <c r="UV1144" s="3"/>
      <c r="UW1144" s="3"/>
      <c r="UX1144" s="3"/>
      <c r="UY1144" s="3"/>
      <c r="UZ1144" s="3"/>
      <c r="VA1144" s="3"/>
      <c r="VB1144" s="3"/>
      <c r="VC1144" s="3"/>
      <c r="VD1144" s="3"/>
      <c r="VE1144" s="3"/>
      <c r="VF1144" s="3"/>
      <c r="VG1144" s="3"/>
      <c r="VH1144" s="3"/>
      <c r="VI1144" s="3"/>
      <c r="VJ1144" s="3"/>
      <c r="VK1144" s="3"/>
      <c r="VL1144" s="3"/>
      <c r="VM1144" s="3"/>
      <c r="VN1144" s="3"/>
      <c r="VO1144" s="3"/>
      <c r="VP1144" s="3"/>
      <c r="VQ1144" s="3"/>
      <c r="VR1144" s="3"/>
      <c r="VS1144" s="3"/>
      <c r="VT1144" s="3"/>
      <c r="VU1144" s="3"/>
      <c r="VV1144" s="3"/>
      <c r="VW1144" s="3"/>
      <c r="VX1144" s="3"/>
      <c r="VY1144" s="3"/>
      <c r="VZ1144" s="3"/>
      <c r="WA1144" s="3"/>
      <c r="WB1144" s="3"/>
      <c r="WC1144" s="3"/>
    </row>
    <row r="1145" spans="1:601" x14ac:dyDescent="0.3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  <c r="IW1145" s="3"/>
      <c r="IX1145" s="3"/>
      <c r="IY1145" s="3"/>
      <c r="IZ1145" s="3"/>
      <c r="JA1145" s="3"/>
      <c r="JB1145" s="3"/>
      <c r="JC1145" s="3"/>
      <c r="JD1145" s="3"/>
      <c r="JE1145" s="3"/>
      <c r="JF1145" s="3"/>
      <c r="JG1145" s="3"/>
      <c r="JH1145" s="3"/>
      <c r="JI1145" s="3"/>
      <c r="JJ1145" s="3"/>
      <c r="JK1145" s="3"/>
      <c r="JL1145" s="3"/>
      <c r="JM1145" s="3"/>
      <c r="JN1145" s="3"/>
      <c r="JO1145" s="3"/>
      <c r="JP1145" s="3"/>
      <c r="JQ1145" s="3"/>
      <c r="JR1145" s="3"/>
      <c r="JS1145" s="3"/>
      <c r="JT1145" s="3"/>
      <c r="JU1145" s="3"/>
      <c r="JV1145" s="3"/>
      <c r="JW1145" s="3"/>
      <c r="JX1145" s="3"/>
      <c r="JY1145" s="3"/>
      <c r="JZ1145" s="3"/>
      <c r="KA1145" s="3"/>
      <c r="KB1145" s="3"/>
      <c r="KC1145" s="3"/>
      <c r="KD1145" s="3"/>
      <c r="KE1145" s="3"/>
      <c r="KF1145" s="3"/>
      <c r="KG1145" s="3"/>
      <c r="KH1145" s="3"/>
      <c r="KI1145" s="3"/>
      <c r="KJ1145" s="3"/>
      <c r="KK1145" s="3"/>
      <c r="KL1145" s="3"/>
      <c r="KM1145" s="3"/>
      <c r="KN1145" s="3"/>
      <c r="KO1145" s="3"/>
      <c r="KP1145" s="3"/>
      <c r="KQ1145" s="3"/>
      <c r="KR1145" s="3"/>
      <c r="KS1145" s="3"/>
      <c r="KT1145" s="3"/>
      <c r="KU1145" s="3"/>
      <c r="KV1145" s="3"/>
      <c r="KW1145" s="3"/>
      <c r="KX1145" s="3"/>
      <c r="KY1145" s="3"/>
      <c r="KZ1145" s="3"/>
      <c r="LA1145" s="3"/>
      <c r="LB1145" s="3"/>
      <c r="LC1145" s="3"/>
      <c r="LD1145" s="3"/>
      <c r="LE1145" s="3"/>
      <c r="LF1145" s="3"/>
      <c r="LG1145" s="3"/>
      <c r="LH1145" s="3"/>
      <c r="LI1145" s="3"/>
      <c r="LJ1145" s="3"/>
      <c r="LK1145" s="3"/>
      <c r="LL1145" s="3"/>
      <c r="LM1145" s="3"/>
      <c r="LN1145" s="3"/>
      <c r="LO1145" s="3"/>
      <c r="LP1145" s="3"/>
      <c r="LQ1145" s="3"/>
      <c r="LR1145" s="3"/>
      <c r="LS1145" s="3"/>
      <c r="LT1145" s="3"/>
      <c r="LU1145" s="3"/>
      <c r="LV1145" s="3"/>
      <c r="LW1145" s="3"/>
      <c r="LX1145" s="3"/>
      <c r="LY1145" s="3"/>
      <c r="LZ1145" s="3"/>
      <c r="MA1145" s="3"/>
      <c r="MB1145" s="3"/>
      <c r="MC1145" s="3"/>
      <c r="MD1145" s="3"/>
      <c r="ME1145" s="3"/>
      <c r="MF1145" s="3"/>
      <c r="MG1145" s="3"/>
      <c r="MH1145" s="3"/>
      <c r="MI1145" s="3"/>
      <c r="MJ1145" s="3"/>
      <c r="MK1145" s="3"/>
      <c r="ML1145" s="3"/>
      <c r="MM1145" s="3"/>
      <c r="MN1145" s="3"/>
      <c r="MO1145" s="3"/>
      <c r="MP1145" s="3"/>
      <c r="MQ1145" s="3"/>
      <c r="MR1145" s="3"/>
      <c r="MS1145" s="3"/>
      <c r="MT1145" s="3"/>
      <c r="MU1145" s="3"/>
      <c r="MV1145" s="3"/>
      <c r="MW1145" s="3"/>
      <c r="MX1145" s="3"/>
      <c r="MY1145" s="3"/>
      <c r="MZ1145" s="3"/>
      <c r="NA1145" s="3"/>
      <c r="NB1145" s="3"/>
      <c r="NC1145" s="3"/>
      <c r="ND1145" s="3"/>
      <c r="NE1145" s="3"/>
      <c r="NF1145" s="3"/>
      <c r="NG1145" s="3"/>
      <c r="NH1145" s="3"/>
      <c r="NI1145" s="3"/>
      <c r="NJ1145" s="3"/>
      <c r="NK1145" s="3"/>
      <c r="NL1145" s="3"/>
      <c r="NM1145" s="3"/>
      <c r="NN1145" s="3"/>
      <c r="NO1145" s="3"/>
      <c r="NP1145" s="3"/>
      <c r="NQ1145" s="3"/>
      <c r="NR1145" s="3"/>
      <c r="NS1145" s="3"/>
      <c r="NT1145" s="3"/>
      <c r="NU1145" s="3"/>
      <c r="NV1145" s="3"/>
      <c r="NW1145" s="3"/>
      <c r="NX1145" s="3"/>
      <c r="NY1145" s="3"/>
      <c r="NZ1145" s="3"/>
      <c r="OA1145" s="3"/>
      <c r="OB1145" s="3"/>
      <c r="OC1145" s="3"/>
      <c r="OD1145" s="3"/>
      <c r="OE1145" s="3"/>
      <c r="OF1145" s="3"/>
      <c r="OG1145" s="3"/>
      <c r="OH1145" s="3"/>
      <c r="OI1145" s="3"/>
      <c r="OJ1145" s="3"/>
      <c r="OK1145" s="3"/>
      <c r="OL1145" s="3"/>
      <c r="OM1145" s="3"/>
      <c r="ON1145" s="3"/>
      <c r="OO1145" s="3"/>
      <c r="OP1145" s="3"/>
      <c r="OQ1145" s="3"/>
      <c r="OR1145" s="3"/>
      <c r="OS1145" s="3"/>
      <c r="OT1145" s="3"/>
      <c r="OU1145" s="3"/>
      <c r="OV1145" s="3"/>
      <c r="OW1145" s="3"/>
      <c r="OX1145" s="3"/>
      <c r="OY1145" s="3"/>
      <c r="OZ1145" s="3"/>
      <c r="PA1145" s="3"/>
      <c r="PB1145" s="3"/>
      <c r="PC1145" s="3"/>
      <c r="PD1145" s="3"/>
      <c r="PE1145" s="3"/>
      <c r="PF1145" s="3"/>
      <c r="PG1145" s="3"/>
      <c r="PH1145" s="3"/>
      <c r="PI1145" s="3"/>
      <c r="PJ1145" s="3"/>
      <c r="PK1145" s="3"/>
      <c r="PL1145" s="3"/>
      <c r="PM1145" s="3"/>
      <c r="PN1145" s="3"/>
      <c r="PO1145" s="3"/>
      <c r="PP1145" s="3"/>
      <c r="PQ1145" s="3"/>
      <c r="PR1145" s="3"/>
      <c r="PS1145" s="3"/>
      <c r="PT1145" s="3"/>
      <c r="PU1145" s="3"/>
      <c r="PV1145" s="3"/>
      <c r="PW1145" s="3"/>
      <c r="PX1145" s="3"/>
      <c r="PY1145" s="3"/>
      <c r="PZ1145" s="3"/>
      <c r="QA1145" s="3"/>
      <c r="QB1145" s="3"/>
      <c r="QC1145" s="3"/>
      <c r="QD1145" s="3"/>
      <c r="QE1145" s="3"/>
      <c r="QF1145" s="3"/>
      <c r="QG1145" s="3"/>
      <c r="QH1145" s="3"/>
      <c r="QI1145" s="3"/>
      <c r="QJ1145" s="3"/>
      <c r="QK1145" s="3"/>
      <c r="QL1145" s="3"/>
      <c r="QM1145" s="3"/>
      <c r="QN1145" s="3"/>
      <c r="QO1145" s="3"/>
      <c r="QP1145" s="3"/>
      <c r="QQ1145" s="3"/>
      <c r="QR1145" s="3"/>
      <c r="QS1145" s="3"/>
      <c r="QT1145" s="3"/>
      <c r="QU1145" s="3"/>
      <c r="QV1145" s="3"/>
      <c r="QW1145" s="3"/>
      <c r="QX1145" s="3"/>
      <c r="QY1145" s="3"/>
      <c r="QZ1145" s="3"/>
      <c r="RA1145" s="3"/>
      <c r="RB1145" s="3"/>
      <c r="RC1145" s="3"/>
      <c r="RD1145" s="3"/>
      <c r="RE1145" s="3"/>
      <c r="RF1145" s="3"/>
      <c r="RG1145" s="3"/>
      <c r="RH1145" s="3"/>
      <c r="RI1145" s="3"/>
      <c r="RJ1145" s="3"/>
      <c r="RK1145" s="3"/>
      <c r="RL1145" s="3"/>
      <c r="RM1145" s="3"/>
      <c r="RN1145" s="3"/>
      <c r="RO1145" s="3"/>
      <c r="RP1145" s="3"/>
      <c r="RQ1145" s="3"/>
      <c r="RR1145" s="3"/>
      <c r="RS1145" s="3"/>
      <c r="RT1145" s="3"/>
      <c r="RU1145" s="3"/>
      <c r="RV1145" s="3"/>
      <c r="RW1145" s="3"/>
      <c r="RX1145" s="3"/>
      <c r="RY1145" s="3"/>
      <c r="RZ1145" s="3"/>
      <c r="SA1145" s="3"/>
      <c r="SB1145" s="3"/>
      <c r="SC1145" s="3"/>
      <c r="SD1145" s="3"/>
      <c r="SE1145" s="3"/>
      <c r="SF1145" s="3"/>
      <c r="SG1145" s="3"/>
      <c r="SH1145" s="3"/>
      <c r="SI1145" s="3"/>
      <c r="SJ1145" s="3"/>
      <c r="SK1145" s="3"/>
      <c r="SL1145" s="3"/>
      <c r="SM1145" s="3"/>
      <c r="SN1145" s="3"/>
      <c r="SO1145" s="3"/>
      <c r="SP1145" s="3"/>
      <c r="SQ1145" s="3"/>
      <c r="SR1145" s="3"/>
      <c r="SS1145" s="3"/>
      <c r="ST1145" s="3"/>
      <c r="SU1145" s="3"/>
      <c r="SV1145" s="3"/>
      <c r="SW1145" s="3"/>
      <c r="SX1145" s="3"/>
      <c r="SY1145" s="3"/>
      <c r="SZ1145" s="3"/>
      <c r="TA1145" s="3"/>
      <c r="TB1145" s="3"/>
      <c r="TC1145" s="3"/>
      <c r="TD1145" s="3"/>
      <c r="TE1145" s="3"/>
      <c r="TF1145" s="3"/>
      <c r="TG1145" s="3"/>
      <c r="TH1145" s="3"/>
      <c r="TI1145" s="3"/>
      <c r="TJ1145" s="3"/>
      <c r="TK1145" s="3"/>
      <c r="TL1145" s="3"/>
      <c r="TM1145" s="3"/>
      <c r="TN1145" s="3"/>
      <c r="TO1145" s="3"/>
      <c r="TP1145" s="3"/>
      <c r="TQ1145" s="3"/>
      <c r="TR1145" s="3"/>
      <c r="TS1145" s="3"/>
      <c r="TT1145" s="3"/>
      <c r="TU1145" s="3"/>
      <c r="TV1145" s="3"/>
      <c r="TW1145" s="3"/>
      <c r="TX1145" s="3"/>
      <c r="TY1145" s="3"/>
      <c r="TZ1145" s="3"/>
      <c r="UA1145" s="3"/>
      <c r="UB1145" s="3"/>
      <c r="UC1145" s="3"/>
      <c r="UD1145" s="3"/>
      <c r="UE1145" s="3"/>
      <c r="UF1145" s="3"/>
      <c r="UG1145" s="3"/>
      <c r="UH1145" s="3"/>
      <c r="UI1145" s="3"/>
      <c r="UJ1145" s="3"/>
      <c r="UK1145" s="3"/>
      <c r="UL1145" s="3"/>
      <c r="UM1145" s="3"/>
      <c r="UN1145" s="3"/>
      <c r="UO1145" s="3"/>
      <c r="UP1145" s="3"/>
      <c r="UQ1145" s="3"/>
      <c r="UR1145" s="3"/>
      <c r="US1145" s="3"/>
      <c r="UT1145" s="3"/>
      <c r="UU1145" s="3"/>
      <c r="UV1145" s="3"/>
      <c r="UW1145" s="3"/>
      <c r="UX1145" s="3"/>
      <c r="UY1145" s="3"/>
      <c r="UZ1145" s="3"/>
      <c r="VA1145" s="3"/>
      <c r="VB1145" s="3"/>
      <c r="VC1145" s="3"/>
      <c r="VD1145" s="3"/>
      <c r="VE1145" s="3"/>
      <c r="VF1145" s="3"/>
      <c r="VG1145" s="3"/>
      <c r="VH1145" s="3"/>
      <c r="VI1145" s="3"/>
      <c r="VJ1145" s="3"/>
      <c r="VK1145" s="3"/>
      <c r="VL1145" s="3"/>
      <c r="VM1145" s="3"/>
      <c r="VN1145" s="3"/>
      <c r="VO1145" s="3"/>
      <c r="VP1145" s="3"/>
      <c r="VQ1145" s="3"/>
      <c r="VR1145" s="3"/>
      <c r="VS1145" s="3"/>
      <c r="VT1145" s="3"/>
      <c r="VU1145" s="3"/>
      <c r="VV1145" s="3"/>
      <c r="VW1145" s="3"/>
      <c r="VX1145" s="3"/>
      <c r="VY1145" s="3"/>
      <c r="VZ1145" s="3"/>
      <c r="WA1145" s="3"/>
      <c r="WB1145" s="3"/>
      <c r="WC1145" s="3"/>
    </row>
    <row r="1146" spans="1:601" x14ac:dyDescent="0.3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  <c r="IW1146" s="3"/>
      <c r="IX1146" s="3"/>
      <c r="IY1146" s="3"/>
      <c r="IZ1146" s="3"/>
      <c r="JA1146" s="3"/>
      <c r="JB1146" s="3"/>
      <c r="JC1146" s="3"/>
      <c r="JD1146" s="3"/>
      <c r="JE1146" s="3"/>
      <c r="JF1146" s="3"/>
      <c r="JG1146" s="3"/>
      <c r="JH1146" s="3"/>
      <c r="JI1146" s="3"/>
      <c r="JJ1146" s="3"/>
      <c r="JK1146" s="3"/>
      <c r="JL1146" s="3"/>
      <c r="JM1146" s="3"/>
      <c r="JN1146" s="3"/>
      <c r="JO1146" s="3"/>
      <c r="JP1146" s="3"/>
      <c r="JQ1146" s="3"/>
      <c r="JR1146" s="3"/>
      <c r="JS1146" s="3"/>
      <c r="JT1146" s="3"/>
      <c r="JU1146" s="3"/>
      <c r="JV1146" s="3"/>
      <c r="JW1146" s="3"/>
      <c r="JX1146" s="3"/>
      <c r="JY1146" s="3"/>
      <c r="JZ1146" s="3"/>
      <c r="KA1146" s="3"/>
      <c r="KB1146" s="3"/>
      <c r="KC1146" s="3"/>
      <c r="KD1146" s="3"/>
      <c r="KE1146" s="3"/>
      <c r="KF1146" s="3"/>
      <c r="KG1146" s="3"/>
      <c r="KH1146" s="3"/>
      <c r="KI1146" s="3"/>
      <c r="KJ1146" s="3"/>
      <c r="KK1146" s="3"/>
      <c r="KL1146" s="3"/>
      <c r="KM1146" s="3"/>
      <c r="KN1146" s="3"/>
      <c r="KO1146" s="3"/>
      <c r="KP1146" s="3"/>
      <c r="KQ1146" s="3"/>
      <c r="KR1146" s="3"/>
      <c r="KS1146" s="3"/>
      <c r="KT1146" s="3"/>
      <c r="KU1146" s="3"/>
      <c r="KV1146" s="3"/>
      <c r="KW1146" s="3"/>
      <c r="KX1146" s="3"/>
      <c r="KY1146" s="3"/>
      <c r="KZ1146" s="3"/>
      <c r="LA1146" s="3"/>
      <c r="LB1146" s="3"/>
      <c r="LC1146" s="3"/>
      <c r="LD1146" s="3"/>
      <c r="LE1146" s="3"/>
      <c r="LF1146" s="3"/>
      <c r="LG1146" s="3"/>
      <c r="LH1146" s="3"/>
      <c r="LI1146" s="3"/>
      <c r="LJ1146" s="3"/>
      <c r="LK1146" s="3"/>
      <c r="LL1146" s="3"/>
      <c r="LM1146" s="3"/>
      <c r="LN1146" s="3"/>
      <c r="LO1146" s="3"/>
      <c r="LP1146" s="3"/>
      <c r="LQ1146" s="3"/>
      <c r="LR1146" s="3"/>
      <c r="LS1146" s="3"/>
      <c r="LT1146" s="3"/>
      <c r="LU1146" s="3"/>
      <c r="LV1146" s="3"/>
      <c r="LW1146" s="3"/>
      <c r="LX1146" s="3"/>
      <c r="LY1146" s="3"/>
      <c r="LZ1146" s="3"/>
      <c r="MA1146" s="3"/>
      <c r="MB1146" s="3"/>
      <c r="MC1146" s="3"/>
      <c r="MD1146" s="3"/>
      <c r="ME1146" s="3"/>
      <c r="MF1146" s="3"/>
      <c r="MG1146" s="3"/>
      <c r="MH1146" s="3"/>
      <c r="MI1146" s="3"/>
      <c r="MJ1146" s="3"/>
      <c r="MK1146" s="3"/>
      <c r="ML1146" s="3"/>
      <c r="MM1146" s="3"/>
      <c r="MN1146" s="3"/>
      <c r="MO1146" s="3"/>
      <c r="MP1146" s="3"/>
      <c r="MQ1146" s="3"/>
      <c r="MR1146" s="3"/>
      <c r="MS1146" s="3"/>
      <c r="MT1146" s="3"/>
      <c r="MU1146" s="3"/>
      <c r="MV1146" s="3"/>
      <c r="MW1146" s="3"/>
      <c r="MX1146" s="3"/>
      <c r="MY1146" s="3"/>
      <c r="MZ1146" s="3"/>
      <c r="NA1146" s="3"/>
      <c r="NB1146" s="3"/>
      <c r="NC1146" s="3"/>
      <c r="ND1146" s="3"/>
      <c r="NE1146" s="3"/>
      <c r="NF1146" s="3"/>
      <c r="NG1146" s="3"/>
      <c r="NH1146" s="3"/>
      <c r="NI1146" s="3"/>
      <c r="NJ1146" s="3"/>
      <c r="NK1146" s="3"/>
      <c r="NL1146" s="3"/>
      <c r="NM1146" s="3"/>
      <c r="NN1146" s="3"/>
      <c r="NO1146" s="3"/>
      <c r="NP1146" s="3"/>
      <c r="NQ1146" s="3"/>
      <c r="NR1146" s="3"/>
      <c r="NS1146" s="3"/>
      <c r="NT1146" s="3"/>
      <c r="NU1146" s="3"/>
      <c r="NV1146" s="3"/>
      <c r="NW1146" s="3"/>
      <c r="NX1146" s="3"/>
      <c r="NY1146" s="3"/>
      <c r="NZ1146" s="3"/>
      <c r="OA1146" s="3"/>
      <c r="OB1146" s="3"/>
      <c r="OC1146" s="3"/>
      <c r="OD1146" s="3"/>
      <c r="OE1146" s="3"/>
      <c r="OF1146" s="3"/>
      <c r="OG1146" s="3"/>
      <c r="OH1146" s="3"/>
      <c r="OI1146" s="3"/>
      <c r="OJ1146" s="3"/>
      <c r="OK1146" s="3"/>
      <c r="OL1146" s="3"/>
      <c r="OM1146" s="3"/>
      <c r="ON1146" s="3"/>
      <c r="OO1146" s="3"/>
      <c r="OP1146" s="3"/>
      <c r="OQ1146" s="3"/>
      <c r="OR1146" s="3"/>
      <c r="OS1146" s="3"/>
      <c r="OT1146" s="3"/>
      <c r="OU1146" s="3"/>
      <c r="OV1146" s="3"/>
      <c r="OW1146" s="3"/>
      <c r="OX1146" s="3"/>
      <c r="OY1146" s="3"/>
      <c r="OZ1146" s="3"/>
      <c r="PA1146" s="3"/>
      <c r="PB1146" s="3"/>
      <c r="PC1146" s="3"/>
      <c r="PD1146" s="3"/>
      <c r="PE1146" s="3"/>
      <c r="PF1146" s="3"/>
      <c r="PG1146" s="3"/>
      <c r="PH1146" s="3"/>
      <c r="PI1146" s="3"/>
      <c r="PJ1146" s="3"/>
      <c r="PK1146" s="3"/>
      <c r="PL1146" s="3"/>
      <c r="PM1146" s="3"/>
      <c r="PN1146" s="3"/>
      <c r="PO1146" s="3"/>
      <c r="PP1146" s="3"/>
      <c r="PQ1146" s="3"/>
      <c r="PR1146" s="3"/>
      <c r="PS1146" s="3"/>
      <c r="PT1146" s="3"/>
      <c r="PU1146" s="3"/>
      <c r="PV1146" s="3"/>
      <c r="PW1146" s="3"/>
      <c r="PX1146" s="3"/>
      <c r="PY1146" s="3"/>
      <c r="PZ1146" s="3"/>
      <c r="QA1146" s="3"/>
      <c r="QB1146" s="3"/>
      <c r="QC1146" s="3"/>
      <c r="QD1146" s="3"/>
      <c r="QE1146" s="3"/>
      <c r="QF1146" s="3"/>
      <c r="QG1146" s="3"/>
      <c r="QH1146" s="3"/>
      <c r="QI1146" s="3"/>
      <c r="QJ1146" s="3"/>
      <c r="QK1146" s="3"/>
      <c r="QL1146" s="3"/>
      <c r="QM1146" s="3"/>
      <c r="QN1146" s="3"/>
      <c r="QO1146" s="3"/>
      <c r="QP1146" s="3"/>
      <c r="QQ1146" s="3"/>
      <c r="QR1146" s="3"/>
      <c r="QS1146" s="3"/>
      <c r="QT1146" s="3"/>
      <c r="QU1146" s="3"/>
      <c r="QV1146" s="3"/>
      <c r="QW1146" s="3"/>
      <c r="QX1146" s="3"/>
      <c r="QY1146" s="3"/>
      <c r="QZ1146" s="3"/>
      <c r="RA1146" s="3"/>
      <c r="RB1146" s="3"/>
      <c r="RC1146" s="3"/>
      <c r="RD1146" s="3"/>
      <c r="RE1146" s="3"/>
      <c r="RF1146" s="3"/>
      <c r="RG1146" s="3"/>
      <c r="RH1146" s="3"/>
      <c r="RI1146" s="3"/>
      <c r="RJ1146" s="3"/>
      <c r="RK1146" s="3"/>
      <c r="RL1146" s="3"/>
      <c r="RM1146" s="3"/>
      <c r="RN1146" s="3"/>
      <c r="RO1146" s="3"/>
      <c r="RP1146" s="3"/>
      <c r="RQ1146" s="3"/>
      <c r="RR1146" s="3"/>
      <c r="RS1146" s="3"/>
      <c r="RT1146" s="3"/>
      <c r="RU1146" s="3"/>
      <c r="RV1146" s="3"/>
      <c r="RW1146" s="3"/>
      <c r="RX1146" s="3"/>
      <c r="RY1146" s="3"/>
      <c r="RZ1146" s="3"/>
      <c r="SA1146" s="3"/>
      <c r="SB1146" s="3"/>
      <c r="SC1146" s="3"/>
      <c r="SD1146" s="3"/>
      <c r="SE1146" s="3"/>
      <c r="SF1146" s="3"/>
      <c r="SG1146" s="3"/>
      <c r="SH1146" s="3"/>
      <c r="SI1146" s="3"/>
      <c r="SJ1146" s="3"/>
      <c r="SK1146" s="3"/>
      <c r="SL1146" s="3"/>
      <c r="SM1146" s="3"/>
      <c r="SN1146" s="3"/>
      <c r="SO1146" s="3"/>
      <c r="SP1146" s="3"/>
      <c r="SQ1146" s="3"/>
      <c r="SR1146" s="3"/>
      <c r="SS1146" s="3"/>
      <c r="ST1146" s="3"/>
      <c r="SU1146" s="3"/>
      <c r="SV1146" s="3"/>
      <c r="SW1146" s="3"/>
      <c r="SX1146" s="3"/>
      <c r="SY1146" s="3"/>
      <c r="SZ1146" s="3"/>
      <c r="TA1146" s="3"/>
      <c r="TB1146" s="3"/>
      <c r="TC1146" s="3"/>
      <c r="TD1146" s="3"/>
      <c r="TE1146" s="3"/>
      <c r="TF1146" s="3"/>
      <c r="TG1146" s="3"/>
      <c r="TH1146" s="3"/>
      <c r="TI1146" s="3"/>
      <c r="TJ1146" s="3"/>
      <c r="TK1146" s="3"/>
      <c r="TL1146" s="3"/>
      <c r="TM1146" s="3"/>
      <c r="TN1146" s="3"/>
      <c r="TO1146" s="3"/>
      <c r="TP1146" s="3"/>
      <c r="TQ1146" s="3"/>
      <c r="TR1146" s="3"/>
      <c r="TS1146" s="3"/>
      <c r="TT1146" s="3"/>
      <c r="TU1146" s="3"/>
      <c r="TV1146" s="3"/>
      <c r="TW1146" s="3"/>
      <c r="TX1146" s="3"/>
      <c r="TY1146" s="3"/>
      <c r="TZ1146" s="3"/>
      <c r="UA1146" s="3"/>
      <c r="UB1146" s="3"/>
      <c r="UC1146" s="3"/>
      <c r="UD1146" s="3"/>
      <c r="UE1146" s="3"/>
      <c r="UF1146" s="3"/>
      <c r="UG1146" s="3"/>
      <c r="UH1146" s="3"/>
      <c r="UI1146" s="3"/>
      <c r="UJ1146" s="3"/>
      <c r="UK1146" s="3"/>
      <c r="UL1146" s="3"/>
      <c r="UM1146" s="3"/>
      <c r="UN1146" s="3"/>
      <c r="UO1146" s="3"/>
      <c r="UP1146" s="3"/>
      <c r="UQ1146" s="3"/>
      <c r="UR1146" s="3"/>
      <c r="US1146" s="3"/>
      <c r="UT1146" s="3"/>
      <c r="UU1146" s="3"/>
      <c r="UV1146" s="3"/>
      <c r="UW1146" s="3"/>
      <c r="UX1146" s="3"/>
      <c r="UY1146" s="3"/>
      <c r="UZ1146" s="3"/>
      <c r="VA1146" s="3"/>
      <c r="VB1146" s="3"/>
      <c r="VC1146" s="3"/>
      <c r="VD1146" s="3"/>
      <c r="VE1146" s="3"/>
      <c r="VF1146" s="3"/>
      <c r="VG1146" s="3"/>
      <c r="VH1146" s="3"/>
      <c r="VI1146" s="3"/>
      <c r="VJ1146" s="3"/>
      <c r="VK1146" s="3"/>
      <c r="VL1146" s="3"/>
      <c r="VM1146" s="3"/>
      <c r="VN1146" s="3"/>
      <c r="VO1146" s="3"/>
      <c r="VP1146" s="3"/>
      <c r="VQ1146" s="3"/>
      <c r="VR1146" s="3"/>
      <c r="VS1146" s="3"/>
      <c r="VT1146" s="3"/>
      <c r="VU1146" s="3"/>
      <c r="VV1146" s="3"/>
      <c r="VW1146" s="3"/>
      <c r="VX1146" s="3"/>
      <c r="VY1146" s="3"/>
      <c r="VZ1146" s="3"/>
      <c r="WA1146" s="3"/>
      <c r="WB1146" s="3"/>
      <c r="WC1146" s="3"/>
    </row>
    <row r="1147" spans="1:601" x14ac:dyDescent="0.3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  <c r="IW1147" s="3"/>
      <c r="IX1147" s="3"/>
      <c r="IY1147" s="3"/>
      <c r="IZ1147" s="3"/>
      <c r="JA1147" s="3"/>
      <c r="JB1147" s="3"/>
      <c r="JC1147" s="3"/>
      <c r="JD1147" s="3"/>
      <c r="JE1147" s="3"/>
      <c r="JF1147" s="3"/>
      <c r="JG1147" s="3"/>
      <c r="JH1147" s="3"/>
      <c r="JI1147" s="3"/>
      <c r="JJ1147" s="3"/>
      <c r="JK1147" s="3"/>
      <c r="JL1147" s="3"/>
      <c r="JM1147" s="3"/>
      <c r="JN1147" s="3"/>
      <c r="JO1147" s="3"/>
      <c r="JP1147" s="3"/>
      <c r="JQ1147" s="3"/>
      <c r="JR1147" s="3"/>
      <c r="JS1147" s="3"/>
      <c r="JT1147" s="3"/>
      <c r="JU1147" s="3"/>
      <c r="JV1147" s="3"/>
      <c r="JW1147" s="3"/>
      <c r="JX1147" s="3"/>
      <c r="JY1147" s="3"/>
      <c r="JZ1147" s="3"/>
      <c r="KA1147" s="3"/>
      <c r="KB1147" s="3"/>
      <c r="KC1147" s="3"/>
      <c r="KD1147" s="3"/>
      <c r="KE1147" s="3"/>
      <c r="KF1147" s="3"/>
      <c r="KG1147" s="3"/>
      <c r="KH1147" s="3"/>
      <c r="KI1147" s="3"/>
      <c r="KJ1147" s="3"/>
      <c r="KK1147" s="3"/>
      <c r="KL1147" s="3"/>
      <c r="KM1147" s="3"/>
      <c r="KN1147" s="3"/>
      <c r="KO1147" s="3"/>
      <c r="KP1147" s="3"/>
      <c r="KQ1147" s="3"/>
      <c r="KR1147" s="3"/>
      <c r="KS1147" s="3"/>
      <c r="KT1147" s="3"/>
      <c r="KU1147" s="3"/>
      <c r="KV1147" s="3"/>
      <c r="KW1147" s="3"/>
      <c r="KX1147" s="3"/>
      <c r="KY1147" s="3"/>
      <c r="KZ1147" s="3"/>
      <c r="LA1147" s="3"/>
      <c r="LB1147" s="3"/>
      <c r="LC1147" s="3"/>
      <c r="LD1147" s="3"/>
      <c r="LE1147" s="3"/>
      <c r="LF1147" s="3"/>
      <c r="LG1147" s="3"/>
      <c r="LH1147" s="3"/>
      <c r="LI1147" s="3"/>
      <c r="LJ1147" s="3"/>
      <c r="LK1147" s="3"/>
      <c r="LL1147" s="3"/>
      <c r="LM1147" s="3"/>
      <c r="LN1147" s="3"/>
      <c r="LO1147" s="3"/>
      <c r="LP1147" s="3"/>
      <c r="LQ1147" s="3"/>
      <c r="LR1147" s="3"/>
      <c r="LS1147" s="3"/>
      <c r="LT1147" s="3"/>
      <c r="LU1147" s="3"/>
      <c r="LV1147" s="3"/>
      <c r="LW1147" s="3"/>
      <c r="LX1147" s="3"/>
      <c r="LY1147" s="3"/>
      <c r="LZ1147" s="3"/>
      <c r="MA1147" s="3"/>
      <c r="MB1147" s="3"/>
      <c r="MC1147" s="3"/>
      <c r="MD1147" s="3"/>
      <c r="ME1147" s="3"/>
      <c r="MF1147" s="3"/>
      <c r="MG1147" s="3"/>
      <c r="MH1147" s="3"/>
      <c r="MI1147" s="3"/>
      <c r="MJ1147" s="3"/>
      <c r="MK1147" s="3"/>
      <c r="ML1147" s="3"/>
      <c r="MM1147" s="3"/>
      <c r="MN1147" s="3"/>
      <c r="MO1147" s="3"/>
      <c r="MP1147" s="3"/>
      <c r="MQ1147" s="3"/>
      <c r="MR1147" s="3"/>
      <c r="MS1147" s="3"/>
      <c r="MT1147" s="3"/>
      <c r="MU1147" s="3"/>
      <c r="MV1147" s="3"/>
      <c r="MW1147" s="3"/>
      <c r="MX1147" s="3"/>
      <c r="MY1147" s="3"/>
      <c r="MZ1147" s="3"/>
      <c r="NA1147" s="3"/>
      <c r="NB1147" s="3"/>
      <c r="NC1147" s="3"/>
      <c r="ND1147" s="3"/>
      <c r="NE1147" s="3"/>
      <c r="NF1147" s="3"/>
      <c r="NG1147" s="3"/>
      <c r="NH1147" s="3"/>
      <c r="NI1147" s="3"/>
      <c r="NJ1147" s="3"/>
      <c r="NK1147" s="3"/>
      <c r="NL1147" s="3"/>
      <c r="NM1147" s="3"/>
      <c r="NN1147" s="3"/>
      <c r="NO1147" s="3"/>
      <c r="NP1147" s="3"/>
      <c r="NQ1147" s="3"/>
      <c r="NR1147" s="3"/>
      <c r="NS1147" s="3"/>
      <c r="NT1147" s="3"/>
      <c r="NU1147" s="3"/>
      <c r="NV1147" s="3"/>
      <c r="NW1147" s="3"/>
      <c r="NX1147" s="3"/>
      <c r="NY1147" s="3"/>
      <c r="NZ1147" s="3"/>
      <c r="OA1147" s="3"/>
      <c r="OB1147" s="3"/>
      <c r="OC1147" s="3"/>
      <c r="OD1147" s="3"/>
      <c r="OE1147" s="3"/>
      <c r="OF1147" s="3"/>
      <c r="OG1147" s="3"/>
      <c r="OH1147" s="3"/>
      <c r="OI1147" s="3"/>
      <c r="OJ1147" s="3"/>
      <c r="OK1147" s="3"/>
      <c r="OL1147" s="3"/>
      <c r="OM1147" s="3"/>
      <c r="ON1147" s="3"/>
      <c r="OO1147" s="3"/>
      <c r="OP1147" s="3"/>
      <c r="OQ1147" s="3"/>
      <c r="OR1147" s="3"/>
      <c r="OS1147" s="3"/>
      <c r="OT1147" s="3"/>
      <c r="OU1147" s="3"/>
      <c r="OV1147" s="3"/>
      <c r="OW1147" s="3"/>
      <c r="OX1147" s="3"/>
      <c r="OY1147" s="3"/>
      <c r="OZ1147" s="3"/>
      <c r="PA1147" s="3"/>
      <c r="PB1147" s="3"/>
      <c r="PC1147" s="3"/>
      <c r="PD1147" s="3"/>
      <c r="PE1147" s="3"/>
      <c r="PF1147" s="3"/>
      <c r="PG1147" s="3"/>
      <c r="PH1147" s="3"/>
      <c r="PI1147" s="3"/>
      <c r="PJ1147" s="3"/>
      <c r="PK1147" s="3"/>
      <c r="PL1147" s="3"/>
      <c r="PM1147" s="3"/>
      <c r="PN1147" s="3"/>
      <c r="PO1147" s="3"/>
      <c r="PP1147" s="3"/>
      <c r="PQ1147" s="3"/>
      <c r="PR1147" s="3"/>
      <c r="PS1147" s="3"/>
      <c r="PT1147" s="3"/>
      <c r="PU1147" s="3"/>
      <c r="PV1147" s="3"/>
      <c r="PW1147" s="3"/>
      <c r="PX1147" s="3"/>
      <c r="PY1147" s="3"/>
      <c r="PZ1147" s="3"/>
      <c r="QA1147" s="3"/>
      <c r="QB1147" s="3"/>
      <c r="QC1147" s="3"/>
      <c r="QD1147" s="3"/>
      <c r="QE1147" s="3"/>
      <c r="QF1147" s="3"/>
      <c r="QG1147" s="3"/>
      <c r="QH1147" s="3"/>
      <c r="QI1147" s="3"/>
      <c r="QJ1147" s="3"/>
      <c r="QK1147" s="3"/>
      <c r="QL1147" s="3"/>
      <c r="QM1147" s="3"/>
      <c r="QN1147" s="3"/>
      <c r="QO1147" s="3"/>
      <c r="QP1147" s="3"/>
      <c r="QQ1147" s="3"/>
      <c r="QR1147" s="3"/>
      <c r="QS1147" s="3"/>
      <c r="QT1147" s="3"/>
      <c r="QU1147" s="3"/>
      <c r="QV1147" s="3"/>
      <c r="QW1147" s="3"/>
      <c r="QX1147" s="3"/>
      <c r="QY1147" s="3"/>
      <c r="QZ1147" s="3"/>
      <c r="RA1147" s="3"/>
      <c r="RB1147" s="3"/>
      <c r="RC1147" s="3"/>
      <c r="RD1147" s="3"/>
      <c r="RE1147" s="3"/>
      <c r="RF1147" s="3"/>
      <c r="RG1147" s="3"/>
      <c r="RH1147" s="3"/>
      <c r="RI1147" s="3"/>
      <c r="RJ1147" s="3"/>
      <c r="RK1147" s="3"/>
      <c r="RL1147" s="3"/>
      <c r="RM1147" s="3"/>
      <c r="RN1147" s="3"/>
      <c r="RO1147" s="3"/>
      <c r="RP1147" s="3"/>
      <c r="RQ1147" s="3"/>
      <c r="RR1147" s="3"/>
      <c r="RS1147" s="3"/>
      <c r="RT1147" s="3"/>
      <c r="RU1147" s="3"/>
      <c r="RV1147" s="3"/>
      <c r="RW1147" s="3"/>
      <c r="RX1147" s="3"/>
      <c r="RY1147" s="3"/>
      <c r="RZ1147" s="3"/>
      <c r="SA1147" s="3"/>
      <c r="SB1147" s="3"/>
      <c r="SC1147" s="3"/>
      <c r="SD1147" s="3"/>
      <c r="SE1147" s="3"/>
      <c r="SF1147" s="3"/>
      <c r="SG1147" s="3"/>
      <c r="SH1147" s="3"/>
      <c r="SI1147" s="3"/>
      <c r="SJ1147" s="3"/>
      <c r="SK1147" s="3"/>
      <c r="SL1147" s="3"/>
      <c r="SM1147" s="3"/>
      <c r="SN1147" s="3"/>
      <c r="SO1147" s="3"/>
      <c r="SP1147" s="3"/>
      <c r="SQ1147" s="3"/>
      <c r="SR1147" s="3"/>
      <c r="SS1147" s="3"/>
      <c r="ST1147" s="3"/>
      <c r="SU1147" s="3"/>
      <c r="SV1147" s="3"/>
      <c r="SW1147" s="3"/>
      <c r="SX1147" s="3"/>
      <c r="SY1147" s="3"/>
      <c r="SZ1147" s="3"/>
      <c r="TA1147" s="3"/>
      <c r="TB1147" s="3"/>
      <c r="TC1147" s="3"/>
      <c r="TD1147" s="3"/>
      <c r="TE1147" s="3"/>
      <c r="TF1147" s="3"/>
      <c r="TG1147" s="3"/>
      <c r="TH1147" s="3"/>
      <c r="TI1147" s="3"/>
      <c r="TJ1147" s="3"/>
      <c r="TK1147" s="3"/>
      <c r="TL1147" s="3"/>
      <c r="TM1147" s="3"/>
      <c r="TN1147" s="3"/>
      <c r="TO1147" s="3"/>
      <c r="TP1147" s="3"/>
      <c r="TQ1147" s="3"/>
      <c r="TR1147" s="3"/>
      <c r="TS1147" s="3"/>
      <c r="TT1147" s="3"/>
      <c r="TU1147" s="3"/>
      <c r="TV1147" s="3"/>
      <c r="TW1147" s="3"/>
      <c r="TX1147" s="3"/>
      <c r="TY1147" s="3"/>
      <c r="TZ1147" s="3"/>
      <c r="UA1147" s="3"/>
      <c r="UB1147" s="3"/>
      <c r="UC1147" s="3"/>
      <c r="UD1147" s="3"/>
      <c r="UE1147" s="3"/>
      <c r="UF1147" s="3"/>
      <c r="UG1147" s="3"/>
      <c r="UH1147" s="3"/>
      <c r="UI1147" s="3"/>
      <c r="UJ1147" s="3"/>
      <c r="UK1147" s="3"/>
      <c r="UL1147" s="3"/>
      <c r="UM1147" s="3"/>
      <c r="UN1147" s="3"/>
      <c r="UO1147" s="3"/>
      <c r="UP1147" s="3"/>
      <c r="UQ1147" s="3"/>
      <c r="UR1147" s="3"/>
      <c r="US1147" s="3"/>
      <c r="UT1147" s="3"/>
      <c r="UU1147" s="3"/>
      <c r="UV1147" s="3"/>
      <c r="UW1147" s="3"/>
      <c r="UX1147" s="3"/>
      <c r="UY1147" s="3"/>
      <c r="UZ1147" s="3"/>
      <c r="VA1147" s="3"/>
      <c r="VB1147" s="3"/>
      <c r="VC1147" s="3"/>
      <c r="VD1147" s="3"/>
      <c r="VE1147" s="3"/>
      <c r="VF1147" s="3"/>
      <c r="VG1147" s="3"/>
      <c r="VH1147" s="3"/>
      <c r="VI1147" s="3"/>
      <c r="VJ1147" s="3"/>
      <c r="VK1147" s="3"/>
      <c r="VL1147" s="3"/>
      <c r="VM1147" s="3"/>
      <c r="VN1147" s="3"/>
      <c r="VO1147" s="3"/>
      <c r="VP1147" s="3"/>
      <c r="VQ1147" s="3"/>
      <c r="VR1147" s="3"/>
      <c r="VS1147" s="3"/>
      <c r="VT1147" s="3"/>
      <c r="VU1147" s="3"/>
      <c r="VV1147" s="3"/>
      <c r="VW1147" s="3"/>
      <c r="VX1147" s="3"/>
      <c r="VY1147" s="3"/>
      <c r="VZ1147" s="3"/>
      <c r="WA1147" s="3"/>
      <c r="WB1147" s="3"/>
      <c r="WC1147" s="3"/>
    </row>
    <row r="1148" spans="1:601" x14ac:dyDescent="0.3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  <c r="IW1148" s="3"/>
      <c r="IX1148" s="3"/>
      <c r="IY1148" s="3"/>
      <c r="IZ1148" s="3"/>
      <c r="JA1148" s="3"/>
      <c r="JB1148" s="3"/>
      <c r="JC1148" s="3"/>
      <c r="JD1148" s="3"/>
      <c r="JE1148" s="3"/>
      <c r="JF1148" s="3"/>
      <c r="JG1148" s="3"/>
      <c r="JH1148" s="3"/>
      <c r="JI1148" s="3"/>
      <c r="JJ1148" s="3"/>
      <c r="JK1148" s="3"/>
      <c r="JL1148" s="3"/>
      <c r="JM1148" s="3"/>
      <c r="JN1148" s="3"/>
      <c r="JO1148" s="3"/>
      <c r="JP1148" s="3"/>
      <c r="JQ1148" s="3"/>
      <c r="JR1148" s="3"/>
      <c r="JS1148" s="3"/>
      <c r="JT1148" s="3"/>
      <c r="JU1148" s="3"/>
      <c r="JV1148" s="3"/>
      <c r="JW1148" s="3"/>
      <c r="JX1148" s="3"/>
      <c r="JY1148" s="3"/>
      <c r="JZ1148" s="3"/>
      <c r="KA1148" s="3"/>
      <c r="KB1148" s="3"/>
      <c r="KC1148" s="3"/>
      <c r="KD1148" s="3"/>
      <c r="KE1148" s="3"/>
      <c r="KF1148" s="3"/>
      <c r="KG1148" s="3"/>
      <c r="KH1148" s="3"/>
      <c r="KI1148" s="3"/>
      <c r="KJ1148" s="3"/>
      <c r="KK1148" s="3"/>
      <c r="KL1148" s="3"/>
      <c r="KM1148" s="3"/>
      <c r="KN1148" s="3"/>
      <c r="KO1148" s="3"/>
      <c r="KP1148" s="3"/>
      <c r="KQ1148" s="3"/>
      <c r="KR1148" s="3"/>
      <c r="KS1148" s="3"/>
      <c r="KT1148" s="3"/>
      <c r="KU1148" s="3"/>
      <c r="KV1148" s="3"/>
      <c r="KW1148" s="3"/>
      <c r="KX1148" s="3"/>
      <c r="KY1148" s="3"/>
      <c r="KZ1148" s="3"/>
      <c r="LA1148" s="3"/>
      <c r="LB1148" s="3"/>
      <c r="LC1148" s="3"/>
      <c r="LD1148" s="3"/>
      <c r="LE1148" s="3"/>
      <c r="LF1148" s="3"/>
      <c r="LG1148" s="3"/>
      <c r="LH1148" s="3"/>
      <c r="LI1148" s="3"/>
      <c r="LJ1148" s="3"/>
      <c r="LK1148" s="3"/>
      <c r="LL1148" s="3"/>
      <c r="LM1148" s="3"/>
      <c r="LN1148" s="3"/>
      <c r="LO1148" s="3"/>
      <c r="LP1148" s="3"/>
      <c r="LQ1148" s="3"/>
      <c r="LR1148" s="3"/>
      <c r="LS1148" s="3"/>
      <c r="LT1148" s="3"/>
      <c r="LU1148" s="3"/>
      <c r="LV1148" s="3"/>
      <c r="LW1148" s="3"/>
      <c r="LX1148" s="3"/>
      <c r="LY1148" s="3"/>
      <c r="LZ1148" s="3"/>
      <c r="MA1148" s="3"/>
      <c r="MB1148" s="3"/>
      <c r="MC1148" s="3"/>
      <c r="MD1148" s="3"/>
      <c r="ME1148" s="3"/>
      <c r="MF1148" s="3"/>
      <c r="MG1148" s="3"/>
      <c r="MH1148" s="3"/>
      <c r="MI1148" s="3"/>
      <c r="MJ1148" s="3"/>
      <c r="MK1148" s="3"/>
      <c r="ML1148" s="3"/>
      <c r="MM1148" s="3"/>
      <c r="MN1148" s="3"/>
      <c r="MO1148" s="3"/>
      <c r="MP1148" s="3"/>
      <c r="MQ1148" s="3"/>
      <c r="MR1148" s="3"/>
      <c r="MS1148" s="3"/>
      <c r="MT1148" s="3"/>
      <c r="MU1148" s="3"/>
      <c r="MV1148" s="3"/>
      <c r="MW1148" s="3"/>
      <c r="MX1148" s="3"/>
      <c r="MY1148" s="3"/>
      <c r="MZ1148" s="3"/>
      <c r="NA1148" s="3"/>
      <c r="NB1148" s="3"/>
      <c r="NC1148" s="3"/>
      <c r="ND1148" s="3"/>
      <c r="NE1148" s="3"/>
      <c r="NF1148" s="3"/>
      <c r="NG1148" s="3"/>
      <c r="NH1148" s="3"/>
      <c r="NI1148" s="3"/>
      <c r="NJ1148" s="3"/>
      <c r="NK1148" s="3"/>
      <c r="NL1148" s="3"/>
      <c r="NM1148" s="3"/>
      <c r="NN1148" s="3"/>
      <c r="NO1148" s="3"/>
      <c r="NP1148" s="3"/>
      <c r="NQ1148" s="3"/>
      <c r="NR1148" s="3"/>
      <c r="NS1148" s="3"/>
      <c r="NT1148" s="3"/>
      <c r="NU1148" s="3"/>
      <c r="NV1148" s="3"/>
      <c r="NW1148" s="3"/>
      <c r="NX1148" s="3"/>
      <c r="NY1148" s="3"/>
      <c r="NZ1148" s="3"/>
      <c r="OA1148" s="3"/>
      <c r="OB1148" s="3"/>
      <c r="OC1148" s="3"/>
      <c r="OD1148" s="3"/>
      <c r="OE1148" s="3"/>
      <c r="OF1148" s="3"/>
      <c r="OG1148" s="3"/>
      <c r="OH1148" s="3"/>
      <c r="OI1148" s="3"/>
      <c r="OJ1148" s="3"/>
      <c r="OK1148" s="3"/>
      <c r="OL1148" s="3"/>
      <c r="OM1148" s="3"/>
      <c r="ON1148" s="3"/>
      <c r="OO1148" s="3"/>
      <c r="OP1148" s="3"/>
      <c r="OQ1148" s="3"/>
      <c r="OR1148" s="3"/>
      <c r="OS1148" s="3"/>
      <c r="OT1148" s="3"/>
      <c r="OU1148" s="3"/>
      <c r="OV1148" s="3"/>
      <c r="OW1148" s="3"/>
      <c r="OX1148" s="3"/>
      <c r="OY1148" s="3"/>
      <c r="OZ1148" s="3"/>
      <c r="PA1148" s="3"/>
      <c r="PB1148" s="3"/>
      <c r="PC1148" s="3"/>
      <c r="PD1148" s="3"/>
      <c r="PE1148" s="3"/>
      <c r="PF1148" s="3"/>
      <c r="PG1148" s="3"/>
      <c r="PH1148" s="3"/>
      <c r="PI1148" s="3"/>
      <c r="PJ1148" s="3"/>
      <c r="PK1148" s="3"/>
      <c r="PL1148" s="3"/>
      <c r="PM1148" s="3"/>
      <c r="PN1148" s="3"/>
      <c r="PO1148" s="3"/>
      <c r="PP1148" s="3"/>
      <c r="PQ1148" s="3"/>
      <c r="PR1148" s="3"/>
      <c r="PS1148" s="3"/>
      <c r="PT1148" s="3"/>
      <c r="PU1148" s="3"/>
      <c r="PV1148" s="3"/>
      <c r="PW1148" s="3"/>
      <c r="PX1148" s="3"/>
      <c r="PY1148" s="3"/>
      <c r="PZ1148" s="3"/>
      <c r="QA1148" s="3"/>
      <c r="QB1148" s="3"/>
      <c r="QC1148" s="3"/>
      <c r="QD1148" s="3"/>
      <c r="QE1148" s="3"/>
      <c r="QF1148" s="3"/>
      <c r="QG1148" s="3"/>
      <c r="QH1148" s="3"/>
      <c r="QI1148" s="3"/>
      <c r="QJ1148" s="3"/>
      <c r="QK1148" s="3"/>
      <c r="QL1148" s="3"/>
      <c r="QM1148" s="3"/>
      <c r="QN1148" s="3"/>
      <c r="QO1148" s="3"/>
      <c r="QP1148" s="3"/>
      <c r="QQ1148" s="3"/>
      <c r="QR1148" s="3"/>
      <c r="QS1148" s="3"/>
      <c r="QT1148" s="3"/>
      <c r="QU1148" s="3"/>
      <c r="QV1148" s="3"/>
      <c r="QW1148" s="3"/>
      <c r="QX1148" s="3"/>
      <c r="QY1148" s="3"/>
      <c r="QZ1148" s="3"/>
      <c r="RA1148" s="3"/>
      <c r="RB1148" s="3"/>
      <c r="RC1148" s="3"/>
      <c r="RD1148" s="3"/>
      <c r="RE1148" s="3"/>
      <c r="RF1148" s="3"/>
      <c r="RG1148" s="3"/>
      <c r="RH1148" s="3"/>
      <c r="RI1148" s="3"/>
      <c r="RJ1148" s="3"/>
      <c r="RK1148" s="3"/>
      <c r="RL1148" s="3"/>
      <c r="RM1148" s="3"/>
      <c r="RN1148" s="3"/>
      <c r="RO1148" s="3"/>
      <c r="RP1148" s="3"/>
      <c r="RQ1148" s="3"/>
      <c r="RR1148" s="3"/>
      <c r="RS1148" s="3"/>
      <c r="RT1148" s="3"/>
      <c r="RU1148" s="3"/>
      <c r="RV1148" s="3"/>
      <c r="RW1148" s="3"/>
      <c r="RX1148" s="3"/>
      <c r="RY1148" s="3"/>
      <c r="RZ1148" s="3"/>
      <c r="SA1148" s="3"/>
      <c r="SB1148" s="3"/>
      <c r="SC1148" s="3"/>
      <c r="SD1148" s="3"/>
      <c r="SE1148" s="3"/>
      <c r="SF1148" s="3"/>
      <c r="SG1148" s="3"/>
      <c r="SH1148" s="3"/>
      <c r="SI1148" s="3"/>
      <c r="SJ1148" s="3"/>
      <c r="SK1148" s="3"/>
      <c r="SL1148" s="3"/>
      <c r="SM1148" s="3"/>
      <c r="SN1148" s="3"/>
      <c r="SO1148" s="3"/>
      <c r="SP1148" s="3"/>
      <c r="SQ1148" s="3"/>
      <c r="SR1148" s="3"/>
      <c r="SS1148" s="3"/>
      <c r="ST1148" s="3"/>
      <c r="SU1148" s="3"/>
      <c r="SV1148" s="3"/>
      <c r="SW1148" s="3"/>
      <c r="SX1148" s="3"/>
      <c r="SY1148" s="3"/>
      <c r="SZ1148" s="3"/>
      <c r="TA1148" s="3"/>
      <c r="TB1148" s="3"/>
      <c r="TC1148" s="3"/>
      <c r="TD1148" s="3"/>
      <c r="TE1148" s="3"/>
      <c r="TF1148" s="3"/>
      <c r="TG1148" s="3"/>
      <c r="TH1148" s="3"/>
      <c r="TI1148" s="3"/>
      <c r="TJ1148" s="3"/>
      <c r="TK1148" s="3"/>
      <c r="TL1148" s="3"/>
      <c r="TM1148" s="3"/>
      <c r="TN1148" s="3"/>
      <c r="TO1148" s="3"/>
      <c r="TP1148" s="3"/>
      <c r="TQ1148" s="3"/>
      <c r="TR1148" s="3"/>
      <c r="TS1148" s="3"/>
      <c r="TT1148" s="3"/>
      <c r="TU1148" s="3"/>
      <c r="TV1148" s="3"/>
      <c r="TW1148" s="3"/>
      <c r="TX1148" s="3"/>
      <c r="TY1148" s="3"/>
      <c r="TZ1148" s="3"/>
      <c r="UA1148" s="3"/>
      <c r="UB1148" s="3"/>
      <c r="UC1148" s="3"/>
      <c r="UD1148" s="3"/>
      <c r="UE1148" s="3"/>
      <c r="UF1148" s="3"/>
      <c r="UG1148" s="3"/>
      <c r="UH1148" s="3"/>
      <c r="UI1148" s="3"/>
      <c r="UJ1148" s="3"/>
      <c r="UK1148" s="3"/>
      <c r="UL1148" s="3"/>
      <c r="UM1148" s="3"/>
      <c r="UN1148" s="3"/>
      <c r="UO1148" s="3"/>
      <c r="UP1148" s="3"/>
      <c r="UQ1148" s="3"/>
      <c r="UR1148" s="3"/>
      <c r="US1148" s="3"/>
      <c r="UT1148" s="3"/>
      <c r="UU1148" s="3"/>
      <c r="UV1148" s="3"/>
      <c r="UW1148" s="3"/>
      <c r="UX1148" s="3"/>
      <c r="UY1148" s="3"/>
      <c r="UZ1148" s="3"/>
      <c r="VA1148" s="3"/>
      <c r="VB1148" s="3"/>
      <c r="VC1148" s="3"/>
      <c r="VD1148" s="3"/>
      <c r="VE1148" s="3"/>
      <c r="VF1148" s="3"/>
      <c r="VG1148" s="3"/>
      <c r="VH1148" s="3"/>
      <c r="VI1148" s="3"/>
      <c r="VJ1148" s="3"/>
      <c r="VK1148" s="3"/>
      <c r="VL1148" s="3"/>
      <c r="VM1148" s="3"/>
      <c r="VN1148" s="3"/>
      <c r="VO1148" s="3"/>
      <c r="VP1148" s="3"/>
      <c r="VQ1148" s="3"/>
      <c r="VR1148" s="3"/>
      <c r="VS1148" s="3"/>
      <c r="VT1148" s="3"/>
      <c r="VU1148" s="3"/>
      <c r="VV1148" s="3"/>
      <c r="VW1148" s="3"/>
      <c r="VX1148" s="3"/>
      <c r="VY1148" s="3"/>
      <c r="VZ1148" s="3"/>
      <c r="WA1148" s="3"/>
      <c r="WB1148" s="3"/>
      <c r="WC1148" s="3"/>
    </row>
    <row r="1149" spans="1:601" x14ac:dyDescent="0.3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  <c r="IW1149" s="3"/>
      <c r="IX1149" s="3"/>
      <c r="IY1149" s="3"/>
      <c r="IZ1149" s="3"/>
      <c r="JA1149" s="3"/>
      <c r="JB1149" s="3"/>
      <c r="JC1149" s="3"/>
      <c r="JD1149" s="3"/>
      <c r="JE1149" s="3"/>
      <c r="JF1149" s="3"/>
      <c r="JG1149" s="3"/>
      <c r="JH1149" s="3"/>
      <c r="JI1149" s="3"/>
      <c r="JJ1149" s="3"/>
      <c r="JK1149" s="3"/>
      <c r="JL1149" s="3"/>
      <c r="JM1149" s="3"/>
      <c r="JN1149" s="3"/>
      <c r="JO1149" s="3"/>
      <c r="JP1149" s="3"/>
      <c r="JQ1149" s="3"/>
      <c r="JR1149" s="3"/>
      <c r="JS1149" s="3"/>
      <c r="JT1149" s="3"/>
      <c r="JU1149" s="3"/>
      <c r="JV1149" s="3"/>
      <c r="JW1149" s="3"/>
      <c r="JX1149" s="3"/>
      <c r="JY1149" s="3"/>
      <c r="JZ1149" s="3"/>
      <c r="KA1149" s="3"/>
      <c r="KB1149" s="3"/>
      <c r="KC1149" s="3"/>
      <c r="KD1149" s="3"/>
      <c r="KE1149" s="3"/>
      <c r="KF1149" s="3"/>
      <c r="KG1149" s="3"/>
      <c r="KH1149" s="3"/>
      <c r="KI1149" s="3"/>
      <c r="KJ1149" s="3"/>
      <c r="KK1149" s="3"/>
      <c r="KL1149" s="3"/>
      <c r="KM1149" s="3"/>
      <c r="KN1149" s="3"/>
      <c r="KO1149" s="3"/>
      <c r="KP1149" s="3"/>
      <c r="KQ1149" s="3"/>
      <c r="KR1149" s="3"/>
      <c r="KS1149" s="3"/>
      <c r="KT1149" s="3"/>
      <c r="KU1149" s="3"/>
      <c r="KV1149" s="3"/>
      <c r="KW1149" s="3"/>
      <c r="KX1149" s="3"/>
      <c r="KY1149" s="3"/>
      <c r="KZ1149" s="3"/>
      <c r="LA1149" s="3"/>
      <c r="LB1149" s="3"/>
      <c r="LC1149" s="3"/>
      <c r="LD1149" s="3"/>
      <c r="LE1149" s="3"/>
      <c r="LF1149" s="3"/>
      <c r="LG1149" s="3"/>
      <c r="LH1149" s="3"/>
      <c r="LI1149" s="3"/>
      <c r="LJ1149" s="3"/>
      <c r="LK1149" s="3"/>
      <c r="LL1149" s="3"/>
      <c r="LM1149" s="3"/>
      <c r="LN1149" s="3"/>
      <c r="LO1149" s="3"/>
      <c r="LP1149" s="3"/>
      <c r="LQ1149" s="3"/>
      <c r="LR1149" s="3"/>
      <c r="LS1149" s="3"/>
      <c r="LT1149" s="3"/>
      <c r="LU1149" s="3"/>
      <c r="LV1149" s="3"/>
      <c r="LW1149" s="3"/>
      <c r="LX1149" s="3"/>
      <c r="LY1149" s="3"/>
      <c r="LZ1149" s="3"/>
      <c r="MA1149" s="3"/>
      <c r="MB1149" s="3"/>
      <c r="MC1149" s="3"/>
      <c r="MD1149" s="3"/>
      <c r="ME1149" s="3"/>
      <c r="MF1149" s="3"/>
      <c r="MG1149" s="3"/>
      <c r="MH1149" s="3"/>
      <c r="MI1149" s="3"/>
      <c r="MJ1149" s="3"/>
      <c r="MK1149" s="3"/>
      <c r="ML1149" s="3"/>
      <c r="MM1149" s="3"/>
      <c r="MN1149" s="3"/>
      <c r="MO1149" s="3"/>
      <c r="MP1149" s="3"/>
      <c r="MQ1149" s="3"/>
      <c r="MR1149" s="3"/>
      <c r="MS1149" s="3"/>
      <c r="MT1149" s="3"/>
      <c r="MU1149" s="3"/>
      <c r="MV1149" s="3"/>
      <c r="MW1149" s="3"/>
      <c r="MX1149" s="3"/>
      <c r="MY1149" s="3"/>
      <c r="MZ1149" s="3"/>
      <c r="NA1149" s="3"/>
      <c r="NB1149" s="3"/>
      <c r="NC1149" s="3"/>
      <c r="ND1149" s="3"/>
      <c r="NE1149" s="3"/>
      <c r="NF1149" s="3"/>
      <c r="NG1149" s="3"/>
      <c r="NH1149" s="3"/>
      <c r="NI1149" s="3"/>
      <c r="NJ1149" s="3"/>
      <c r="NK1149" s="3"/>
      <c r="NL1149" s="3"/>
      <c r="NM1149" s="3"/>
      <c r="NN1149" s="3"/>
      <c r="NO1149" s="3"/>
      <c r="NP1149" s="3"/>
      <c r="NQ1149" s="3"/>
      <c r="NR1149" s="3"/>
      <c r="NS1149" s="3"/>
      <c r="NT1149" s="3"/>
      <c r="NU1149" s="3"/>
      <c r="NV1149" s="3"/>
      <c r="NW1149" s="3"/>
      <c r="NX1149" s="3"/>
      <c r="NY1149" s="3"/>
      <c r="NZ1149" s="3"/>
      <c r="OA1149" s="3"/>
      <c r="OB1149" s="3"/>
      <c r="OC1149" s="3"/>
      <c r="OD1149" s="3"/>
      <c r="OE1149" s="3"/>
      <c r="OF1149" s="3"/>
      <c r="OG1149" s="3"/>
      <c r="OH1149" s="3"/>
      <c r="OI1149" s="3"/>
      <c r="OJ1149" s="3"/>
      <c r="OK1149" s="3"/>
      <c r="OL1149" s="3"/>
      <c r="OM1149" s="3"/>
      <c r="ON1149" s="3"/>
      <c r="OO1149" s="3"/>
      <c r="OP1149" s="3"/>
      <c r="OQ1149" s="3"/>
      <c r="OR1149" s="3"/>
      <c r="OS1149" s="3"/>
      <c r="OT1149" s="3"/>
      <c r="OU1149" s="3"/>
      <c r="OV1149" s="3"/>
      <c r="OW1149" s="3"/>
      <c r="OX1149" s="3"/>
      <c r="OY1149" s="3"/>
      <c r="OZ1149" s="3"/>
      <c r="PA1149" s="3"/>
      <c r="PB1149" s="3"/>
      <c r="PC1149" s="3"/>
      <c r="PD1149" s="3"/>
      <c r="PE1149" s="3"/>
      <c r="PF1149" s="3"/>
      <c r="PG1149" s="3"/>
      <c r="PH1149" s="3"/>
      <c r="PI1149" s="3"/>
      <c r="PJ1149" s="3"/>
      <c r="PK1149" s="3"/>
      <c r="PL1149" s="3"/>
      <c r="PM1149" s="3"/>
      <c r="PN1149" s="3"/>
      <c r="PO1149" s="3"/>
      <c r="PP1149" s="3"/>
      <c r="PQ1149" s="3"/>
      <c r="PR1149" s="3"/>
      <c r="PS1149" s="3"/>
      <c r="PT1149" s="3"/>
      <c r="PU1149" s="3"/>
      <c r="PV1149" s="3"/>
      <c r="PW1149" s="3"/>
      <c r="PX1149" s="3"/>
      <c r="PY1149" s="3"/>
      <c r="PZ1149" s="3"/>
      <c r="QA1149" s="3"/>
      <c r="QB1149" s="3"/>
      <c r="QC1149" s="3"/>
      <c r="QD1149" s="3"/>
      <c r="QE1149" s="3"/>
      <c r="QF1149" s="3"/>
      <c r="QG1149" s="3"/>
      <c r="QH1149" s="3"/>
      <c r="QI1149" s="3"/>
      <c r="QJ1149" s="3"/>
      <c r="QK1149" s="3"/>
      <c r="QL1149" s="3"/>
      <c r="QM1149" s="3"/>
      <c r="QN1149" s="3"/>
      <c r="QO1149" s="3"/>
      <c r="QP1149" s="3"/>
      <c r="QQ1149" s="3"/>
      <c r="QR1149" s="3"/>
      <c r="QS1149" s="3"/>
      <c r="QT1149" s="3"/>
      <c r="QU1149" s="3"/>
      <c r="QV1149" s="3"/>
      <c r="QW1149" s="3"/>
      <c r="QX1149" s="3"/>
      <c r="QY1149" s="3"/>
      <c r="QZ1149" s="3"/>
      <c r="RA1149" s="3"/>
      <c r="RB1149" s="3"/>
      <c r="RC1149" s="3"/>
      <c r="RD1149" s="3"/>
      <c r="RE1149" s="3"/>
      <c r="RF1149" s="3"/>
      <c r="RG1149" s="3"/>
      <c r="RH1149" s="3"/>
      <c r="RI1149" s="3"/>
      <c r="RJ1149" s="3"/>
      <c r="RK1149" s="3"/>
      <c r="RL1149" s="3"/>
      <c r="RM1149" s="3"/>
      <c r="RN1149" s="3"/>
      <c r="RO1149" s="3"/>
      <c r="RP1149" s="3"/>
      <c r="RQ1149" s="3"/>
      <c r="RR1149" s="3"/>
      <c r="RS1149" s="3"/>
      <c r="RT1149" s="3"/>
      <c r="RU1149" s="3"/>
      <c r="RV1149" s="3"/>
      <c r="RW1149" s="3"/>
      <c r="RX1149" s="3"/>
      <c r="RY1149" s="3"/>
      <c r="RZ1149" s="3"/>
      <c r="SA1149" s="3"/>
      <c r="SB1149" s="3"/>
      <c r="SC1149" s="3"/>
      <c r="SD1149" s="3"/>
      <c r="SE1149" s="3"/>
      <c r="SF1149" s="3"/>
      <c r="SG1149" s="3"/>
      <c r="SH1149" s="3"/>
      <c r="SI1149" s="3"/>
      <c r="SJ1149" s="3"/>
      <c r="SK1149" s="3"/>
      <c r="SL1149" s="3"/>
      <c r="SM1149" s="3"/>
      <c r="SN1149" s="3"/>
      <c r="SO1149" s="3"/>
      <c r="SP1149" s="3"/>
      <c r="SQ1149" s="3"/>
      <c r="SR1149" s="3"/>
      <c r="SS1149" s="3"/>
      <c r="ST1149" s="3"/>
      <c r="SU1149" s="3"/>
      <c r="SV1149" s="3"/>
      <c r="SW1149" s="3"/>
      <c r="SX1149" s="3"/>
      <c r="SY1149" s="3"/>
      <c r="SZ1149" s="3"/>
      <c r="TA1149" s="3"/>
      <c r="TB1149" s="3"/>
      <c r="TC1149" s="3"/>
      <c r="TD1149" s="3"/>
      <c r="TE1149" s="3"/>
      <c r="TF1149" s="3"/>
      <c r="TG1149" s="3"/>
      <c r="TH1149" s="3"/>
      <c r="TI1149" s="3"/>
      <c r="TJ1149" s="3"/>
      <c r="TK1149" s="3"/>
      <c r="TL1149" s="3"/>
      <c r="TM1149" s="3"/>
      <c r="TN1149" s="3"/>
      <c r="TO1149" s="3"/>
      <c r="TP1149" s="3"/>
      <c r="TQ1149" s="3"/>
      <c r="TR1149" s="3"/>
      <c r="TS1149" s="3"/>
      <c r="TT1149" s="3"/>
      <c r="TU1149" s="3"/>
      <c r="TV1149" s="3"/>
      <c r="TW1149" s="3"/>
      <c r="TX1149" s="3"/>
      <c r="TY1149" s="3"/>
      <c r="TZ1149" s="3"/>
      <c r="UA1149" s="3"/>
      <c r="UB1149" s="3"/>
      <c r="UC1149" s="3"/>
      <c r="UD1149" s="3"/>
      <c r="UE1149" s="3"/>
      <c r="UF1149" s="3"/>
      <c r="UG1149" s="3"/>
      <c r="UH1149" s="3"/>
      <c r="UI1149" s="3"/>
      <c r="UJ1149" s="3"/>
      <c r="UK1149" s="3"/>
      <c r="UL1149" s="3"/>
      <c r="UM1149" s="3"/>
      <c r="UN1149" s="3"/>
      <c r="UO1149" s="3"/>
      <c r="UP1149" s="3"/>
      <c r="UQ1149" s="3"/>
      <c r="UR1149" s="3"/>
      <c r="US1149" s="3"/>
      <c r="UT1149" s="3"/>
      <c r="UU1149" s="3"/>
      <c r="UV1149" s="3"/>
      <c r="UW1149" s="3"/>
      <c r="UX1149" s="3"/>
      <c r="UY1149" s="3"/>
      <c r="UZ1149" s="3"/>
      <c r="VA1149" s="3"/>
      <c r="VB1149" s="3"/>
      <c r="VC1149" s="3"/>
      <c r="VD1149" s="3"/>
      <c r="VE1149" s="3"/>
      <c r="VF1149" s="3"/>
      <c r="VG1149" s="3"/>
      <c r="VH1149" s="3"/>
      <c r="VI1149" s="3"/>
      <c r="VJ1149" s="3"/>
      <c r="VK1149" s="3"/>
      <c r="VL1149" s="3"/>
      <c r="VM1149" s="3"/>
      <c r="VN1149" s="3"/>
      <c r="VO1149" s="3"/>
      <c r="VP1149" s="3"/>
      <c r="VQ1149" s="3"/>
      <c r="VR1149" s="3"/>
      <c r="VS1149" s="3"/>
      <c r="VT1149" s="3"/>
      <c r="VU1149" s="3"/>
      <c r="VV1149" s="3"/>
      <c r="VW1149" s="3"/>
      <c r="VX1149" s="3"/>
      <c r="VY1149" s="3"/>
      <c r="VZ1149" s="3"/>
      <c r="WA1149" s="3"/>
      <c r="WB1149" s="3"/>
      <c r="WC1149" s="3"/>
    </row>
    <row r="1150" spans="1:601" x14ac:dyDescent="0.3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  <c r="IU1150" s="3"/>
      <c r="IV1150" s="3"/>
      <c r="IW1150" s="3"/>
      <c r="IX1150" s="3"/>
      <c r="IY1150" s="3"/>
      <c r="IZ1150" s="3"/>
      <c r="JA1150" s="3"/>
      <c r="JB1150" s="3"/>
      <c r="JC1150" s="3"/>
      <c r="JD1150" s="3"/>
      <c r="JE1150" s="3"/>
      <c r="JF1150" s="3"/>
      <c r="JG1150" s="3"/>
      <c r="JH1150" s="3"/>
      <c r="JI1150" s="3"/>
      <c r="JJ1150" s="3"/>
      <c r="JK1150" s="3"/>
      <c r="JL1150" s="3"/>
      <c r="JM1150" s="3"/>
      <c r="JN1150" s="3"/>
      <c r="JO1150" s="3"/>
      <c r="JP1150" s="3"/>
      <c r="JQ1150" s="3"/>
      <c r="JR1150" s="3"/>
      <c r="JS1150" s="3"/>
      <c r="JT1150" s="3"/>
      <c r="JU1150" s="3"/>
      <c r="JV1150" s="3"/>
      <c r="JW1150" s="3"/>
      <c r="JX1150" s="3"/>
      <c r="JY1150" s="3"/>
      <c r="JZ1150" s="3"/>
      <c r="KA1150" s="3"/>
      <c r="KB1150" s="3"/>
      <c r="KC1150" s="3"/>
      <c r="KD1150" s="3"/>
      <c r="KE1150" s="3"/>
      <c r="KF1150" s="3"/>
      <c r="KG1150" s="3"/>
      <c r="KH1150" s="3"/>
      <c r="KI1150" s="3"/>
      <c r="KJ1150" s="3"/>
      <c r="KK1150" s="3"/>
      <c r="KL1150" s="3"/>
      <c r="KM1150" s="3"/>
      <c r="KN1150" s="3"/>
      <c r="KO1150" s="3"/>
      <c r="KP1150" s="3"/>
      <c r="KQ1150" s="3"/>
      <c r="KR1150" s="3"/>
      <c r="KS1150" s="3"/>
      <c r="KT1150" s="3"/>
      <c r="KU1150" s="3"/>
      <c r="KV1150" s="3"/>
      <c r="KW1150" s="3"/>
      <c r="KX1150" s="3"/>
      <c r="KY1150" s="3"/>
      <c r="KZ1150" s="3"/>
      <c r="LA1150" s="3"/>
      <c r="LB1150" s="3"/>
      <c r="LC1150" s="3"/>
      <c r="LD1150" s="3"/>
      <c r="LE1150" s="3"/>
      <c r="LF1150" s="3"/>
      <c r="LG1150" s="3"/>
      <c r="LH1150" s="3"/>
      <c r="LI1150" s="3"/>
      <c r="LJ1150" s="3"/>
      <c r="LK1150" s="3"/>
      <c r="LL1150" s="3"/>
      <c r="LM1150" s="3"/>
      <c r="LN1150" s="3"/>
      <c r="LO1150" s="3"/>
      <c r="LP1150" s="3"/>
      <c r="LQ1150" s="3"/>
      <c r="LR1150" s="3"/>
      <c r="LS1150" s="3"/>
      <c r="LT1150" s="3"/>
      <c r="LU1150" s="3"/>
      <c r="LV1150" s="3"/>
      <c r="LW1150" s="3"/>
      <c r="LX1150" s="3"/>
      <c r="LY1150" s="3"/>
      <c r="LZ1150" s="3"/>
      <c r="MA1150" s="3"/>
      <c r="MB1150" s="3"/>
      <c r="MC1150" s="3"/>
      <c r="MD1150" s="3"/>
      <c r="ME1150" s="3"/>
      <c r="MF1150" s="3"/>
      <c r="MG1150" s="3"/>
      <c r="MH1150" s="3"/>
      <c r="MI1150" s="3"/>
      <c r="MJ1150" s="3"/>
      <c r="MK1150" s="3"/>
      <c r="ML1150" s="3"/>
      <c r="MM1150" s="3"/>
      <c r="MN1150" s="3"/>
      <c r="MO1150" s="3"/>
      <c r="MP1150" s="3"/>
      <c r="MQ1150" s="3"/>
      <c r="MR1150" s="3"/>
      <c r="MS1150" s="3"/>
      <c r="MT1150" s="3"/>
      <c r="MU1150" s="3"/>
      <c r="MV1150" s="3"/>
      <c r="MW1150" s="3"/>
      <c r="MX1150" s="3"/>
      <c r="MY1150" s="3"/>
      <c r="MZ1150" s="3"/>
      <c r="NA1150" s="3"/>
      <c r="NB1150" s="3"/>
      <c r="NC1150" s="3"/>
      <c r="ND1150" s="3"/>
      <c r="NE1150" s="3"/>
      <c r="NF1150" s="3"/>
      <c r="NG1150" s="3"/>
      <c r="NH1150" s="3"/>
      <c r="NI1150" s="3"/>
      <c r="NJ1150" s="3"/>
      <c r="NK1150" s="3"/>
      <c r="NL1150" s="3"/>
      <c r="NM1150" s="3"/>
      <c r="NN1150" s="3"/>
      <c r="NO1150" s="3"/>
      <c r="NP1150" s="3"/>
      <c r="NQ1150" s="3"/>
      <c r="NR1150" s="3"/>
      <c r="NS1150" s="3"/>
      <c r="NT1150" s="3"/>
      <c r="NU1150" s="3"/>
      <c r="NV1150" s="3"/>
      <c r="NW1150" s="3"/>
      <c r="NX1150" s="3"/>
      <c r="NY1150" s="3"/>
      <c r="NZ1150" s="3"/>
      <c r="OA1150" s="3"/>
      <c r="OB1150" s="3"/>
      <c r="OC1150" s="3"/>
      <c r="OD1150" s="3"/>
      <c r="OE1150" s="3"/>
      <c r="OF1150" s="3"/>
      <c r="OG1150" s="3"/>
      <c r="OH1150" s="3"/>
      <c r="OI1150" s="3"/>
      <c r="OJ1150" s="3"/>
      <c r="OK1150" s="3"/>
      <c r="OL1150" s="3"/>
      <c r="OM1150" s="3"/>
      <c r="ON1150" s="3"/>
      <c r="OO1150" s="3"/>
      <c r="OP1150" s="3"/>
      <c r="OQ1150" s="3"/>
      <c r="OR1150" s="3"/>
      <c r="OS1150" s="3"/>
      <c r="OT1150" s="3"/>
      <c r="OU1150" s="3"/>
      <c r="OV1150" s="3"/>
      <c r="OW1150" s="3"/>
      <c r="OX1150" s="3"/>
      <c r="OY1150" s="3"/>
      <c r="OZ1150" s="3"/>
      <c r="PA1150" s="3"/>
      <c r="PB1150" s="3"/>
      <c r="PC1150" s="3"/>
      <c r="PD1150" s="3"/>
      <c r="PE1150" s="3"/>
      <c r="PF1150" s="3"/>
      <c r="PG1150" s="3"/>
      <c r="PH1150" s="3"/>
      <c r="PI1150" s="3"/>
      <c r="PJ1150" s="3"/>
      <c r="PK1150" s="3"/>
      <c r="PL1150" s="3"/>
      <c r="PM1150" s="3"/>
      <c r="PN1150" s="3"/>
      <c r="PO1150" s="3"/>
      <c r="PP1150" s="3"/>
      <c r="PQ1150" s="3"/>
      <c r="PR1150" s="3"/>
      <c r="PS1150" s="3"/>
      <c r="PT1150" s="3"/>
      <c r="PU1150" s="3"/>
      <c r="PV1150" s="3"/>
      <c r="PW1150" s="3"/>
      <c r="PX1150" s="3"/>
      <c r="PY1150" s="3"/>
      <c r="PZ1150" s="3"/>
      <c r="QA1150" s="3"/>
      <c r="QB1150" s="3"/>
      <c r="QC1150" s="3"/>
      <c r="QD1150" s="3"/>
      <c r="QE1150" s="3"/>
      <c r="QF1150" s="3"/>
      <c r="QG1150" s="3"/>
      <c r="QH1150" s="3"/>
      <c r="QI1150" s="3"/>
      <c r="QJ1150" s="3"/>
      <c r="QK1150" s="3"/>
      <c r="QL1150" s="3"/>
      <c r="QM1150" s="3"/>
      <c r="QN1150" s="3"/>
      <c r="QO1150" s="3"/>
      <c r="QP1150" s="3"/>
      <c r="QQ1150" s="3"/>
      <c r="QR1150" s="3"/>
      <c r="QS1150" s="3"/>
      <c r="QT1150" s="3"/>
      <c r="QU1150" s="3"/>
      <c r="QV1150" s="3"/>
      <c r="QW1150" s="3"/>
      <c r="QX1150" s="3"/>
      <c r="QY1150" s="3"/>
      <c r="QZ1150" s="3"/>
      <c r="RA1150" s="3"/>
      <c r="RB1150" s="3"/>
      <c r="RC1150" s="3"/>
      <c r="RD1150" s="3"/>
      <c r="RE1150" s="3"/>
      <c r="RF1150" s="3"/>
      <c r="RG1150" s="3"/>
      <c r="RH1150" s="3"/>
      <c r="RI1150" s="3"/>
      <c r="RJ1150" s="3"/>
      <c r="RK1150" s="3"/>
      <c r="RL1150" s="3"/>
      <c r="RM1150" s="3"/>
      <c r="RN1150" s="3"/>
      <c r="RO1150" s="3"/>
      <c r="RP1150" s="3"/>
      <c r="RQ1150" s="3"/>
      <c r="RR1150" s="3"/>
      <c r="RS1150" s="3"/>
      <c r="RT1150" s="3"/>
      <c r="RU1150" s="3"/>
      <c r="RV1150" s="3"/>
      <c r="RW1150" s="3"/>
      <c r="RX1150" s="3"/>
      <c r="RY1150" s="3"/>
      <c r="RZ1150" s="3"/>
      <c r="SA1150" s="3"/>
      <c r="SB1150" s="3"/>
      <c r="SC1150" s="3"/>
      <c r="SD1150" s="3"/>
      <c r="SE1150" s="3"/>
      <c r="SF1150" s="3"/>
      <c r="SG1150" s="3"/>
      <c r="SH1150" s="3"/>
      <c r="SI1150" s="3"/>
      <c r="SJ1150" s="3"/>
      <c r="SK1150" s="3"/>
      <c r="SL1150" s="3"/>
      <c r="SM1150" s="3"/>
      <c r="SN1150" s="3"/>
      <c r="SO1150" s="3"/>
      <c r="SP1150" s="3"/>
      <c r="SQ1150" s="3"/>
      <c r="SR1150" s="3"/>
      <c r="SS1150" s="3"/>
      <c r="ST1150" s="3"/>
      <c r="SU1150" s="3"/>
      <c r="SV1150" s="3"/>
      <c r="SW1150" s="3"/>
      <c r="SX1150" s="3"/>
      <c r="SY1150" s="3"/>
      <c r="SZ1150" s="3"/>
      <c r="TA1150" s="3"/>
      <c r="TB1150" s="3"/>
      <c r="TC1150" s="3"/>
      <c r="TD1150" s="3"/>
      <c r="TE1150" s="3"/>
      <c r="TF1150" s="3"/>
      <c r="TG1150" s="3"/>
      <c r="TH1150" s="3"/>
      <c r="TI1150" s="3"/>
      <c r="TJ1150" s="3"/>
      <c r="TK1150" s="3"/>
      <c r="TL1150" s="3"/>
      <c r="TM1150" s="3"/>
      <c r="TN1150" s="3"/>
      <c r="TO1150" s="3"/>
      <c r="TP1150" s="3"/>
      <c r="TQ1150" s="3"/>
      <c r="TR1150" s="3"/>
      <c r="TS1150" s="3"/>
      <c r="TT1150" s="3"/>
      <c r="TU1150" s="3"/>
      <c r="TV1150" s="3"/>
      <c r="TW1150" s="3"/>
      <c r="TX1150" s="3"/>
      <c r="TY1150" s="3"/>
      <c r="TZ1150" s="3"/>
      <c r="UA1150" s="3"/>
      <c r="UB1150" s="3"/>
      <c r="UC1150" s="3"/>
      <c r="UD1150" s="3"/>
      <c r="UE1150" s="3"/>
      <c r="UF1150" s="3"/>
      <c r="UG1150" s="3"/>
      <c r="UH1150" s="3"/>
      <c r="UI1150" s="3"/>
      <c r="UJ1150" s="3"/>
      <c r="UK1150" s="3"/>
      <c r="UL1150" s="3"/>
      <c r="UM1150" s="3"/>
      <c r="UN1150" s="3"/>
      <c r="UO1150" s="3"/>
      <c r="UP1150" s="3"/>
      <c r="UQ1150" s="3"/>
      <c r="UR1150" s="3"/>
      <c r="US1150" s="3"/>
      <c r="UT1150" s="3"/>
      <c r="UU1150" s="3"/>
      <c r="UV1150" s="3"/>
      <c r="UW1150" s="3"/>
      <c r="UX1150" s="3"/>
      <c r="UY1150" s="3"/>
      <c r="UZ1150" s="3"/>
      <c r="VA1150" s="3"/>
      <c r="VB1150" s="3"/>
      <c r="VC1150" s="3"/>
      <c r="VD1150" s="3"/>
      <c r="VE1150" s="3"/>
      <c r="VF1150" s="3"/>
      <c r="VG1150" s="3"/>
      <c r="VH1150" s="3"/>
      <c r="VI1150" s="3"/>
      <c r="VJ1150" s="3"/>
      <c r="VK1150" s="3"/>
      <c r="VL1150" s="3"/>
      <c r="VM1150" s="3"/>
      <c r="VN1150" s="3"/>
      <c r="VO1150" s="3"/>
      <c r="VP1150" s="3"/>
      <c r="VQ1150" s="3"/>
      <c r="VR1150" s="3"/>
      <c r="VS1150" s="3"/>
      <c r="VT1150" s="3"/>
      <c r="VU1150" s="3"/>
      <c r="VV1150" s="3"/>
      <c r="VW1150" s="3"/>
      <c r="VX1150" s="3"/>
      <c r="VY1150" s="3"/>
      <c r="VZ1150" s="3"/>
      <c r="WA1150" s="3"/>
      <c r="WB1150" s="3"/>
      <c r="WC1150" s="3"/>
    </row>
    <row r="1151" spans="1:601" x14ac:dyDescent="0.3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  <c r="IW1151" s="3"/>
      <c r="IX1151" s="3"/>
      <c r="IY1151" s="3"/>
      <c r="IZ1151" s="3"/>
      <c r="JA1151" s="3"/>
      <c r="JB1151" s="3"/>
      <c r="JC1151" s="3"/>
      <c r="JD1151" s="3"/>
      <c r="JE1151" s="3"/>
      <c r="JF1151" s="3"/>
      <c r="JG1151" s="3"/>
      <c r="JH1151" s="3"/>
      <c r="JI1151" s="3"/>
      <c r="JJ1151" s="3"/>
      <c r="JK1151" s="3"/>
      <c r="JL1151" s="3"/>
      <c r="JM1151" s="3"/>
      <c r="JN1151" s="3"/>
      <c r="JO1151" s="3"/>
      <c r="JP1151" s="3"/>
      <c r="JQ1151" s="3"/>
      <c r="JR1151" s="3"/>
      <c r="JS1151" s="3"/>
      <c r="JT1151" s="3"/>
      <c r="JU1151" s="3"/>
      <c r="JV1151" s="3"/>
      <c r="JW1151" s="3"/>
      <c r="JX1151" s="3"/>
      <c r="JY1151" s="3"/>
      <c r="JZ1151" s="3"/>
      <c r="KA1151" s="3"/>
      <c r="KB1151" s="3"/>
      <c r="KC1151" s="3"/>
      <c r="KD1151" s="3"/>
      <c r="KE1151" s="3"/>
      <c r="KF1151" s="3"/>
      <c r="KG1151" s="3"/>
      <c r="KH1151" s="3"/>
      <c r="KI1151" s="3"/>
      <c r="KJ1151" s="3"/>
      <c r="KK1151" s="3"/>
      <c r="KL1151" s="3"/>
      <c r="KM1151" s="3"/>
      <c r="KN1151" s="3"/>
      <c r="KO1151" s="3"/>
      <c r="KP1151" s="3"/>
      <c r="KQ1151" s="3"/>
      <c r="KR1151" s="3"/>
      <c r="KS1151" s="3"/>
      <c r="KT1151" s="3"/>
      <c r="KU1151" s="3"/>
      <c r="KV1151" s="3"/>
      <c r="KW1151" s="3"/>
      <c r="KX1151" s="3"/>
      <c r="KY1151" s="3"/>
      <c r="KZ1151" s="3"/>
      <c r="LA1151" s="3"/>
      <c r="LB1151" s="3"/>
      <c r="LC1151" s="3"/>
      <c r="LD1151" s="3"/>
      <c r="LE1151" s="3"/>
      <c r="LF1151" s="3"/>
      <c r="LG1151" s="3"/>
      <c r="LH1151" s="3"/>
      <c r="LI1151" s="3"/>
      <c r="LJ1151" s="3"/>
      <c r="LK1151" s="3"/>
      <c r="LL1151" s="3"/>
      <c r="LM1151" s="3"/>
      <c r="LN1151" s="3"/>
      <c r="LO1151" s="3"/>
      <c r="LP1151" s="3"/>
      <c r="LQ1151" s="3"/>
      <c r="LR1151" s="3"/>
      <c r="LS1151" s="3"/>
      <c r="LT1151" s="3"/>
      <c r="LU1151" s="3"/>
      <c r="LV1151" s="3"/>
      <c r="LW1151" s="3"/>
      <c r="LX1151" s="3"/>
      <c r="LY1151" s="3"/>
      <c r="LZ1151" s="3"/>
      <c r="MA1151" s="3"/>
      <c r="MB1151" s="3"/>
      <c r="MC1151" s="3"/>
      <c r="MD1151" s="3"/>
      <c r="ME1151" s="3"/>
      <c r="MF1151" s="3"/>
      <c r="MG1151" s="3"/>
      <c r="MH1151" s="3"/>
      <c r="MI1151" s="3"/>
      <c r="MJ1151" s="3"/>
      <c r="MK1151" s="3"/>
      <c r="ML1151" s="3"/>
      <c r="MM1151" s="3"/>
      <c r="MN1151" s="3"/>
      <c r="MO1151" s="3"/>
      <c r="MP1151" s="3"/>
      <c r="MQ1151" s="3"/>
      <c r="MR1151" s="3"/>
      <c r="MS1151" s="3"/>
      <c r="MT1151" s="3"/>
      <c r="MU1151" s="3"/>
      <c r="MV1151" s="3"/>
      <c r="MW1151" s="3"/>
      <c r="MX1151" s="3"/>
      <c r="MY1151" s="3"/>
      <c r="MZ1151" s="3"/>
      <c r="NA1151" s="3"/>
      <c r="NB1151" s="3"/>
      <c r="NC1151" s="3"/>
      <c r="ND1151" s="3"/>
      <c r="NE1151" s="3"/>
      <c r="NF1151" s="3"/>
      <c r="NG1151" s="3"/>
      <c r="NH1151" s="3"/>
      <c r="NI1151" s="3"/>
      <c r="NJ1151" s="3"/>
      <c r="NK1151" s="3"/>
      <c r="NL1151" s="3"/>
      <c r="NM1151" s="3"/>
      <c r="NN1151" s="3"/>
      <c r="NO1151" s="3"/>
      <c r="NP1151" s="3"/>
      <c r="NQ1151" s="3"/>
      <c r="NR1151" s="3"/>
      <c r="NS1151" s="3"/>
      <c r="NT1151" s="3"/>
      <c r="NU1151" s="3"/>
      <c r="NV1151" s="3"/>
      <c r="NW1151" s="3"/>
      <c r="NX1151" s="3"/>
      <c r="NY1151" s="3"/>
      <c r="NZ1151" s="3"/>
      <c r="OA1151" s="3"/>
      <c r="OB1151" s="3"/>
      <c r="OC1151" s="3"/>
      <c r="OD1151" s="3"/>
      <c r="OE1151" s="3"/>
      <c r="OF1151" s="3"/>
      <c r="OG1151" s="3"/>
      <c r="OH1151" s="3"/>
      <c r="OI1151" s="3"/>
      <c r="OJ1151" s="3"/>
      <c r="OK1151" s="3"/>
      <c r="OL1151" s="3"/>
      <c r="OM1151" s="3"/>
      <c r="ON1151" s="3"/>
      <c r="OO1151" s="3"/>
      <c r="OP1151" s="3"/>
      <c r="OQ1151" s="3"/>
      <c r="OR1151" s="3"/>
      <c r="OS1151" s="3"/>
      <c r="OT1151" s="3"/>
      <c r="OU1151" s="3"/>
      <c r="OV1151" s="3"/>
      <c r="OW1151" s="3"/>
      <c r="OX1151" s="3"/>
      <c r="OY1151" s="3"/>
      <c r="OZ1151" s="3"/>
      <c r="PA1151" s="3"/>
      <c r="PB1151" s="3"/>
      <c r="PC1151" s="3"/>
      <c r="PD1151" s="3"/>
      <c r="PE1151" s="3"/>
      <c r="PF1151" s="3"/>
      <c r="PG1151" s="3"/>
      <c r="PH1151" s="3"/>
      <c r="PI1151" s="3"/>
      <c r="PJ1151" s="3"/>
      <c r="PK1151" s="3"/>
      <c r="PL1151" s="3"/>
      <c r="PM1151" s="3"/>
      <c r="PN1151" s="3"/>
      <c r="PO1151" s="3"/>
      <c r="PP1151" s="3"/>
      <c r="PQ1151" s="3"/>
      <c r="PR1151" s="3"/>
      <c r="PS1151" s="3"/>
      <c r="PT1151" s="3"/>
      <c r="PU1151" s="3"/>
      <c r="PV1151" s="3"/>
      <c r="PW1151" s="3"/>
      <c r="PX1151" s="3"/>
      <c r="PY1151" s="3"/>
      <c r="PZ1151" s="3"/>
      <c r="QA1151" s="3"/>
      <c r="QB1151" s="3"/>
      <c r="QC1151" s="3"/>
      <c r="QD1151" s="3"/>
      <c r="QE1151" s="3"/>
      <c r="QF1151" s="3"/>
      <c r="QG1151" s="3"/>
      <c r="QH1151" s="3"/>
      <c r="QI1151" s="3"/>
      <c r="QJ1151" s="3"/>
      <c r="QK1151" s="3"/>
      <c r="QL1151" s="3"/>
      <c r="QM1151" s="3"/>
      <c r="QN1151" s="3"/>
      <c r="QO1151" s="3"/>
      <c r="QP1151" s="3"/>
      <c r="QQ1151" s="3"/>
      <c r="QR1151" s="3"/>
      <c r="QS1151" s="3"/>
      <c r="QT1151" s="3"/>
      <c r="QU1151" s="3"/>
      <c r="QV1151" s="3"/>
      <c r="QW1151" s="3"/>
      <c r="QX1151" s="3"/>
      <c r="QY1151" s="3"/>
      <c r="QZ1151" s="3"/>
      <c r="RA1151" s="3"/>
      <c r="RB1151" s="3"/>
      <c r="RC1151" s="3"/>
      <c r="RD1151" s="3"/>
      <c r="RE1151" s="3"/>
      <c r="RF1151" s="3"/>
      <c r="RG1151" s="3"/>
      <c r="RH1151" s="3"/>
      <c r="RI1151" s="3"/>
      <c r="RJ1151" s="3"/>
      <c r="RK1151" s="3"/>
      <c r="RL1151" s="3"/>
      <c r="RM1151" s="3"/>
      <c r="RN1151" s="3"/>
      <c r="RO1151" s="3"/>
      <c r="RP1151" s="3"/>
      <c r="RQ1151" s="3"/>
      <c r="RR1151" s="3"/>
      <c r="RS1151" s="3"/>
      <c r="RT1151" s="3"/>
      <c r="RU1151" s="3"/>
      <c r="RV1151" s="3"/>
      <c r="RW1151" s="3"/>
      <c r="RX1151" s="3"/>
      <c r="RY1151" s="3"/>
      <c r="RZ1151" s="3"/>
      <c r="SA1151" s="3"/>
      <c r="SB1151" s="3"/>
      <c r="SC1151" s="3"/>
      <c r="SD1151" s="3"/>
      <c r="SE1151" s="3"/>
      <c r="SF1151" s="3"/>
      <c r="SG1151" s="3"/>
      <c r="SH1151" s="3"/>
      <c r="SI1151" s="3"/>
      <c r="SJ1151" s="3"/>
      <c r="SK1151" s="3"/>
      <c r="SL1151" s="3"/>
      <c r="SM1151" s="3"/>
      <c r="SN1151" s="3"/>
      <c r="SO1151" s="3"/>
      <c r="SP1151" s="3"/>
      <c r="SQ1151" s="3"/>
      <c r="SR1151" s="3"/>
      <c r="SS1151" s="3"/>
      <c r="ST1151" s="3"/>
      <c r="SU1151" s="3"/>
      <c r="SV1151" s="3"/>
      <c r="SW1151" s="3"/>
      <c r="SX1151" s="3"/>
      <c r="SY1151" s="3"/>
      <c r="SZ1151" s="3"/>
      <c r="TA1151" s="3"/>
      <c r="TB1151" s="3"/>
      <c r="TC1151" s="3"/>
      <c r="TD1151" s="3"/>
      <c r="TE1151" s="3"/>
      <c r="TF1151" s="3"/>
      <c r="TG1151" s="3"/>
      <c r="TH1151" s="3"/>
      <c r="TI1151" s="3"/>
      <c r="TJ1151" s="3"/>
      <c r="TK1151" s="3"/>
      <c r="TL1151" s="3"/>
      <c r="TM1151" s="3"/>
      <c r="TN1151" s="3"/>
      <c r="TO1151" s="3"/>
      <c r="TP1151" s="3"/>
      <c r="TQ1151" s="3"/>
      <c r="TR1151" s="3"/>
      <c r="TS1151" s="3"/>
      <c r="TT1151" s="3"/>
      <c r="TU1151" s="3"/>
      <c r="TV1151" s="3"/>
      <c r="TW1151" s="3"/>
      <c r="TX1151" s="3"/>
      <c r="TY1151" s="3"/>
      <c r="TZ1151" s="3"/>
      <c r="UA1151" s="3"/>
      <c r="UB1151" s="3"/>
      <c r="UC1151" s="3"/>
      <c r="UD1151" s="3"/>
      <c r="UE1151" s="3"/>
      <c r="UF1151" s="3"/>
      <c r="UG1151" s="3"/>
      <c r="UH1151" s="3"/>
      <c r="UI1151" s="3"/>
      <c r="UJ1151" s="3"/>
      <c r="UK1151" s="3"/>
      <c r="UL1151" s="3"/>
      <c r="UM1151" s="3"/>
      <c r="UN1151" s="3"/>
      <c r="UO1151" s="3"/>
      <c r="UP1151" s="3"/>
      <c r="UQ1151" s="3"/>
      <c r="UR1151" s="3"/>
      <c r="US1151" s="3"/>
      <c r="UT1151" s="3"/>
      <c r="UU1151" s="3"/>
      <c r="UV1151" s="3"/>
      <c r="UW1151" s="3"/>
      <c r="UX1151" s="3"/>
      <c r="UY1151" s="3"/>
      <c r="UZ1151" s="3"/>
      <c r="VA1151" s="3"/>
      <c r="VB1151" s="3"/>
      <c r="VC1151" s="3"/>
      <c r="VD1151" s="3"/>
      <c r="VE1151" s="3"/>
      <c r="VF1151" s="3"/>
      <c r="VG1151" s="3"/>
      <c r="VH1151" s="3"/>
      <c r="VI1151" s="3"/>
      <c r="VJ1151" s="3"/>
      <c r="VK1151" s="3"/>
      <c r="VL1151" s="3"/>
      <c r="VM1151" s="3"/>
      <c r="VN1151" s="3"/>
      <c r="VO1151" s="3"/>
      <c r="VP1151" s="3"/>
      <c r="VQ1151" s="3"/>
      <c r="VR1151" s="3"/>
      <c r="VS1151" s="3"/>
      <c r="VT1151" s="3"/>
      <c r="VU1151" s="3"/>
      <c r="VV1151" s="3"/>
      <c r="VW1151" s="3"/>
      <c r="VX1151" s="3"/>
      <c r="VY1151" s="3"/>
      <c r="VZ1151" s="3"/>
      <c r="WA1151" s="3"/>
      <c r="WB1151" s="3"/>
      <c r="WC1151" s="3"/>
    </row>
    <row r="1152" spans="1:601" x14ac:dyDescent="0.3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  <c r="IU1152" s="3"/>
      <c r="IV1152" s="3"/>
      <c r="IW1152" s="3"/>
      <c r="IX1152" s="3"/>
      <c r="IY1152" s="3"/>
      <c r="IZ1152" s="3"/>
      <c r="JA1152" s="3"/>
      <c r="JB1152" s="3"/>
      <c r="JC1152" s="3"/>
      <c r="JD1152" s="3"/>
      <c r="JE1152" s="3"/>
      <c r="JF1152" s="3"/>
      <c r="JG1152" s="3"/>
      <c r="JH1152" s="3"/>
      <c r="JI1152" s="3"/>
      <c r="JJ1152" s="3"/>
      <c r="JK1152" s="3"/>
      <c r="JL1152" s="3"/>
      <c r="JM1152" s="3"/>
      <c r="JN1152" s="3"/>
      <c r="JO1152" s="3"/>
      <c r="JP1152" s="3"/>
      <c r="JQ1152" s="3"/>
      <c r="JR1152" s="3"/>
      <c r="JS1152" s="3"/>
      <c r="JT1152" s="3"/>
      <c r="JU1152" s="3"/>
      <c r="JV1152" s="3"/>
      <c r="JW1152" s="3"/>
      <c r="JX1152" s="3"/>
      <c r="JY1152" s="3"/>
      <c r="JZ1152" s="3"/>
      <c r="KA1152" s="3"/>
      <c r="KB1152" s="3"/>
      <c r="KC1152" s="3"/>
      <c r="KD1152" s="3"/>
      <c r="KE1152" s="3"/>
      <c r="KF1152" s="3"/>
      <c r="KG1152" s="3"/>
      <c r="KH1152" s="3"/>
      <c r="KI1152" s="3"/>
      <c r="KJ1152" s="3"/>
      <c r="KK1152" s="3"/>
      <c r="KL1152" s="3"/>
      <c r="KM1152" s="3"/>
      <c r="KN1152" s="3"/>
      <c r="KO1152" s="3"/>
      <c r="KP1152" s="3"/>
      <c r="KQ1152" s="3"/>
      <c r="KR1152" s="3"/>
      <c r="KS1152" s="3"/>
      <c r="KT1152" s="3"/>
      <c r="KU1152" s="3"/>
      <c r="KV1152" s="3"/>
      <c r="KW1152" s="3"/>
      <c r="KX1152" s="3"/>
      <c r="KY1152" s="3"/>
      <c r="KZ1152" s="3"/>
      <c r="LA1152" s="3"/>
      <c r="LB1152" s="3"/>
      <c r="LC1152" s="3"/>
      <c r="LD1152" s="3"/>
      <c r="LE1152" s="3"/>
      <c r="LF1152" s="3"/>
      <c r="LG1152" s="3"/>
      <c r="LH1152" s="3"/>
      <c r="LI1152" s="3"/>
      <c r="LJ1152" s="3"/>
      <c r="LK1152" s="3"/>
      <c r="LL1152" s="3"/>
      <c r="LM1152" s="3"/>
      <c r="LN1152" s="3"/>
      <c r="LO1152" s="3"/>
      <c r="LP1152" s="3"/>
      <c r="LQ1152" s="3"/>
      <c r="LR1152" s="3"/>
      <c r="LS1152" s="3"/>
      <c r="LT1152" s="3"/>
      <c r="LU1152" s="3"/>
      <c r="LV1152" s="3"/>
      <c r="LW1152" s="3"/>
      <c r="LX1152" s="3"/>
      <c r="LY1152" s="3"/>
      <c r="LZ1152" s="3"/>
      <c r="MA1152" s="3"/>
      <c r="MB1152" s="3"/>
      <c r="MC1152" s="3"/>
      <c r="MD1152" s="3"/>
      <c r="ME1152" s="3"/>
      <c r="MF1152" s="3"/>
      <c r="MG1152" s="3"/>
      <c r="MH1152" s="3"/>
      <c r="MI1152" s="3"/>
      <c r="MJ1152" s="3"/>
      <c r="MK1152" s="3"/>
      <c r="ML1152" s="3"/>
      <c r="MM1152" s="3"/>
      <c r="MN1152" s="3"/>
      <c r="MO1152" s="3"/>
      <c r="MP1152" s="3"/>
      <c r="MQ1152" s="3"/>
      <c r="MR1152" s="3"/>
      <c r="MS1152" s="3"/>
      <c r="MT1152" s="3"/>
      <c r="MU1152" s="3"/>
      <c r="MV1152" s="3"/>
      <c r="MW1152" s="3"/>
      <c r="MX1152" s="3"/>
      <c r="MY1152" s="3"/>
      <c r="MZ1152" s="3"/>
      <c r="NA1152" s="3"/>
      <c r="NB1152" s="3"/>
      <c r="NC1152" s="3"/>
      <c r="ND1152" s="3"/>
      <c r="NE1152" s="3"/>
      <c r="NF1152" s="3"/>
      <c r="NG1152" s="3"/>
      <c r="NH1152" s="3"/>
      <c r="NI1152" s="3"/>
      <c r="NJ1152" s="3"/>
      <c r="NK1152" s="3"/>
      <c r="NL1152" s="3"/>
      <c r="NM1152" s="3"/>
      <c r="NN1152" s="3"/>
      <c r="NO1152" s="3"/>
      <c r="NP1152" s="3"/>
      <c r="NQ1152" s="3"/>
      <c r="NR1152" s="3"/>
      <c r="NS1152" s="3"/>
      <c r="NT1152" s="3"/>
      <c r="NU1152" s="3"/>
      <c r="NV1152" s="3"/>
      <c r="NW1152" s="3"/>
      <c r="NX1152" s="3"/>
      <c r="NY1152" s="3"/>
      <c r="NZ1152" s="3"/>
      <c r="OA1152" s="3"/>
      <c r="OB1152" s="3"/>
      <c r="OC1152" s="3"/>
      <c r="OD1152" s="3"/>
      <c r="OE1152" s="3"/>
      <c r="OF1152" s="3"/>
      <c r="OG1152" s="3"/>
      <c r="OH1152" s="3"/>
      <c r="OI1152" s="3"/>
      <c r="OJ1152" s="3"/>
      <c r="OK1152" s="3"/>
      <c r="OL1152" s="3"/>
      <c r="OM1152" s="3"/>
      <c r="ON1152" s="3"/>
      <c r="OO1152" s="3"/>
      <c r="OP1152" s="3"/>
      <c r="OQ1152" s="3"/>
      <c r="OR1152" s="3"/>
      <c r="OS1152" s="3"/>
      <c r="OT1152" s="3"/>
      <c r="OU1152" s="3"/>
      <c r="OV1152" s="3"/>
      <c r="OW1152" s="3"/>
      <c r="OX1152" s="3"/>
      <c r="OY1152" s="3"/>
      <c r="OZ1152" s="3"/>
      <c r="PA1152" s="3"/>
      <c r="PB1152" s="3"/>
      <c r="PC1152" s="3"/>
      <c r="PD1152" s="3"/>
      <c r="PE1152" s="3"/>
      <c r="PF1152" s="3"/>
      <c r="PG1152" s="3"/>
      <c r="PH1152" s="3"/>
      <c r="PI1152" s="3"/>
      <c r="PJ1152" s="3"/>
      <c r="PK1152" s="3"/>
      <c r="PL1152" s="3"/>
      <c r="PM1152" s="3"/>
      <c r="PN1152" s="3"/>
      <c r="PO1152" s="3"/>
      <c r="PP1152" s="3"/>
      <c r="PQ1152" s="3"/>
      <c r="PR1152" s="3"/>
      <c r="PS1152" s="3"/>
      <c r="PT1152" s="3"/>
      <c r="PU1152" s="3"/>
      <c r="PV1152" s="3"/>
      <c r="PW1152" s="3"/>
      <c r="PX1152" s="3"/>
      <c r="PY1152" s="3"/>
      <c r="PZ1152" s="3"/>
      <c r="QA1152" s="3"/>
      <c r="QB1152" s="3"/>
      <c r="QC1152" s="3"/>
      <c r="QD1152" s="3"/>
      <c r="QE1152" s="3"/>
      <c r="QF1152" s="3"/>
      <c r="QG1152" s="3"/>
      <c r="QH1152" s="3"/>
      <c r="QI1152" s="3"/>
      <c r="QJ1152" s="3"/>
      <c r="QK1152" s="3"/>
      <c r="QL1152" s="3"/>
      <c r="QM1152" s="3"/>
      <c r="QN1152" s="3"/>
      <c r="QO1152" s="3"/>
      <c r="QP1152" s="3"/>
      <c r="QQ1152" s="3"/>
      <c r="QR1152" s="3"/>
      <c r="QS1152" s="3"/>
      <c r="QT1152" s="3"/>
      <c r="QU1152" s="3"/>
      <c r="QV1152" s="3"/>
      <c r="QW1152" s="3"/>
      <c r="QX1152" s="3"/>
      <c r="QY1152" s="3"/>
      <c r="QZ1152" s="3"/>
      <c r="RA1152" s="3"/>
      <c r="RB1152" s="3"/>
      <c r="RC1152" s="3"/>
      <c r="RD1152" s="3"/>
      <c r="RE1152" s="3"/>
      <c r="RF1152" s="3"/>
      <c r="RG1152" s="3"/>
      <c r="RH1152" s="3"/>
      <c r="RI1152" s="3"/>
      <c r="RJ1152" s="3"/>
      <c r="RK1152" s="3"/>
      <c r="RL1152" s="3"/>
      <c r="RM1152" s="3"/>
      <c r="RN1152" s="3"/>
      <c r="RO1152" s="3"/>
      <c r="RP1152" s="3"/>
      <c r="RQ1152" s="3"/>
      <c r="RR1152" s="3"/>
      <c r="RS1152" s="3"/>
      <c r="RT1152" s="3"/>
      <c r="RU1152" s="3"/>
      <c r="RV1152" s="3"/>
      <c r="RW1152" s="3"/>
      <c r="RX1152" s="3"/>
      <c r="RY1152" s="3"/>
      <c r="RZ1152" s="3"/>
      <c r="SA1152" s="3"/>
      <c r="SB1152" s="3"/>
      <c r="SC1152" s="3"/>
      <c r="SD1152" s="3"/>
      <c r="SE1152" s="3"/>
      <c r="SF1152" s="3"/>
      <c r="SG1152" s="3"/>
      <c r="SH1152" s="3"/>
      <c r="SI1152" s="3"/>
      <c r="SJ1152" s="3"/>
      <c r="SK1152" s="3"/>
      <c r="SL1152" s="3"/>
      <c r="SM1152" s="3"/>
      <c r="SN1152" s="3"/>
      <c r="SO1152" s="3"/>
      <c r="SP1152" s="3"/>
      <c r="SQ1152" s="3"/>
      <c r="SR1152" s="3"/>
      <c r="SS1152" s="3"/>
      <c r="ST1152" s="3"/>
      <c r="SU1152" s="3"/>
      <c r="SV1152" s="3"/>
      <c r="SW1152" s="3"/>
      <c r="SX1152" s="3"/>
      <c r="SY1152" s="3"/>
      <c r="SZ1152" s="3"/>
      <c r="TA1152" s="3"/>
      <c r="TB1152" s="3"/>
      <c r="TC1152" s="3"/>
      <c r="TD1152" s="3"/>
      <c r="TE1152" s="3"/>
      <c r="TF1152" s="3"/>
      <c r="TG1152" s="3"/>
      <c r="TH1152" s="3"/>
      <c r="TI1152" s="3"/>
      <c r="TJ1152" s="3"/>
      <c r="TK1152" s="3"/>
      <c r="TL1152" s="3"/>
      <c r="TM1152" s="3"/>
      <c r="TN1152" s="3"/>
      <c r="TO1152" s="3"/>
      <c r="TP1152" s="3"/>
      <c r="TQ1152" s="3"/>
      <c r="TR1152" s="3"/>
      <c r="TS1152" s="3"/>
      <c r="TT1152" s="3"/>
      <c r="TU1152" s="3"/>
      <c r="TV1152" s="3"/>
      <c r="TW1152" s="3"/>
      <c r="TX1152" s="3"/>
      <c r="TY1152" s="3"/>
      <c r="TZ1152" s="3"/>
      <c r="UA1152" s="3"/>
      <c r="UB1152" s="3"/>
      <c r="UC1152" s="3"/>
      <c r="UD1152" s="3"/>
      <c r="UE1152" s="3"/>
      <c r="UF1152" s="3"/>
      <c r="UG1152" s="3"/>
      <c r="UH1152" s="3"/>
      <c r="UI1152" s="3"/>
      <c r="UJ1152" s="3"/>
      <c r="UK1152" s="3"/>
      <c r="UL1152" s="3"/>
      <c r="UM1152" s="3"/>
      <c r="UN1152" s="3"/>
      <c r="UO1152" s="3"/>
      <c r="UP1152" s="3"/>
      <c r="UQ1152" s="3"/>
      <c r="UR1152" s="3"/>
      <c r="US1152" s="3"/>
      <c r="UT1152" s="3"/>
      <c r="UU1152" s="3"/>
      <c r="UV1152" s="3"/>
      <c r="UW1152" s="3"/>
      <c r="UX1152" s="3"/>
      <c r="UY1152" s="3"/>
      <c r="UZ1152" s="3"/>
      <c r="VA1152" s="3"/>
      <c r="VB1152" s="3"/>
      <c r="VC1152" s="3"/>
      <c r="VD1152" s="3"/>
      <c r="VE1152" s="3"/>
      <c r="VF1152" s="3"/>
      <c r="VG1152" s="3"/>
      <c r="VH1152" s="3"/>
      <c r="VI1152" s="3"/>
      <c r="VJ1152" s="3"/>
      <c r="VK1152" s="3"/>
      <c r="VL1152" s="3"/>
      <c r="VM1152" s="3"/>
      <c r="VN1152" s="3"/>
      <c r="VO1152" s="3"/>
      <c r="VP1152" s="3"/>
      <c r="VQ1152" s="3"/>
      <c r="VR1152" s="3"/>
      <c r="VS1152" s="3"/>
      <c r="VT1152" s="3"/>
      <c r="VU1152" s="3"/>
      <c r="VV1152" s="3"/>
      <c r="VW1152" s="3"/>
      <c r="VX1152" s="3"/>
      <c r="VY1152" s="3"/>
      <c r="VZ1152" s="3"/>
      <c r="WA1152" s="3"/>
      <c r="WB1152" s="3"/>
      <c r="WC1152" s="3"/>
    </row>
    <row r="1153" spans="1:601" x14ac:dyDescent="0.3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  <c r="IW1153" s="3"/>
      <c r="IX1153" s="3"/>
      <c r="IY1153" s="3"/>
      <c r="IZ1153" s="3"/>
      <c r="JA1153" s="3"/>
      <c r="JB1153" s="3"/>
      <c r="JC1153" s="3"/>
      <c r="JD1153" s="3"/>
      <c r="JE1153" s="3"/>
      <c r="JF1153" s="3"/>
      <c r="JG1153" s="3"/>
      <c r="JH1153" s="3"/>
      <c r="JI1153" s="3"/>
      <c r="JJ1153" s="3"/>
      <c r="JK1153" s="3"/>
      <c r="JL1153" s="3"/>
      <c r="JM1153" s="3"/>
      <c r="JN1153" s="3"/>
      <c r="JO1153" s="3"/>
      <c r="JP1153" s="3"/>
      <c r="JQ1153" s="3"/>
      <c r="JR1153" s="3"/>
      <c r="JS1153" s="3"/>
      <c r="JT1153" s="3"/>
      <c r="JU1153" s="3"/>
      <c r="JV1153" s="3"/>
      <c r="JW1153" s="3"/>
      <c r="JX1153" s="3"/>
      <c r="JY1153" s="3"/>
      <c r="JZ1153" s="3"/>
      <c r="KA1153" s="3"/>
      <c r="KB1153" s="3"/>
      <c r="KC1153" s="3"/>
      <c r="KD1153" s="3"/>
      <c r="KE1153" s="3"/>
      <c r="KF1153" s="3"/>
      <c r="KG1153" s="3"/>
      <c r="KH1153" s="3"/>
      <c r="KI1153" s="3"/>
      <c r="KJ1153" s="3"/>
      <c r="KK1153" s="3"/>
      <c r="KL1153" s="3"/>
      <c r="KM1153" s="3"/>
      <c r="KN1153" s="3"/>
      <c r="KO1153" s="3"/>
      <c r="KP1153" s="3"/>
      <c r="KQ1153" s="3"/>
      <c r="KR1153" s="3"/>
      <c r="KS1153" s="3"/>
      <c r="KT1153" s="3"/>
      <c r="KU1153" s="3"/>
      <c r="KV1153" s="3"/>
      <c r="KW1153" s="3"/>
      <c r="KX1153" s="3"/>
      <c r="KY1153" s="3"/>
      <c r="KZ1153" s="3"/>
      <c r="LA1153" s="3"/>
      <c r="LB1153" s="3"/>
      <c r="LC1153" s="3"/>
      <c r="LD1153" s="3"/>
      <c r="LE1153" s="3"/>
      <c r="LF1153" s="3"/>
      <c r="LG1153" s="3"/>
      <c r="LH1153" s="3"/>
      <c r="LI1153" s="3"/>
      <c r="LJ1153" s="3"/>
      <c r="LK1153" s="3"/>
      <c r="LL1153" s="3"/>
      <c r="LM1153" s="3"/>
      <c r="LN1153" s="3"/>
      <c r="LO1153" s="3"/>
      <c r="LP1153" s="3"/>
      <c r="LQ1153" s="3"/>
      <c r="LR1153" s="3"/>
      <c r="LS1153" s="3"/>
      <c r="LT1153" s="3"/>
      <c r="LU1153" s="3"/>
      <c r="LV1153" s="3"/>
      <c r="LW1153" s="3"/>
      <c r="LX1153" s="3"/>
      <c r="LY1153" s="3"/>
      <c r="LZ1153" s="3"/>
      <c r="MA1153" s="3"/>
      <c r="MB1153" s="3"/>
      <c r="MC1153" s="3"/>
      <c r="MD1153" s="3"/>
      <c r="ME1153" s="3"/>
      <c r="MF1153" s="3"/>
      <c r="MG1153" s="3"/>
      <c r="MH1153" s="3"/>
      <c r="MI1153" s="3"/>
      <c r="MJ1153" s="3"/>
      <c r="MK1153" s="3"/>
      <c r="ML1153" s="3"/>
      <c r="MM1153" s="3"/>
      <c r="MN1153" s="3"/>
      <c r="MO1153" s="3"/>
      <c r="MP1153" s="3"/>
      <c r="MQ1153" s="3"/>
      <c r="MR1153" s="3"/>
      <c r="MS1153" s="3"/>
      <c r="MT1153" s="3"/>
      <c r="MU1153" s="3"/>
      <c r="MV1153" s="3"/>
      <c r="MW1153" s="3"/>
      <c r="MX1153" s="3"/>
      <c r="MY1153" s="3"/>
      <c r="MZ1153" s="3"/>
      <c r="NA1153" s="3"/>
      <c r="NB1153" s="3"/>
      <c r="NC1153" s="3"/>
      <c r="ND1153" s="3"/>
      <c r="NE1153" s="3"/>
      <c r="NF1153" s="3"/>
      <c r="NG1153" s="3"/>
      <c r="NH1153" s="3"/>
      <c r="NI1153" s="3"/>
      <c r="NJ1153" s="3"/>
      <c r="NK1153" s="3"/>
      <c r="NL1153" s="3"/>
      <c r="NM1153" s="3"/>
      <c r="NN1153" s="3"/>
      <c r="NO1153" s="3"/>
      <c r="NP1153" s="3"/>
      <c r="NQ1153" s="3"/>
      <c r="NR1153" s="3"/>
      <c r="NS1153" s="3"/>
      <c r="NT1153" s="3"/>
      <c r="NU1153" s="3"/>
      <c r="NV1153" s="3"/>
      <c r="NW1153" s="3"/>
      <c r="NX1153" s="3"/>
      <c r="NY1153" s="3"/>
      <c r="NZ1153" s="3"/>
      <c r="OA1153" s="3"/>
      <c r="OB1153" s="3"/>
      <c r="OC1153" s="3"/>
      <c r="OD1153" s="3"/>
      <c r="OE1153" s="3"/>
      <c r="OF1153" s="3"/>
      <c r="OG1153" s="3"/>
      <c r="OH1153" s="3"/>
      <c r="OI1153" s="3"/>
      <c r="OJ1153" s="3"/>
      <c r="OK1153" s="3"/>
      <c r="OL1153" s="3"/>
      <c r="OM1153" s="3"/>
      <c r="ON1153" s="3"/>
      <c r="OO1153" s="3"/>
      <c r="OP1153" s="3"/>
      <c r="OQ1153" s="3"/>
      <c r="OR1153" s="3"/>
      <c r="OS1153" s="3"/>
      <c r="OT1153" s="3"/>
      <c r="OU1153" s="3"/>
      <c r="OV1153" s="3"/>
      <c r="OW1153" s="3"/>
      <c r="OX1153" s="3"/>
      <c r="OY1153" s="3"/>
      <c r="OZ1153" s="3"/>
      <c r="PA1153" s="3"/>
      <c r="PB1153" s="3"/>
      <c r="PC1153" s="3"/>
      <c r="PD1153" s="3"/>
      <c r="PE1153" s="3"/>
      <c r="PF1153" s="3"/>
      <c r="PG1153" s="3"/>
      <c r="PH1153" s="3"/>
      <c r="PI1153" s="3"/>
      <c r="PJ1153" s="3"/>
      <c r="PK1153" s="3"/>
      <c r="PL1153" s="3"/>
      <c r="PM1153" s="3"/>
      <c r="PN1153" s="3"/>
      <c r="PO1153" s="3"/>
      <c r="PP1153" s="3"/>
      <c r="PQ1153" s="3"/>
      <c r="PR1153" s="3"/>
      <c r="PS1153" s="3"/>
      <c r="PT1153" s="3"/>
      <c r="PU1153" s="3"/>
      <c r="PV1153" s="3"/>
      <c r="PW1153" s="3"/>
      <c r="PX1153" s="3"/>
      <c r="PY1153" s="3"/>
      <c r="PZ1153" s="3"/>
      <c r="QA1153" s="3"/>
      <c r="QB1153" s="3"/>
      <c r="QC1153" s="3"/>
      <c r="QD1153" s="3"/>
      <c r="QE1153" s="3"/>
      <c r="QF1153" s="3"/>
      <c r="QG1153" s="3"/>
      <c r="QH1153" s="3"/>
      <c r="QI1153" s="3"/>
      <c r="QJ1153" s="3"/>
      <c r="QK1153" s="3"/>
      <c r="QL1153" s="3"/>
      <c r="QM1153" s="3"/>
      <c r="QN1153" s="3"/>
      <c r="QO1153" s="3"/>
      <c r="QP1153" s="3"/>
      <c r="QQ1153" s="3"/>
      <c r="QR1153" s="3"/>
      <c r="QS1153" s="3"/>
      <c r="QT1153" s="3"/>
      <c r="QU1153" s="3"/>
      <c r="QV1153" s="3"/>
      <c r="QW1153" s="3"/>
      <c r="QX1153" s="3"/>
      <c r="QY1153" s="3"/>
      <c r="QZ1153" s="3"/>
      <c r="RA1153" s="3"/>
      <c r="RB1153" s="3"/>
      <c r="RC1153" s="3"/>
      <c r="RD1153" s="3"/>
      <c r="RE1153" s="3"/>
      <c r="RF1153" s="3"/>
      <c r="RG1153" s="3"/>
      <c r="RH1153" s="3"/>
      <c r="RI1153" s="3"/>
      <c r="RJ1153" s="3"/>
      <c r="RK1153" s="3"/>
      <c r="RL1153" s="3"/>
      <c r="RM1153" s="3"/>
      <c r="RN1153" s="3"/>
      <c r="RO1153" s="3"/>
      <c r="RP1153" s="3"/>
      <c r="RQ1153" s="3"/>
      <c r="RR1153" s="3"/>
      <c r="RS1153" s="3"/>
      <c r="RT1153" s="3"/>
      <c r="RU1153" s="3"/>
      <c r="RV1153" s="3"/>
      <c r="RW1153" s="3"/>
      <c r="RX1153" s="3"/>
      <c r="RY1153" s="3"/>
      <c r="RZ1153" s="3"/>
      <c r="SA1153" s="3"/>
      <c r="SB1153" s="3"/>
      <c r="SC1153" s="3"/>
      <c r="SD1153" s="3"/>
      <c r="SE1153" s="3"/>
      <c r="SF1153" s="3"/>
      <c r="SG1153" s="3"/>
      <c r="SH1153" s="3"/>
      <c r="SI1153" s="3"/>
      <c r="SJ1153" s="3"/>
      <c r="SK1153" s="3"/>
      <c r="SL1153" s="3"/>
      <c r="SM1153" s="3"/>
      <c r="SN1153" s="3"/>
      <c r="SO1153" s="3"/>
      <c r="SP1153" s="3"/>
      <c r="SQ1153" s="3"/>
      <c r="SR1153" s="3"/>
      <c r="SS1153" s="3"/>
      <c r="ST1153" s="3"/>
      <c r="SU1153" s="3"/>
      <c r="SV1153" s="3"/>
      <c r="SW1153" s="3"/>
      <c r="SX1153" s="3"/>
      <c r="SY1153" s="3"/>
      <c r="SZ1153" s="3"/>
      <c r="TA1153" s="3"/>
      <c r="TB1153" s="3"/>
      <c r="TC1153" s="3"/>
      <c r="TD1153" s="3"/>
      <c r="TE1153" s="3"/>
      <c r="TF1153" s="3"/>
      <c r="TG1153" s="3"/>
      <c r="TH1153" s="3"/>
      <c r="TI1153" s="3"/>
      <c r="TJ1153" s="3"/>
      <c r="TK1153" s="3"/>
      <c r="TL1153" s="3"/>
      <c r="TM1153" s="3"/>
      <c r="TN1153" s="3"/>
      <c r="TO1153" s="3"/>
      <c r="TP1153" s="3"/>
      <c r="TQ1153" s="3"/>
      <c r="TR1153" s="3"/>
      <c r="TS1153" s="3"/>
      <c r="TT1153" s="3"/>
      <c r="TU1153" s="3"/>
      <c r="TV1153" s="3"/>
      <c r="TW1153" s="3"/>
      <c r="TX1153" s="3"/>
      <c r="TY1153" s="3"/>
      <c r="TZ1153" s="3"/>
      <c r="UA1153" s="3"/>
      <c r="UB1153" s="3"/>
      <c r="UC1153" s="3"/>
      <c r="UD1153" s="3"/>
      <c r="UE1153" s="3"/>
      <c r="UF1153" s="3"/>
      <c r="UG1153" s="3"/>
      <c r="UH1153" s="3"/>
      <c r="UI1153" s="3"/>
      <c r="UJ1153" s="3"/>
      <c r="UK1153" s="3"/>
      <c r="UL1153" s="3"/>
      <c r="UM1153" s="3"/>
      <c r="UN1153" s="3"/>
      <c r="UO1153" s="3"/>
      <c r="UP1153" s="3"/>
      <c r="UQ1153" s="3"/>
      <c r="UR1153" s="3"/>
      <c r="US1153" s="3"/>
      <c r="UT1153" s="3"/>
      <c r="UU1153" s="3"/>
      <c r="UV1153" s="3"/>
      <c r="UW1153" s="3"/>
      <c r="UX1153" s="3"/>
      <c r="UY1153" s="3"/>
      <c r="UZ1153" s="3"/>
      <c r="VA1153" s="3"/>
      <c r="VB1153" s="3"/>
      <c r="VC1153" s="3"/>
      <c r="VD1153" s="3"/>
      <c r="VE1153" s="3"/>
      <c r="VF1153" s="3"/>
      <c r="VG1153" s="3"/>
      <c r="VH1153" s="3"/>
      <c r="VI1153" s="3"/>
      <c r="VJ1153" s="3"/>
      <c r="VK1153" s="3"/>
      <c r="VL1153" s="3"/>
      <c r="VM1153" s="3"/>
      <c r="VN1153" s="3"/>
      <c r="VO1153" s="3"/>
      <c r="VP1153" s="3"/>
      <c r="VQ1153" s="3"/>
      <c r="VR1153" s="3"/>
      <c r="VS1153" s="3"/>
      <c r="VT1153" s="3"/>
      <c r="VU1153" s="3"/>
      <c r="VV1153" s="3"/>
      <c r="VW1153" s="3"/>
      <c r="VX1153" s="3"/>
      <c r="VY1153" s="3"/>
      <c r="VZ1153" s="3"/>
      <c r="WA1153" s="3"/>
      <c r="WB1153" s="3"/>
      <c r="WC1153" s="3"/>
    </row>
    <row r="1154" spans="1:601" x14ac:dyDescent="0.3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  <c r="IV1154" s="3"/>
      <c r="IW1154" s="3"/>
      <c r="IX1154" s="3"/>
      <c r="IY1154" s="3"/>
      <c r="IZ1154" s="3"/>
      <c r="JA1154" s="3"/>
      <c r="JB1154" s="3"/>
      <c r="JC1154" s="3"/>
      <c r="JD1154" s="3"/>
      <c r="JE1154" s="3"/>
      <c r="JF1154" s="3"/>
      <c r="JG1154" s="3"/>
      <c r="JH1154" s="3"/>
      <c r="JI1154" s="3"/>
      <c r="JJ1154" s="3"/>
      <c r="JK1154" s="3"/>
      <c r="JL1154" s="3"/>
      <c r="JM1154" s="3"/>
      <c r="JN1154" s="3"/>
      <c r="JO1154" s="3"/>
      <c r="JP1154" s="3"/>
      <c r="JQ1154" s="3"/>
      <c r="JR1154" s="3"/>
      <c r="JS1154" s="3"/>
      <c r="JT1154" s="3"/>
      <c r="JU1154" s="3"/>
      <c r="JV1154" s="3"/>
      <c r="JW1154" s="3"/>
      <c r="JX1154" s="3"/>
      <c r="JY1154" s="3"/>
      <c r="JZ1154" s="3"/>
      <c r="KA1154" s="3"/>
      <c r="KB1154" s="3"/>
      <c r="KC1154" s="3"/>
      <c r="KD1154" s="3"/>
      <c r="KE1154" s="3"/>
      <c r="KF1154" s="3"/>
      <c r="KG1154" s="3"/>
      <c r="KH1154" s="3"/>
      <c r="KI1154" s="3"/>
      <c r="KJ1154" s="3"/>
      <c r="KK1154" s="3"/>
      <c r="KL1154" s="3"/>
      <c r="KM1154" s="3"/>
      <c r="KN1154" s="3"/>
      <c r="KO1154" s="3"/>
      <c r="KP1154" s="3"/>
      <c r="KQ1154" s="3"/>
      <c r="KR1154" s="3"/>
      <c r="KS1154" s="3"/>
      <c r="KT1154" s="3"/>
      <c r="KU1154" s="3"/>
      <c r="KV1154" s="3"/>
      <c r="KW1154" s="3"/>
      <c r="KX1154" s="3"/>
      <c r="KY1154" s="3"/>
      <c r="KZ1154" s="3"/>
      <c r="LA1154" s="3"/>
      <c r="LB1154" s="3"/>
      <c r="LC1154" s="3"/>
      <c r="LD1154" s="3"/>
      <c r="LE1154" s="3"/>
      <c r="LF1154" s="3"/>
      <c r="LG1154" s="3"/>
      <c r="LH1154" s="3"/>
      <c r="LI1154" s="3"/>
      <c r="LJ1154" s="3"/>
      <c r="LK1154" s="3"/>
      <c r="LL1154" s="3"/>
      <c r="LM1154" s="3"/>
      <c r="LN1154" s="3"/>
      <c r="LO1154" s="3"/>
      <c r="LP1154" s="3"/>
      <c r="LQ1154" s="3"/>
      <c r="LR1154" s="3"/>
      <c r="LS1154" s="3"/>
      <c r="LT1154" s="3"/>
      <c r="LU1154" s="3"/>
      <c r="LV1154" s="3"/>
      <c r="LW1154" s="3"/>
      <c r="LX1154" s="3"/>
      <c r="LY1154" s="3"/>
      <c r="LZ1154" s="3"/>
      <c r="MA1154" s="3"/>
      <c r="MB1154" s="3"/>
      <c r="MC1154" s="3"/>
      <c r="MD1154" s="3"/>
      <c r="ME1154" s="3"/>
      <c r="MF1154" s="3"/>
      <c r="MG1154" s="3"/>
      <c r="MH1154" s="3"/>
      <c r="MI1154" s="3"/>
      <c r="MJ1154" s="3"/>
      <c r="MK1154" s="3"/>
      <c r="ML1154" s="3"/>
      <c r="MM1154" s="3"/>
      <c r="MN1154" s="3"/>
      <c r="MO1154" s="3"/>
      <c r="MP1154" s="3"/>
      <c r="MQ1154" s="3"/>
      <c r="MR1154" s="3"/>
      <c r="MS1154" s="3"/>
      <c r="MT1154" s="3"/>
      <c r="MU1154" s="3"/>
      <c r="MV1154" s="3"/>
      <c r="MW1154" s="3"/>
      <c r="MX1154" s="3"/>
      <c r="MY1154" s="3"/>
      <c r="MZ1154" s="3"/>
      <c r="NA1154" s="3"/>
      <c r="NB1154" s="3"/>
      <c r="NC1154" s="3"/>
      <c r="ND1154" s="3"/>
      <c r="NE1154" s="3"/>
      <c r="NF1154" s="3"/>
      <c r="NG1154" s="3"/>
      <c r="NH1154" s="3"/>
      <c r="NI1154" s="3"/>
      <c r="NJ1154" s="3"/>
      <c r="NK1154" s="3"/>
      <c r="NL1154" s="3"/>
      <c r="NM1154" s="3"/>
      <c r="NN1154" s="3"/>
      <c r="NO1154" s="3"/>
      <c r="NP1154" s="3"/>
      <c r="NQ1154" s="3"/>
      <c r="NR1154" s="3"/>
      <c r="NS1154" s="3"/>
      <c r="NT1154" s="3"/>
      <c r="NU1154" s="3"/>
      <c r="NV1154" s="3"/>
      <c r="NW1154" s="3"/>
      <c r="NX1154" s="3"/>
      <c r="NY1154" s="3"/>
      <c r="NZ1154" s="3"/>
      <c r="OA1154" s="3"/>
      <c r="OB1154" s="3"/>
      <c r="OC1154" s="3"/>
      <c r="OD1154" s="3"/>
      <c r="OE1154" s="3"/>
      <c r="OF1154" s="3"/>
      <c r="OG1154" s="3"/>
      <c r="OH1154" s="3"/>
      <c r="OI1154" s="3"/>
      <c r="OJ1154" s="3"/>
      <c r="OK1154" s="3"/>
      <c r="OL1154" s="3"/>
      <c r="OM1154" s="3"/>
      <c r="ON1154" s="3"/>
      <c r="OO1154" s="3"/>
      <c r="OP1154" s="3"/>
      <c r="OQ1154" s="3"/>
      <c r="OR1154" s="3"/>
      <c r="OS1154" s="3"/>
      <c r="OT1154" s="3"/>
      <c r="OU1154" s="3"/>
      <c r="OV1154" s="3"/>
      <c r="OW1154" s="3"/>
      <c r="OX1154" s="3"/>
      <c r="OY1154" s="3"/>
      <c r="OZ1154" s="3"/>
      <c r="PA1154" s="3"/>
      <c r="PB1154" s="3"/>
      <c r="PC1154" s="3"/>
      <c r="PD1154" s="3"/>
      <c r="PE1154" s="3"/>
      <c r="PF1154" s="3"/>
      <c r="PG1154" s="3"/>
      <c r="PH1154" s="3"/>
      <c r="PI1154" s="3"/>
      <c r="PJ1154" s="3"/>
      <c r="PK1154" s="3"/>
      <c r="PL1154" s="3"/>
      <c r="PM1154" s="3"/>
      <c r="PN1154" s="3"/>
      <c r="PO1154" s="3"/>
      <c r="PP1154" s="3"/>
      <c r="PQ1154" s="3"/>
      <c r="PR1154" s="3"/>
      <c r="PS1154" s="3"/>
      <c r="PT1154" s="3"/>
      <c r="PU1154" s="3"/>
      <c r="PV1154" s="3"/>
      <c r="PW1154" s="3"/>
      <c r="PX1154" s="3"/>
      <c r="PY1154" s="3"/>
      <c r="PZ1154" s="3"/>
      <c r="QA1154" s="3"/>
      <c r="QB1154" s="3"/>
      <c r="QC1154" s="3"/>
      <c r="QD1154" s="3"/>
      <c r="QE1154" s="3"/>
      <c r="QF1154" s="3"/>
      <c r="QG1154" s="3"/>
      <c r="QH1154" s="3"/>
      <c r="QI1154" s="3"/>
      <c r="QJ1154" s="3"/>
      <c r="QK1154" s="3"/>
      <c r="QL1154" s="3"/>
      <c r="QM1154" s="3"/>
      <c r="QN1154" s="3"/>
      <c r="QO1154" s="3"/>
      <c r="QP1154" s="3"/>
      <c r="QQ1154" s="3"/>
      <c r="QR1154" s="3"/>
      <c r="QS1154" s="3"/>
      <c r="QT1154" s="3"/>
      <c r="QU1154" s="3"/>
      <c r="QV1154" s="3"/>
      <c r="QW1154" s="3"/>
      <c r="QX1154" s="3"/>
      <c r="QY1154" s="3"/>
      <c r="QZ1154" s="3"/>
      <c r="RA1154" s="3"/>
      <c r="RB1154" s="3"/>
      <c r="RC1154" s="3"/>
      <c r="RD1154" s="3"/>
      <c r="RE1154" s="3"/>
      <c r="RF1154" s="3"/>
      <c r="RG1154" s="3"/>
      <c r="RH1154" s="3"/>
      <c r="RI1154" s="3"/>
      <c r="RJ1154" s="3"/>
      <c r="RK1154" s="3"/>
      <c r="RL1154" s="3"/>
      <c r="RM1154" s="3"/>
      <c r="RN1154" s="3"/>
      <c r="RO1154" s="3"/>
      <c r="RP1154" s="3"/>
      <c r="RQ1154" s="3"/>
      <c r="RR1154" s="3"/>
      <c r="RS1154" s="3"/>
      <c r="RT1154" s="3"/>
      <c r="RU1154" s="3"/>
      <c r="RV1154" s="3"/>
      <c r="RW1154" s="3"/>
      <c r="RX1154" s="3"/>
      <c r="RY1154" s="3"/>
      <c r="RZ1154" s="3"/>
      <c r="SA1154" s="3"/>
      <c r="SB1154" s="3"/>
      <c r="SC1154" s="3"/>
      <c r="SD1154" s="3"/>
      <c r="SE1154" s="3"/>
      <c r="SF1154" s="3"/>
      <c r="SG1154" s="3"/>
      <c r="SH1154" s="3"/>
      <c r="SI1154" s="3"/>
      <c r="SJ1154" s="3"/>
      <c r="SK1154" s="3"/>
      <c r="SL1154" s="3"/>
      <c r="SM1154" s="3"/>
      <c r="SN1154" s="3"/>
      <c r="SO1154" s="3"/>
      <c r="SP1154" s="3"/>
      <c r="SQ1154" s="3"/>
      <c r="SR1154" s="3"/>
      <c r="SS1154" s="3"/>
      <c r="ST1154" s="3"/>
      <c r="SU1154" s="3"/>
      <c r="SV1154" s="3"/>
      <c r="SW1154" s="3"/>
      <c r="SX1154" s="3"/>
      <c r="SY1154" s="3"/>
      <c r="SZ1154" s="3"/>
      <c r="TA1154" s="3"/>
      <c r="TB1154" s="3"/>
      <c r="TC1154" s="3"/>
      <c r="TD1154" s="3"/>
      <c r="TE1154" s="3"/>
      <c r="TF1154" s="3"/>
      <c r="TG1154" s="3"/>
      <c r="TH1154" s="3"/>
      <c r="TI1154" s="3"/>
      <c r="TJ1154" s="3"/>
      <c r="TK1154" s="3"/>
      <c r="TL1154" s="3"/>
      <c r="TM1154" s="3"/>
      <c r="TN1154" s="3"/>
      <c r="TO1154" s="3"/>
      <c r="TP1154" s="3"/>
      <c r="TQ1154" s="3"/>
      <c r="TR1154" s="3"/>
      <c r="TS1154" s="3"/>
      <c r="TT1154" s="3"/>
      <c r="TU1154" s="3"/>
      <c r="TV1154" s="3"/>
      <c r="TW1154" s="3"/>
      <c r="TX1154" s="3"/>
      <c r="TY1154" s="3"/>
      <c r="TZ1154" s="3"/>
      <c r="UA1154" s="3"/>
      <c r="UB1154" s="3"/>
      <c r="UC1154" s="3"/>
      <c r="UD1154" s="3"/>
      <c r="UE1154" s="3"/>
      <c r="UF1154" s="3"/>
      <c r="UG1154" s="3"/>
      <c r="UH1154" s="3"/>
      <c r="UI1154" s="3"/>
      <c r="UJ1154" s="3"/>
      <c r="UK1154" s="3"/>
      <c r="UL1154" s="3"/>
      <c r="UM1154" s="3"/>
      <c r="UN1154" s="3"/>
      <c r="UO1154" s="3"/>
      <c r="UP1154" s="3"/>
      <c r="UQ1154" s="3"/>
      <c r="UR1154" s="3"/>
      <c r="US1154" s="3"/>
      <c r="UT1154" s="3"/>
      <c r="UU1154" s="3"/>
      <c r="UV1154" s="3"/>
      <c r="UW1154" s="3"/>
      <c r="UX1154" s="3"/>
      <c r="UY1154" s="3"/>
      <c r="UZ1154" s="3"/>
      <c r="VA1154" s="3"/>
      <c r="VB1154" s="3"/>
      <c r="VC1154" s="3"/>
      <c r="VD1154" s="3"/>
      <c r="VE1154" s="3"/>
      <c r="VF1154" s="3"/>
      <c r="VG1154" s="3"/>
      <c r="VH1154" s="3"/>
      <c r="VI1154" s="3"/>
      <c r="VJ1154" s="3"/>
      <c r="VK1154" s="3"/>
      <c r="VL1154" s="3"/>
      <c r="VM1154" s="3"/>
      <c r="VN1154" s="3"/>
      <c r="VO1154" s="3"/>
      <c r="VP1154" s="3"/>
      <c r="VQ1154" s="3"/>
      <c r="VR1154" s="3"/>
      <c r="VS1154" s="3"/>
      <c r="VT1154" s="3"/>
      <c r="VU1154" s="3"/>
      <c r="VV1154" s="3"/>
      <c r="VW1154" s="3"/>
      <c r="VX1154" s="3"/>
      <c r="VY1154" s="3"/>
      <c r="VZ1154" s="3"/>
      <c r="WA1154" s="3"/>
      <c r="WB1154" s="3"/>
      <c r="WC1154" s="3"/>
    </row>
    <row r="1155" spans="1:601" x14ac:dyDescent="0.3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  <c r="IW1155" s="3"/>
      <c r="IX1155" s="3"/>
      <c r="IY1155" s="3"/>
      <c r="IZ1155" s="3"/>
      <c r="JA1155" s="3"/>
      <c r="JB1155" s="3"/>
      <c r="JC1155" s="3"/>
      <c r="JD1155" s="3"/>
      <c r="JE1155" s="3"/>
      <c r="JF1155" s="3"/>
      <c r="JG1155" s="3"/>
      <c r="JH1155" s="3"/>
      <c r="JI1155" s="3"/>
      <c r="JJ1155" s="3"/>
      <c r="JK1155" s="3"/>
      <c r="JL1155" s="3"/>
      <c r="JM1155" s="3"/>
      <c r="JN1155" s="3"/>
      <c r="JO1155" s="3"/>
      <c r="JP1155" s="3"/>
      <c r="JQ1155" s="3"/>
      <c r="JR1155" s="3"/>
      <c r="JS1155" s="3"/>
      <c r="JT1155" s="3"/>
      <c r="JU1155" s="3"/>
      <c r="JV1155" s="3"/>
      <c r="JW1155" s="3"/>
      <c r="JX1155" s="3"/>
      <c r="JY1155" s="3"/>
      <c r="JZ1155" s="3"/>
      <c r="KA1155" s="3"/>
      <c r="KB1155" s="3"/>
      <c r="KC1155" s="3"/>
      <c r="KD1155" s="3"/>
      <c r="KE1155" s="3"/>
      <c r="KF1155" s="3"/>
      <c r="KG1155" s="3"/>
      <c r="KH1155" s="3"/>
      <c r="KI1155" s="3"/>
      <c r="KJ1155" s="3"/>
      <c r="KK1155" s="3"/>
      <c r="KL1155" s="3"/>
      <c r="KM1155" s="3"/>
      <c r="KN1155" s="3"/>
      <c r="KO1155" s="3"/>
      <c r="KP1155" s="3"/>
      <c r="KQ1155" s="3"/>
      <c r="KR1155" s="3"/>
      <c r="KS1155" s="3"/>
      <c r="KT1155" s="3"/>
      <c r="KU1155" s="3"/>
      <c r="KV1155" s="3"/>
      <c r="KW1155" s="3"/>
      <c r="KX1155" s="3"/>
      <c r="KY1155" s="3"/>
      <c r="KZ1155" s="3"/>
      <c r="LA1155" s="3"/>
      <c r="LB1155" s="3"/>
      <c r="LC1155" s="3"/>
      <c r="LD1155" s="3"/>
      <c r="LE1155" s="3"/>
      <c r="LF1155" s="3"/>
      <c r="LG1155" s="3"/>
      <c r="LH1155" s="3"/>
      <c r="LI1155" s="3"/>
      <c r="LJ1155" s="3"/>
      <c r="LK1155" s="3"/>
      <c r="LL1155" s="3"/>
      <c r="LM1155" s="3"/>
      <c r="LN1155" s="3"/>
      <c r="LO1155" s="3"/>
      <c r="LP1155" s="3"/>
      <c r="LQ1155" s="3"/>
      <c r="LR1155" s="3"/>
      <c r="LS1155" s="3"/>
      <c r="LT1155" s="3"/>
      <c r="LU1155" s="3"/>
      <c r="LV1155" s="3"/>
      <c r="LW1155" s="3"/>
      <c r="LX1155" s="3"/>
      <c r="LY1155" s="3"/>
      <c r="LZ1155" s="3"/>
      <c r="MA1155" s="3"/>
      <c r="MB1155" s="3"/>
      <c r="MC1155" s="3"/>
      <c r="MD1155" s="3"/>
      <c r="ME1155" s="3"/>
      <c r="MF1155" s="3"/>
      <c r="MG1155" s="3"/>
      <c r="MH1155" s="3"/>
      <c r="MI1155" s="3"/>
      <c r="MJ1155" s="3"/>
      <c r="MK1155" s="3"/>
      <c r="ML1155" s="3"/>
      <c r="MM1155" s="3"/>
      <c r="MN1155" s="3"/>
      <c r="MO1155" s="3"/>
      <c r="MP1155" s="3"/>
      <c r="MQ1155" s="3"/>
      <c r="MR1155" s="3"/>
      <c r="MS1155" s="3"/>
      <c r="MT1155" s="3"/>
      <c r="MU1155" s="3"/>
      <c r="MV1155" s="3"/>
      <c r="MW1155" s="3"/>
      <c r="MX1155" s="3"/>
      <c r="MY1155" s="3"/>
      <c r="MZ1155" s="3"/>
      <c r="NA1155" s="3"/>
      <c r="NB1155" s="3"/>
      <c r="NC1155" s="3"/>
      <c r="ND1155" s="3"/>
      <c r="NE1155" s="3"/>
      <c r="NF1155" s="3"/>
      <c r="NG1155" s="3"/>
      <c r="NH1155" s="3"/>
      <c r="NI1155" s="3"/>
      <c r="NJ1155" s="3"/>
      <c r="NK1155" s="3"/>
      <c r="NL1155" s="3"/>
      <c r="NM1155" s="3"/>
      <c r="NN1155" s="3"/>
      <c r="NO1155" s="3"/>
      <c r="NP1155" s="3"/>
      <c r="NQ1155" s="3"/>
      <c r="NR1155" s="3"/>
      <c r="NS1155" s="3"/>
      <c r="NT1155" s="3"/>
      <c r="NU1155" s="3"/>
      <c r="NV1155" s="3"/>
      <c r="NW1155" s="3"/>
      <c r="NX1155" s="3"/>
      <c r="NY1155" s="3"/>
      <c r="NZ1155" s="3"/>
      <c r="OA1155" s="3"/>
      <c r="OB1155" s="3"/>
      <c r="OC1155" s="3"/>
      <c r="OD1155" s="3"/>
      <c r="OE1155" s="3"/>
      <c r="OF1155" s="3"/>
      <c r="OG1155" s="3"/>
      <c r="OH1155" s="3"/>
      <c r="OI1155" s="3"/>
      <c r="OJ1155" s="3"/>
      <c r="OK1155" s="3"/>
      <c r="OL1155" s="3"/>
      <c r="OM1155" s="3"/>
      <c r="ON1155" s="3"/>
      <c r="OO1155" s="3"/>
      <c r="OP1155" s="3"/>
      <c r="OQ1155" s="3"/>
      <c r="OR1155" s="3"/>
      <c r="OS1155" s="3"/>
      <c r="OT1155" s="3"/>
      <c r="OU1155" s="3"/>
      <c r="OV1155" s="3"/>
      <c r="OW1155" s="3"/>
      <c r="OX1155" s="3"/>
      <c r="OY1155" s="3"/>
      <c r="OZ1155" s="3"/>
      <c r="PA1155" s="3"/>
      <c r="PB1155" s="3"/>
      <c r="PC1155" s="3"/>
      <c r="PD1155" s="3"/>
      <c r="PE1155" s="3"/>
      <c r="PF1155" s="3"/>
      <c r="PG1155" s="3"/>
      <c r="PH1155" s="3"/>
      <c r="PI1155" s="3"/>
      <c r="PJ1155" s="3"/>
      <c r="PK1155" s="3"/>
      <c r="PL1155" s="3"/>
      <c r="PM1155" s="3"/>
      <c r="PN1155" s="3"/>
      <c r="PO1155" s="3"/>
      <c r="PP1155" s="3"/>
      <c r="PQ1155" s="3"/>
      <c r="PR1155" s="3"/>
      <c r="PS1155" s="3"/>
      <c r="PT1155" s="3"/>
      <c r="PU1155" s="3"/>
      <c r="PV1155" s="3"/>
      <c r="PW1155" s="3"/>
      <c r="PX1155" s="3"/>
      <c r="PY1155" s="3"/>
      <c r="PZ1155" s="3"/>
      <c r="QA1155" s="3"/>
      <c r="QB1155" s="3"/>
      <c r="QC1155" s="3"/>
      <c r="QD1155" s="3"/>
      <c r="QE1155" s="3"/>
      <c r="QF1155" s="3"/>
      <c r="QG1155" s="3"/>
      <c r="QH1155" s="3"/>
      <c r="QI1155" s="3"/>
      <c r="QJ1155" s="3"/>
      <c r="QK1155" s="3"/>
      <c r="QL1155" s="3"/>
      <c r="QM1155" s="3"/>
      <c r="QN1155" s="3"/>
      <c r="QO1155" s="3"/>
      <c r="QP1155" s="3"/>
      <c r="QQ1155" s="3"/>
      <c r="QR1155" s="3"/>
      <c r="QS1155" s="3"/>
      <c r="QT1155" s="3"/>
      <c r="QU1155" s="3"/>
      <c r="QV1155" s="3"/>
      <c r="QW1155" s="3"/>
      <c r="QX1155" s="3"/>
      <c r="QY1155" s="3"/>
      <c r="QZ1155" s="3"/>
      <c r="RA1155" s="3"/>
      <c r="RB1155" s="3"/>
      <c r="RC1155" s="3"/>
      <c r="RD1155" s="3"/>
      <c r="RE1155" s="3"/>
      <c r="RF1155" s="3"/>
      <c r="RG1155" s="3"/>
      <c r="RH1155" s="3"/>
      <c r="RI1155" s="3"/>
      <c r="RJ1155" s="3"/>
      <c r="RK1155" s="3"/>
      <c r="RL1155" s="3"/>
      <c r="RM1155" s="3"/>
      <c r="RN1155" s="3"/>
      <c r="RO1155" s="3"/>
      <c r="RP1155" s="3"/>
      <c r="RQ1155" s="3"/>
      <c r="RR1155" s="3"/>
      <c r="RS1155" s="3"/>
      <c r="RT1155" s="3"/>
      <c r="RU1155" s="3"/>
      <c r="RV1155" s="3"/>
      <c r="RW1155" s="3"/>
      <c r="RX1155" s="3"/>
      <c r="RY1155" s="3"/>
      <c r="RZ1155" s="3"/>
      <c r="SA1155" s="3"/>
      <c r="SB1155" s="3"/>
      <c r="SC1155" s="3"/>
      <c r="SD1155" s="3"/>
      <c r="SE1155" s="3"/>
      <c r="SF1155" s="3"/>
      <c r="SG1155" s="3"/>
      <c r="SH1155" s="3"/>
      <c r="SI1155" s="3"/>
      <c r="SJ1155" s="3"/>
      <c r="SK1155" s="3"/>
      <c r="SL1155" s="3"/>
      <c r="SM1155" s="3"/>
      <c r="SN1155" s="3"/>
      <c r="SO1155" s="3"/>
      <c r="SP1155" s="3"/>
      <c r="SQ1155" s="3"/>
      <c r="SR1155" s="3"/>
      <c r="SS1155" s="3"/>
      <c r="ST1155" s="3"/>
      <c r="SU1155" s="3"/>
      <c r="SV1155" s="3"/>
      <c r="SW1155" s="3"/>
      <c r="SX1155" s="3"/>
      <c r="SY1155" s="3"/>
      <c r="SZ1155" s="3"/>
      <c r="TA1155" s="3"/>
      <c r="TB1155" s="3"/>
      <c r="TC1155" s="3"/>
      <c r="TD1155" s="3"/>
      <c r="TE1155" s="3"/>
      <c r="TF1155" s="3"/>
      <c r="TG1155" s="3"/>
      <c r="TH1155" s="3"/>
      <c r="TI1155" s="3"/>
      <c r="TJ1155" s="3"/>
      <c r="TK1155" s="3"/>
      <c r="TL1155" s="3"/>
      <c r="TM1155" s="3"/>
      <c r="TN1155" s="3"/>
      <c r="TO1155" s="3"/>
      <c r="TP1155" s="3"/>
      <c r="TQ1155" s="3"/>
      <c r="TR1155" s="3"/>
      <c r="TS1155" s="3"/>
      <c r="TT1155" s="3"/>
      <c r="TU1155" s="3"/>
      <c r="TV1155" s="3"/>
      <c r="TW1155" s="3"/>
      <c r="TX1155" s="3"/>
      <c r="TY1155" s="3"/>
      <c r="TZ1155" s="3"/>
      <c r="UA1155" s="3"/>
      <c r="UB1155" s="3"/>
      <c r="UC1155" s="3"/>
      <c r="UD1155" s="3"/>
      <c r="UE1155" s="3"/>
      <c r="UF1155" s="3"/>
      <c r="UG1155" s="3"/>
      <c r="UH1155" s="3"/>
      <c r="UI1155" s="3"/>
      <c r="UJ1155" s="3"/>
      <c r="UK1155" s="3"/>
      <c r="UL1155" s="3"/>
      <c r="UM1155" s="3"/>
      <c r="UN1155" s="3"/>
      <c r="UO1155" s="3"/>
      <c r="UP1155" s="3"/>
      <c r="UQ1155" s="3"/>
      <c r="UR1155" s="3"/>
      <c r="US1155" s="3"/>
      <c r="UT1155" s="3"/>
      <c r="UU1155" s="3"/>
      <c r="UV1155" s="3"/>
      <c r="UW1155" s="3"/>
      <c r="UX1155" s="3"/>
      <c r="UY1155" s="3"/>
      <c r="UZ1155" s="3"/>
      <c r="VA1155" s="3"/>
      <c r="VB1155" s="3"/>
      <c r="VC1155" s="3"/>
      <c r="VD1155" s="3"/>
      <c r="VE1155" s="3"/>
      <c r="VF1155" s="3"/>
      <c r="VG1155" s="3"/>
      <c r="VH1155" s="3"/>
      <c r="VI1155" s="3"/>
      <c r="VJ1155" s="3"/>
      <c r="VK1155" s="3"/>
      <c r="VL1155" s="3"/>
      <c r="VM1155" s="3"/>
      <c r="VN1155" s="3"/>
      <c r="VO1155" s="3"/>
      <c r="VP1155" s="3"/>
      <c r="VQ1155" s="3"/>
      <c r="VR1155" s="3"/>
      <c r="VS1155" s="3"/>
      <c r="VT1155" s="3"/>
      <c r="VU1155" s="3"/>
      <c r="VV1155" s="3"/>
      <c r="VW1155" s="3"/>
      <c r="VX1155" s="3"/>
      <c r="VY1155" s="3"/>
      <c r="VZ1155" s="3"/>
      <c r="WA1155" s="3"/>
      <c r="WB1155" s="3"/>
      <c r="WC1155" s="3"/>
    </row>
    <row r="1156" spans="1:601" x14ac:dyDescent="0.35">
      <c r="A1156" s="1"/>
      <c r="B1156" s="1"/>
      <c r="C1156" s="1"/>
      <c r="D1156" s="1"/>
      <c r="E1156" s="2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601" x14ac:dyDescent="0.3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601" x14ac:dyDescent="0.3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601" x14ac:dyDescent="0.3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601" x14ac:dyDescent="0.3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601" x14ac:dyDescent="0.3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601" x14ac:dyDescent="0.3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601" x14ac:dyDescent="0.3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601" x14ac:dyDescent="0.3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601" x14ac:dyDescent="0.3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601" x14ac:dyDescent="0.3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601" x14ac:dyDescent="0.3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601" x14ac:dyDescent="0.3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3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3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3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3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3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3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3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3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3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3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3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3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3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3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3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3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3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3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3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3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3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3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3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3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3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3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3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3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3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3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3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3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3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3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3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3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3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3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3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3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3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3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3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3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3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3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3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3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3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3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3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3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3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3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3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3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3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3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3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3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3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3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3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3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3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3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3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3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3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3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3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3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3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3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3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3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3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3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3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3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3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3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3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3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3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3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3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3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3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3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3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3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3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3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3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3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3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3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3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3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3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3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3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3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3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3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3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3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3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3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3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3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3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3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3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3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3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3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3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3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3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3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3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3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3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3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3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3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3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3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3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3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3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3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3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3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3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3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3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3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3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3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3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3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3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3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3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3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3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3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3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3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3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3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3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3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3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3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3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3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3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3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3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3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3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3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3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3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3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3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3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3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3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3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3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3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3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3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3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3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3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3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3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3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3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3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3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3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3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3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3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3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3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3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3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3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3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3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3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3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3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3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3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3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3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3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3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3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3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3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3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3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3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3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3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3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3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3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3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3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3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3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3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3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3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3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3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3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3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3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3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3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3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3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3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3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3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3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3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3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3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3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3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3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3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3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3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3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3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3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3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3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3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3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3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3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3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3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3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3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3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3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3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3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3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3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3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3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3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3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3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3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3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3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3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3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3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3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3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3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3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3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3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3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3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3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3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3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3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3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3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3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3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3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3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3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3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3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3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3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3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3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3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3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3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3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3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3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3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3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3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3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3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3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3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3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3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3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3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3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3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3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3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3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3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3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3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3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3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3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3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3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3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3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3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3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3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3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3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3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3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3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3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3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3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3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3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3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3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3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3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3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3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3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3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3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3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3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3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3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3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3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3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3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3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3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3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3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3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3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3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3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3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3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3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3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3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3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3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3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3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3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3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3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3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3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3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3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3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3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3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3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3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3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3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3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3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3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3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3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3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3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3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3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3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3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3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3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3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3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3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3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3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3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3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3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3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3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3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3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3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3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3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3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3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3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3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3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3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3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3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3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3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3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3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3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3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3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3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3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3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3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3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3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3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3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3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3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3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3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3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3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3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3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3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3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3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3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3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3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3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3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3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3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3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3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3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3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3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3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3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3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3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3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3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3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3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3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3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3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3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3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3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3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3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3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3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3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3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3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3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3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3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3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3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3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3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3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3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3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3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3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3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3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3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3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3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3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3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3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3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3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3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3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3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3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3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3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3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3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3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3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3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3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3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3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3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3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3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3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3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3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3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3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3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3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3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3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3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3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3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3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3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3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3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3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3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3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3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3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3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3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3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3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3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3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3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3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3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3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3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3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3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3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3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3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3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3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3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3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3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3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3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3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35">
      <c r="E1743" s="1"/>
    </row>
  </sheetData>
  <sortState xmlns:xlrd2="http://schemas.microsoft.com/office/spreadsheetml/2017/richdata2" ref="A167:N169">
    <sortCondition ref="A167:A169"/>
  </sortState>
  <printOptions horizontalCentered="1"/>
  <pageMargins left="0.51181102362204722" right="0.11811023622047245" top="0" bottom="0" header="0.31496062992125984" footer="0.31496062992125984"/>
  <pageSetup paperSize="9" scale="69" fitToHeight="6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H470"/>
  <sheetViews>
    <sheetView topLeftCell="A4" zoomScaleNormal="100" workbookViewId="0">
      <selection activeCell="G14" sqref="G14:G20"/>
    </sheetView>
  </sheetViews>
  <sheetFormatPr defaultRowHeight="14.5" x14ac:dyDescent="0.35"/>
  <cols>
    <col min="1" max="1" width="1.7265625" customWidth="1"/>
    <col min="2" max="2" width="2.7265625" customWidth="1"/>
    <col min="3" max="3" width="12.7265625" customWidth="1"/>
    <col min="4" max="4" width="25.1796875" customWidth="1"/>
    <col min="5" max="5" width="12.7265625" customWidth="1"/>
    <col min="6" max="6" width="1.7265625" customWidth="1"/>
    <col min="7" max="8" width="9.1796875" customWidth="1"/>
    <col min="9" max="9" width="2.7265625" customWidth="1"/>
    <col min="10" max="11" width="9.1796875" customWidth="1"/>
    <col min="12" max="13" width="1.54296875" customWidth="1"/>
    <col min="14" max="14" width="11.453125" bestFit="1" customWidth="1"/>
    <col min="15" max="16" width="10.81640625" bestFit="1" customWidth="1"/>
    <col min="17" max="17" width="1.54296875" customWidth="1"/>
  </cols>
  <sheetData>
    <row r="1" spans="2:34" x14ac:dyDescent="0.35">
      <c r="B1" s="73" t="s">
        <v>396</v>
      </c>
      <c r="C1" s="74"/>
      <c r="D1" s="74"/>
      <c r="E1" s="74"/>
      <c r="F1" s="74"/>
      <c r="G1" s="78"/>
      <c r="H1" s="85" t="s">
        <v>647</v>
      </c>
      <c r="I1" s="74"/>
      <c r="J1" s="74"/>
      <c r="K1" s="85"/>
      <c r="L1" s="74"/>
      <c r="M1" s="74"/>
      <c r="N1" s="74"/>
    </row>
    <row r="2" spans="2:34" x14ac:dyDescent="0.35"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</row>
    <row r="3" spans="2:34" x14ac:dyDescent="0.35">
      <c r="B3" s="74"/>
      <c r="C3" s="74"/>
      <c r="D3" s="74"/>
      <c r="E3" s="74"/>
      <c r="F3" s="74"/>
      <c r="G3" s="75" t="s">
        <v>406</v>
      </c>
      <c r="H3" s="79" t="s">
        <v>408</v>
      </c>
      <c r="I3" s="74"/>
      <c r="J3" s="79" t="s">
        <v>410</v>
      </c>
      <c r="K3" s="76"/>
      <c r="L3" s="74"/>
      <c r="M3" s="39" t="s">
        <v>504</v>
      </c>
      <c r="N3" s="39"/>
    </row>
    <row r="4" spans="2:34" x14ac:dyDescent="0.35">
      <c r="B4" s="74"/>
      <c r="C4" s="74"/>
      <c r="D4" s="74"/>
      <c r="E4" s="74"/>
      <c r="F4" s="74"/>
      <c r="G4" s="94" t="s">
        <v>407</v>
      </c>
      <c r="H4" s="80" t="s">
        <v>409</v>
      </c>
      <c r="I4" s="74"/>
      <c r="J4" s="80" t="s">
        <v>411</v>
      </c>
      <c r="K4" s="77" t="s">
        <v>412</v>
      </c>
      <c r="L4" s="74"/>
      <c r="M4" s="125"/>
      <c r="N4" s="125"/>
    </row>
    <row r="5" spans="2:34" x14ac:dyDescent="0.35">
      <c r="B5" s="74" t="s">
        <v>38</v>
      </c>
      <c r="C5" s="74"/>
      <c r="D5" s="74"/>
      <c r="E5" s="74"/>
      <c r="F5" s="74"/>
      <c r="G5" s="86"/>
      <c r="H5" s="92"/>
      <c r="I5" s="74"/>
      <c r="J5" s="86"/>
      <c r="K5" s="86"/>
      <c r="L5" s="74"/>
      <c r="M5" s="130"/>
      <c r="N5" s="39"/>
      <c r="O5" s="148" t="s">
        <v>485</v>
      </c>
      <c r="P5" s="148" t="s">
        <v>486</v>
      </c>
    </row>
    <row r="6" spans="2:34" x14ac:dyDescent="0.35">
      <c r="B6" s="74"/>
      <c r="C6" s="74" t="s">
        <v>397</v>
      </c>
      <c r="D6" s="78" t="s">
        <v>652</v>
      </c>
      <c r="E6" s="74"/>
      <c r="F6" s="74"/>
      <c r="G6" s="83">
        <v>94</v>
      </c>
      <c r="H6" s="93"/>
      <c r="I6" s="74"/>
      <c r="J6" s="82"/>
      <c r="K6" s="82"/>
      <c r="L6" s="74"/>
      <c r="M6" s="125"/>
      <c r="N6" s="125"/>
      <c r="O6" s="149" t="s">
        <v>484</v>
      </c>
      <c r="P6" s="149" t="s">
        <v>653</v>
      </c>
    </row>
    <row r="7" spans="2:34" x14ac:dyDescent="0.35">
      <c r="B7" s="74"/>
      <c r="C7" s="74" t="s">
        <v>169</v>
      </c>
      <c r="D7" s="78" t="s">
        <v>648</v>
      </c>
      <c r="E7" s="74"/>
      <c r="F7" s="74"/>
      <c r="G7" s="83">
        <f>((87543*0.004)/365)*(30+31+30+31)</f>
        <v>117.04379178082193</v>
      </c>
      <c r="H7" s="93"/>
      <c r="I7" s="74"/>
      <c r="J7" s="82"/>
      <c r="K7" s="82"/>
      <c r="L7" s="74"/>
      <c r="M7" s="126" t="s">
        <v>482</v>
      </c>
      <c r="N7" s="126"/>
    </row>
    <row r="8" spans="2:34" x14ac:dyDescent="0.35">
      <c r="B8" s="74"/>
      <c r="C8" s="74" t="s">
        <v>459</v>
      </c>
      <c r="D8" s="78" t="s">
        <v>649</v>
      </c>
      <c r="E8" s="74"/>
      <c r="F8" s="74"/>
      <c r="G8" s="83">
        <f>((75062*0.001)/365)*(31+28+31+30+31+30+31)</f>
        <v>43.597654794520551</v>
      </c>
      <c r="H8" s="93"/>
      <c r="I8" s="74"/>
      <c r="J8" s="82"/>
      <c r="K8" s="82"/>
      <c r="L8" s="74"/>
      <c r="M8" s="126"/>
      <c r="N8" s="127" t="s">
        <v>468</v>
      </c>
      <c r="O8" s="122">
        <v>15930</v>
      </c>
      <c r="P8" s="122">
        <f>(O8/6)*2</f>
        <v>5310</v>
      </c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</row>
    <row r="9" spans="2:34" x14ac:dyDescent="0.35">
      <c r="B9" s="74"/>
      <c r="C9" s="74" t="s">
        <v>398</v>
      </c>
      <c r="D9" s="78" t="s">
        <v>650</v>
      </c>
      <c r="E9" s="74"/>
      <c r="F9" s="74"/>
      <c r="G9" s="83">
        <f>((26113*0.0025)/365)*(21+31+30+31+30+31)</f>
        <v>31.120972602739727</v>
      </c>
      <c r="H9" s="93"/>
      <c r="I9" s="74"/>
      <c r="J9" s="82"/>
      <c r="K9" s="82"/>
      <c r="L9" s="74"/>
      <c r="M9" s="126"/>
      <c r="N9" s="128" t="s">
        <v>469</v>
      </c>
      <c r="O9" s="122">
        <v>5826.66</v>
      </c>
      <c r="P9" s="122">
        <f t="shared" ref="P9:P10" si="0">(O9/6)*2</f>
        <v>1942.22</v>
      </c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</row>
    <row r="10" spans="2:34" x14ac:dyDescent="0.35">
      <c r="B10" s="74"/>
      <c r="C10" s="74" t="s">
        <v>398</v>
      </c>
      <c r="D10" s="78" t="s">
        <v>651</v>
      </c>
      <c r="E10" s="74"/>
      <c r="F10" s="74"/>
      <c r="G10" s="95">
        <f>((40223*0.0025)/365)*(21+31)</f>
        <v>14.326000000000001</v>
      </c>
      <c r="H10" s="93"/>
      <c r="I10" s="74"/>
      <c r="J10" s="82"/>
      <c r="K10" s="82"/>
      <c r="L10" s="74"/>
      <c r="M10" s="126"/>
      <c r="N10" s="129" t="s">
        <v>467</v>
      </c>
      <c r="O10" s="122">
        <f>3166.66+833.33</f>
        <v>3999.99</v>
      </c>
      <c r="P10" s="122">
        <f t="shared" si="0"/>
        <v>1333.33</v>
      </c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</row>
    <row r="11" spans="2:34" x14ac:dyDescent="0.35">
      <c r="B11" s="74"/>
      <c r="C11" s="74"/>
      <c r="D11" s="78"/>
      <c r="E11" s="74"/>
      <c r="F11" s="74"/>
      <c r="G11" s="83">
        <f>SUM(G6:G10)</f>
        <v>300.08841917808229</v>
      </c>
      <c r="H11" s="83"/>
      <c r="I11" s="74"/>
      <c r="J11" s="82"/>
      <c r="K11" s="82"/>
      <c r="L11" s="74"/>
      <c r="M11" s="126" t="s">
        <v>463</v>
      </c>
      <c r="N11" s="126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</row>
    <row r="12" spans="2:34" x14ac:dyDescent="0.35">
      <c r="B12" s="74" t="s">
        <v>466</v>
      </c>
      <c r="C12" s="74"/>
      <c r="D12" s="78" t="s">
        <v>578</v>
      </c>
      <c r="E12" s="74"/>
      <c r="F12" s="74"/>
      <c r="G12" s="96"/>
      <c r="H12" s="83">
        <f>+P24</f>
        <v>36181.096666666665</v>
      </c>
      <c r="I12" s="74"/>
      <c r="J12" s="82"/>
      <c r="K12" s="82"/>
      <c r="L12" s="74"/>
      <c r="M12" s="126"/>
      <c r="N12" s="127" t="s">
        <v>468</v>
      </c>
      <c r="O12" s="122">
        <v>12025</v>
      </c>
      <c r="P12" s="122">
        <f t="shared" ref="P12:P14" si="1">(O12/6)*2</f>
        <v>4008.3333333333335</v>
      </c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</row>
    <row r="13" spans="2:34" x14ac:dyDescent="0.35">
      <c r="B13" s="74" t="s">
        <v>41</v>
      </c>
      <c r="C13" s="74"/>
      <c r="D13" s="78"/>
      <c r="E13" s="74"/>
      <c r="F13" s="74"/>
      <c r="G13" s="96"/>
      <c r="H13" s="83"/>
      <c r="I13" s="74"/>
      <c r="J13" s="82"/>
      <c r="K13" s="82"/>
      <c r="L13" s="74"/>
      <c r="M13" s="126"/>
      <c r="N13" s="128" t="s">
        <v>469</v>
      </c>
      <c r="O13" s="122">
        <v>4274.99</v>
      </c>
      <c r="P13" s="122">
        <f t="shared" si="1"/>
        <v>1424.9966666666667</v>
      </c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</row>
    <row r="14" spans="2:34" x14ac:dyDescent="0.35">
      <c r="B14" s="74"/>
      <c r="C14" s="74" t="s">
        <v>508</v>
      </c>
      <c r="D14" s="78" t="s">
        <v>654</v>
      </c>
      <c r="E14" s="74"/>
      <c r="F14" s="74"/>
      <c r="G14" s="96"/>
      <c r="H14" s="96">
        <f>99.5*9.9</f>
        <v>985.05000000000007</v>
      </c>
      <c r="I14" s="74"/>
      <c r="J14" s="82"/>
      <c r="K14" s="82"/>
      <c r="L14" s="74"/>
      <c r="M14" s="126"/>
      <c r="N14" s="129" t="s">
        <v>467</v>
      </c>
      <c r="O14" s="122">
        <f>416.66+41.67</f>
        <v>458.33000000000004</v>
      </c>
      <c r="P14" s="122">
        <f t="shared" si="1"/>
        <v>152.77666666666667</v>
      </c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</row>
    <row r="15" spans="2:34" x14ac:dyDescent="0.35">
      <c r="B15" s="74"/>
      <c r="C15" s="74" t="s">
        <v>509</v>
      </c>
      <c r="D15" s="78" t="s">
        <v>655</v>
      </c>
      <c r="E15" s="74"/>
      <c r="F15" s="74"/>
      <c r="G15" s="96"/>
      <c r="H15" s="96">
        <f>24*11.37</f>
        <v>272.88</v>
      </c>
      <c r="I15" s="74"/>
      <c r="J15" s="82"/>
      <c r="K15" s="82"/>
      <c r="L15" s="74"/>
      <c r="M15" s="126"/>
      <c r="N15" s="201" t="s">
        <v>579</v>
      </c>
      <c r="O15" s="122">
        <v>0</v>
      </c>
      <c r="P15" s="122">
        <f t="shared" ref="P15" si="2">(O15/6)*3</f>
        <v>0</v>
      </c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</row>
    <row r="16" spans="2:34" x14ac:dyDescent="0.35">
      <c r="B16" s="74"/>
      <c r="C16" s="74" t="s">
        <v>54</v>
      </c>
      <c r="D16" s="78" t="s">
        <v>656</v>
      </c>
      <c r="E16" s="74"/>
      <c r="F16" s="74"/>
      <c r="G16" s="96"/>
      <c r="H16" s="96">
        <v>14.23</v>
      </c>
      <c r="I16" s="74"/>
      <c r="J16" s="82"/>
      <c r="K16" s="82"/>
      <c r="L16" s="74"/>
      <c r="M16" s="126" t="s">
        <v>56</v>
      </c>
      <c r="N16" s="126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</row>
    <row r="17" spans="2:34" x14ac:dyDescent="0.35">
      <c r="B17" s="74"/>
      <c r="C17" s="74" t="s">
        <v>146</v>
      </c>
      <c r="D17" s="78" t="s">
        <v>656</v>
      </c>
      <c r="E17" s="74"/>
      <c r="F17" s="74"/>
      <c r="G17" s="96"/>
      <c r="H17" s="96">
        <v>18</v>
      </c>
      <c r="I17" s="74"/>
      <c r="J17" s="82"/>
      <c r="K17" s="82"/>
      <c r="L17" s="74"/>
      <c r="M17" s="126"/>
      <c r="N17" s="127" t="s">
        <v>468</v>
      </c>
      <c r="O17" s="122">
        <v>12775</v>
      </c>
      <c r="P17" s="122">
        <f t="shared" ref="P17:P19" si="3">(O17/6)*2</f>
        <v>4258.333333333333</v>
      </c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</row>
    <row r="18" spans="2:34" x14ac:dyDescent="0.35">
      <c r="B18" s="74"/>
      <c r="C18" s="74" t="s">
        <v>42</v>
      </c>
      <c r="D18" s="78"/>
      <c r="E18" s="74"/>
      <c r="F18" s="74"/>
      <c r="G18" s="96"/>
      <c r="H18" s="96">
        <f>SUM(H14:H17)*0.139738</f>
        <v>180.28437808000001</v>
      </c>
      <c r="I18" s="74"/>
      <c r="J18" s="82"/>
      <c r="K18" s="82"/>
      <c r="L18" s="74"/>
      <c r="M18" s="126"/>
      <c r="N18" s="128" t="s">
        <v>469</v>
      </c>
      <c r="O18" s="122">
        <v>6300</v>
      </c>
      <c r="P18" s="122">
        <f t="shared" si="3"/>
        <v>2100</v>
      </c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</row>
    <row r="19" spans="2:34" x14ac:dyDescent="0.35">
      <c r="B19" s="74"/>
      <c r="C19" s="74" t="s">
        <v>510</v>
      </c>
      <c r="D19" s="78"/>
      <c r="E19" s="74"/>
      <c r="F19" s="74"/>
      <c r="G19" s="96"/>
      <c r="H19" s="96">
        <f>SUM(H14:H18)*0.06</f>
        <v>88.226662684800004</v>
      </c>
      <c r="I19" s="74"/>
      <c r="J19" s="82"/>
      <c r="K19" s="82"/>
      <c r="L19" s="74"/>
      <c r="M19" s="126"/>
      <c r="N19" s="129" t="s">
        <v>467</v>
      </c>
      <c r="O19" s="122">
        <v>166.67</v>
      </c>
      <c r="P19" s="122">
        <f t="shared" si="3"/>
        <v>55.556666666666665</v>
      </c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</row>
    <row r="20" spans="2:34" x14ac:dyDescent="0.35">
      <c r="B20" s="74"/>
      <c r="C20" s="74" t="s">
        <v>165</v>
      </c>
      <c r="D20" s="78"/>
      <c r="E20" s="74"/>
      <c r="F20" s="74"/>
      <c r="G20" s="96"/>
      <c r="H20" s="96">
        <f>SUM(H14:H18)*0.018</f>
        <v>26.467998805440001</v>
      </c>
      <c r="I20" s="74"/>
      <c r="J20" s="82"/>
      <c r="K20" s="82"/>
      <c r="L20" s="74"/>
      <c r="M20" s="126" t="s">
        <v>483</v>
      </c>
      <c r="N20" s="126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</row>
    <row r="21" spans="2:34" x14ac:dyDescent="0.35">
      <c r="B21" s="74" t="s">
        <v>399</v>
      </c>
      <c r="C21" s="74"/>
      <c r="D21" s="74">
        <v>36</v>
      </c>
      <c r="E21" s="74"/>
      <c r="F21" s="74"/>
      <c r="G21" s="83"/>
      <c r="H21" s="83">
        <v>0</v>
      </c>
      <c r="I21" s="74"/>
      <c r="J21" s="82"/>
      <c r="K21" s="82"/>
      <c r="L21" s="74"/>
      <c r="M21" s="126"/>
      <c r="N21" s="127" t="s">
        <v>468</v>
      </c>
      <c r="O21" s="122">
        <v>32340</v>
      </c>
      <c r="P21" s="122">
        <f t="shared" ref="P21:P23" si="4">(O21/6)*2</f>
        <v>10780</v>
      </c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</row>
    <row r="22" spans="2:34" x14ac:dyDescent="0.35">
      <c r="B22" s="74" t="s">
        <v>10</v>
      </c>
      <c r="C22" s="74"/>
      <c r="D22" s="74" t="s">
        <v>657</v>
      </c>
      <c r="E22" s="74"/>
      <c r="F22" s="74"/>
      <c r="G22" s="83"/>
      <c r="H22" s="83">
        <v>275</v>
      </c>
      <c r="I22" s="74"/>
      <c r="J22" s="82"/>
      <c r="K22" s="82"/>
      <c r="L22" s="74"/>
      <c r="M22" s="126"/>
      <c r="N22" s="128" t="s">
        <v>469</v>
      </c>
      <c r="O22" s="122">
        <v>13530</v>
      </c>
      <c r="P22" s="122">
        <f t="shared" si="4"/>
        <v>4510</v>
      </c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</row>
    <row r="23" spans="2:34" x14ac:dyDescent="0.35">
      <c r="B23" s="74" t="s">
        <v>27</v>
      </c>
      <c r="C23" s="74"/>
      <c r="D23" s="74" t="s">
        <v>404</v>
      </c>
      <c r="E23" s="74"/>
      <c r="F23" s="74"/>
      <c r="G23" s="83"/>
      <c r="H23" s="83">
        <f>(250/12)*7</f>
        <v>145.83333333333331</v>
      </c>
      <c r="I23" s="74"/>
      <c r="J23" s="82"/>
      <c r="K23" s="82"/>
      <c r="L23" s="74"/>
      <c r="M23" s="126"/>
      <c r="N23" s="129" t="s">
        <v>467</v>
      </c>
      <c r="O23" s="122">
        <v>916.65</v>
      </c>
      <c r="P23" s="122">
        <f t="shared" si="4"/>
        <v>305.55</v>
      </c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</row>
    <row r="24" spans="2:34" x14ac:dyDescent="0.35">
      <c r="B24" s="74" t="s">
        <v>27</v>
      </c>
      <c r="C24" s="74"/>
      <c r="D24" s="74" t="s">
        <v>602</v>
      </c>
      <c r="E24" s="74"/>
      <c r="F24" s="74"/>
      <c r="G24" s="83">
        <f>(77/12)*10</f>
        <v>64.166666666666671</v>
      </c>
      <c r="H24" s="83"/>
      <c r="I24" s="74"/>
      <c r="J24" s="82"/>
      <c r="K24" s="82"/>
      <c r="L24" s="74"/>
      <c r="M24" s="126" t="s">
        <v>93</v>
      </c>
      <c r="N24" s="74"/>
      <c r="O24" s="131">
        <f>SUM(O8:O23)</f>
        <v>108543.29</v>
      </c>
      <c r="P24" s="131">
        <f>SUM(P8:P23)</f>
        <v>36181.096666666665</v>
      </c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</row>
    <row r="25" spans="2:34" x14ac:dyDescent="0.35">
      <c r="B25" s="74" t="s">
        <v>181</v>
      </c>
      <c r="C25" s="74"/>
      <c r="D25" s="74" t="s">
        <v>603</v>
      </c>
      <c r="E25" s="74">
        <v>3689</v>
      </c>
      <c r="F25" s="74"/>
      <c r="G25" s="83"/>
      <c r="H25" s="96">
        <f>(E25-J25)*K25</f>
        <v>45.824999999999996</v>
      </c>
      <c r="I25" s="74"/>
      <c r="J25" s="82">
        <v>3494</v>
      </c>
      <c r="K25" s="82">
        <v>0.23499999999999999</v>
      </c>
      <c r="L25" s="74"/>
      <c r="M25" s="126"/>
      <c r="N25" s="74"/>
      <c r="O25" s="133"/>
      <c r="P25" s="133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</row>
    <row r="26" spans="2:34" x14ac:dyDescent="0.35">
      <c r="B26" s="74" t="s">
        <v>395</v>
      </c>
      <c r="C26" s="74"/>
      <c r="D26" s="74" t="s">
        <v>405</v>
      </c>
      <c r="E26" s="112">
        <v>483745</v>
      </c>
      <c r="F26" s="74"/>
      <c r="G26" s="83"/>
      <c r="H26" s="96">
        <f>(E26-J26)*K26</f>
        <v>1490.73</v>
      </c>
      <c r="I26" s="74"/>
      <c r="J26" s="82">
        <v>479716</v>
      </c>
      <c r="K26" s="82">
        <v>0.37</v>
      </c>
      <c r="L26" s="74"/>
      <c r="M26" s="126"/>
      <c r="N26" s="202"/>
      <c r="O26" s="200"/>
      <c r="P26" s="200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</row>
    <row r="27" spans="2:34" x14ac:dyDescent="0.35">
      <c r="B27" s="74" t="s">
        <v>400</v>
      </c>
      <c r="C27" s="74"/>
      <c r="D27" s="74" t="s">
        <v>514</v>
      </c>
      <c r="E27" s="112">
        <v>55473</v>
      </c>
      <c r="F27" s="74"/>
      <c r="G27" s="83"/>
      <c r="H27" s="96">
        <f>(E27-J27)*K27</f>
        <v>3195.52</v>
      </c>
      <c r="I27" s="74"/>
      <c r="J27" s="82">
        <v>35501</v>
      </c>
      <c r="K27" s="82">
        <v>0.16</v>
      </c>
      <c r="L27" s="74"/>
      <c r="M27" s="74"/>
      <c r="N27" s="74"/>
      <c r="O27" s="125"/>
      <c r="P27" s="125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</row>
    <row r="28" spans="2:34" x14ac:dyDescent="0.35">
      <c r="B28" s="74" t="s">
        <v>488</v>
      </c>
      <c r="C28" s="74"/>
      <c r="D28" s="74"/>
      <c r="E28" s="112">
        <v>111949</v>
      </c>
      <c r="F28" s="74"/>
      <c r="G28" s="83">
        <f>(E28-J28)*K28</f>
        <v>0</v>
      </c>
      <c r="H28" s="96"/>
      <c r="I28" s="74"/>
      <c r="J28" s="82">
        <v>111949</v>
      </c>
      <c r="K28" s="82">
        <v>0.16</v>
      </c>
      <c r="L28" s="74"/>
      <c r="M28" s="74"/>
      <c r="N28" s="74"/>
      <c r="O28" s="125"/>
      <c r="P28" s="125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</row>
    <row r="29" spans="2:34" x14ac:dyDescent="0.35">
      <c r="B29" s="74" t="s">
        <v>487</v>
      </c>
      <c r="C29" s="74"/>
      <c r="D29" s="74"/>
      <c r="E29" s="112"/>
      <c r="F29" s="74"/>
      <c r="G29" s="83">
        <v>250</v>
      </c>
      <c r="H29" s="96"/>
      <c r="I29" s="74"/>
      <c r="J29" s="82"/>
      <c r="K29" s="82"/>
      <c r="L29" s="74"/>
      <c r="M29" s="74"/>
      <c r="N29" s="74"/>
      <c r="O29" s="125"/>
      <c r="P29" s="125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</row>
    <row r="30" spans="2:34" x14ac:dyDescent="0.35">
      <c r="B30" s="74" t="s">
        <v>401</v>
      </c>
      <c r="C30" s="74"/>
      <c r="D30" s="74"/>
      <c r="E30" s="74"/>
      <c r="F30" s="74"/>
      <c r="G30" s="83">
        <v>0</v>
      </c>
      <c r="H30" s="96"/>
      <c r="I30" s="74"/>
      <c r="J30" s="82"/>
      <c r="K30" s="82"/>
      <c r="L30" s="74"/>
      <c r="M30" s="74" t="s">
        <v>93</v>
      </c>
      <c r="N30" s="74"/>
      <c r="O30" s="125"/>
      <c r="P30" s="125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</row>
    <row r="31" spans="2:34" x14ac:dyDescent="0.35">
      <c r="B31" s="74" t="s">
        <v>402</v>
      </c>
      <c r="C31" s="74"/>
      <c r="D31" s="202"/>
      <c r="E31" s="202"/>
      <c r="F31" s="74"/>
      <c r="G31" s="83"/>
      <c r="H31" s="96">
        <v>275</v>
      </c>
      <c r="I31" s="74"/>
      <c r="J31" s="82"/>
      <c r="K31" s="82"/>
      <c r="L31" s="74"/>
      <c r="M31" s="74"/>
      <c r="N31" s="74"/>
      <c r="O31" s="125"/>
      <c r="P31" s="125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</row>
    <row r="32" spans="2:34" x14ac:dyDescent="0.35">
      <c r="B32" s="74" t="s">
        <v>577</v>
      </c>
      <c r="C32" s="74"/>
      <c r="D32" s="74" t="s">
        <v>658</v>
      </c>
      <c r="E32" s="74"/>
      <c r="F32" s="74"/>
      <c r="G32" s="83"/>
      <c r="H32" s="96">
        <f>(975/12)*8</f>
        <v>650</v>
      </c>
      <c r="I32" s="74"/>
      <c r="J32" s="82"/>
      <c r="K32" s="82"/>
      <c r="L32" s="74"/>
      <c r="M32" s="74"/>
      <c r="N32" s="74"/>
      <c r="O32" s="125"/>
      <c r="P32" s="125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</row>
    <row r="33" spans="1:34" x14ac:dyDescent="0.35">
      <c r="B33" s="74" t="s">
        <v>595</v>
      </c>
      <c r="C33" s="74"/>
      <c r="D33" s="74" t="s">
        <v>604</v>
      </c>
      <c r="E33" s="74"/>
      <c r="F33" s="74"/>
      <c r="G33" s="83"/>
      <c r="H33" s="150">
        <f>75*4</f>
        <v>300</v>
      </c>
      <c r="I33" s="74"/>
      <c r="J33" s="82"/>
      <c r="K33" s="82"/>
      <c r="L33" s="74"/>
      <c r="M33" s="74"/>
      <c r="N33" s="74"/>
      <c r="O33" s="125"/>
      <c r="P33" s="125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</row>
    <row r="34" spans="1:34" x14ac:dyDescent="0.35">
      <c r="B34" s="74" t="s">
        <v>511</v>
      </c>
      <c r="C34" s="74"/>
      <c r="D34" s="74"/>
      <c r="E34" s="74"/>
      <c r="F34" s="74"/>
      <c r="G34" s="83">
        <v>53</v>
      </c>
      <c r="H34" s="150"/>
      <c r="I34" s="74"/>
      <c r="J34" s="82"/>
      <c r="K34" s="82"/>
      <c r="L34" s="74"/>
      <c r="M34" s="74"/>
      <c r="N34" s="74"/>
      <c r="O34" s="125"/>
      <c r="P34" s="125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</row>
    <row r="35" spans="1:34" x14ac:dyDescent="0.35">
      <c r="B35" s="74" t="s">
        <v>512</v>
      </c>
      <c r="C35" s="74"/>
      <c r="D35" s="74"/>
      <c r="E35" s="74"/>
      <c r="F35" s="74"/>
      <c r="G35" s="83">
        <v>213</v>
      </c>
      <c r="H35" s="150"/>
      <c r="I35" s="74"/>
      <c r="J35" s="82"/>
      <c r="K35" s="82"/>
      <c r="L35" s="74"/>
      <c r="M35" s="74"/>
      <c r="N35" s="74"/>
      <c r="O35" s="125"/>
      <c r="P35" s="125"/>
      <c r="Q35" s="125"/>
      <c r="R35" s="125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</row>
    <row r="36" spans="1:34" x14ac:dyDescent="0.35">
      <c r="B36" s="74" t="s">
        <v>659</v>
      </c>
      <c r="C36" s="74"/>
      <c r="D36" s="74"/>
      <c r="E36" s="74"/>
      <c r="F36" s="74"/>
      <c r="G36" s="83"/>
      <c r="H36" s="150"/>
      <c r="I36" s="74"/>
      <c r="J36" s="82"/>
      <c r="K36" s="82"/>
      <c r="L36" s="74"/>
      <c r="M36" s="74"/>
      <c r="N36" s="74"/>
      <c r="O36" s="125"/>
      <c r="P36" s="125"/>
      <c r="Q36" s="125"/>
      <c r="R36" s="125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</row>
    <row r="37" spans="1:34" x14ac:dyDescent="0.35">
      <c r="B37" s="74"/>
      <c r="C37" s="74" t="s">
        <v>660</v>
      </c>
      <c r="D37" s="74"/>
      <c r="E37" s="74"/>
      <c r="F37" s="74"/>
      <c r="G37" s="83"/>
      <c r="H37" s="150">
        <v>59</v>
      </c>
      <c r="I37" s="74"/>
      <c r="J37" s="82"/>
      <c r="K37" s="82"/>
      <c r="L37" s="74"/>
      <c r="M37" s="74"/>
      <c r="N37" s="74"/>
      <c r="O37" s="125"/>
      <c r="P37" s="125"/>
      <c r="Q37" s="125"/>
      <c r="R37" s="125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</row>
    <row r="38" spans="1:34" x14ac:dyDescent="0.35">
      <c r="B38" s="74"/>
      <c r="C38" s="74" t="s">
        <v>661</v>
      </c>
      <c r="D38" s="74"/>
      <c r="E38" s="74"/>
      <c r="F38" s="74"/>
      <c r="G38" s="83"/>
      <c r="H38" s="150">
        <v>129</v>
      </c>
      <c r="I38" s="74"/>
      <c r="J38" s="82"/>
      <c r="K38" s="82"/>
      <c r="L38" s="74"/>
      <c r="M38" s="74"/>
      <c r="N38" s="74"/>
      <c r="O38" s="125"/>
      <c r="P38" s="125"/>
      <c r="Q38" s="125"/>
      <c r="R38" s="125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</row>
    <row r="39" spans="1:34" x14ac:dyDescent="0.35">
      <c r="B39" s="74"/>
      <c r="C39" s="74" t="s">
        <v>662</v>
      </c>
      <c r="D39" s="74"/>
      <c r="E39" s="74"/>
      <c r="F39" s="74"/>
      <c r="G39" s="83"/>
      <c r="H39" s="150">
        <v>107</v>
      </c>
      <c r="I39" s="74"/>
      <c r="J39" s="82"/>
      <c r="K39" s="82"/>
      <c r="L39" s="74"/>
      <c r="M39" s="74"/>
      <c r="N39" s="74"/>
      <c r="O39" s="125"/>
      <c r="P39" s="125"/>
      <c r="Q39" s="125"/>
      <c r="R39" s="125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</row>
    <row r="40" spans="1:34" x14ac:dyDescent="0.35">
      <c r="B40" s="74"/>
      <c r="C40" s="74" t="s">
        <v>663</v>
      </c>
      <c r="D40" s="74"/>
      <c r="E40" s="74"/>
      <c r="F40" s="74"/>
      <c r="G40" s="83"/>
      <c r="H40" s="150">
        <f>1520-1425</f>
        <v>95</v>
      </c>
      <c r="I40" s="74"/>
      <c r="J40" s="82"/>
      <c r="K40" s="82"/>
      <c r="L40" s="74"/>
      <c r="M40" s="74"/>
      <c r="N40" s="74"/>
      <c r="O40" s="125"/>
      <c r="P40" s="125"/>
      <c r="Q40" s="125"/>
      <c r="R40" s="125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</row>
    <row r="41" spans="1:34" x14ac:dyDescent="0.35">
      <c r="B41" s="74"/>
      <c r="C41" s="74" t="s">
        <v>664</v>
      </c>
      <c r="D41" s="74"/>
      <c r="E41" s="74"/>
      <c r="F41" s="74"/>
      <c r="G41" s="83"/>
      <c r="H41" s="150">
        <v>1425</v>
      </c>
      <c r="I41" s="74"/>
      <c r="J41" s="82"/>
      <c r="K41" s="82"/>
      <c r="L41" s="74"/>
      <c r="M41" s="74"/>
      <c r="N41" s="74"/>
      <c r="O41" s="125"/>
      <c r="P41" s="125"/>
      <c r="Q41" s="125"/>
      <c r="R41" s="125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</row>
    <row r="42" spans="1:34" x14ac:dyDescent="0.35">
      <c r="B42" s="74"/>
      <c r="C42" s="74" t="s">
        <v>665</v>
      </c>
      <c r="D42" s="74"/>
      <c r="E42" s="74"/>
      <c r="F42" s="74"/>
      <c r="G42" s="83"/>
      <c r="H42" s="150">
        <v>127</v>
      </c>
      <c r="I42" s="74"/>
      <c r="J42" s="82"/>
      <c r="K42" s="82"/>
      <c r="L42" s="74"/>
      <c r="M42" s="74"/>
      <c r="N42" s="74"/>
      <c r="O42" s="125"/>
      <c r="P42" s="125"/>
      <c r="Q42" s="125"/>
      <c r="R42" s="125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</row>
    <row r="43" spans="1:34" x14ac:dyDescent="0.35">
      <c r="B43" s="74"/>
      <c r="C43" s="74" t="s">
        <v>666</v>
      </c>
      <c r="D43" s="74"/>
      <c r="E43" s="74"/>
      <c r="F43" s="74"/>
      <c r="G43" s="83"/>
      <c r="H43" s="150">
        <f>275-127</f>
        <v>148</v>
      </c>
      <c r="I43" s="74"/>
      <c r="J43" s="82"/>
      <c r="K43" s="82"/>
      <c r="L43" s="74"/>
      <c r="M43" s="74"/>
      <c r="N43" s="74"/>
      <c r="O43" s="125"/>
      <c r="P43" s="125"/>
      <c r="Q43" s="125"/>
      <c r="R43" s="125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</row>
    <row r="44" spans="1:34" x14ac:dyDescent="0.35">
      <c r="B44" s="74" t="s">
        <v>403</v>
      </c>
      <c r="C44" s="74"/>
      <c r="D44" s="74"/>
      <c r="E44" s="74"/>
      <c r="F44" s="74"/>
      <c r="G44" s="83"/>
      <c r="H44" s="93"/>
      <c r="I44" s="74"/>
      <c r="J44" s="82"/>
      <c r="K44" s="82"/>
      <c r="L44" s="74"/>
      <c r="M44" s="74"/>
      <c r="N44" s="74"/>
      <c r="O44" s="125"/>
      <c r="P44" s="125"/>
      <c r="Q44" s="125"/>
      <c r="R44" s="125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</row>
    <row r="45" spans="1:34" x14ac:dyDescent="0.35">
      <c r="B45" s="74"/>
      <c r="C45" s="74"/>
      <c r="D45" s="74"/>
      <c r="E45" s="74"/>
      <c r="F45" s="74"/>
      <c r="G45" s="84">
        <f>SUM(G11:G44)</f>
        <v>880.25508584474892</v>
      </c>
      <c r="H45" s="84">
        <f>SUM(H5:H44)</f>
        <v>46234.144039570245</v>
      </c>
      <c r="I45" s="74"/>
      <c r="J45" s="82"/>
      <c r="K45" s="82"/>
      <c r="L45" s="74"/>
      <c r="M45" s="74"/>
      <c r="N45" s="74"/>
      <c r="O45" s="125"/>
      <c r="P45" s="125"/>
      <c r="Q45" s="125"/>
      <c r="R45" s="125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</row>
    <row r="46" spans="1:34" x14ac:dyDescent="0.35">
      <c r="B46" s="74"/>
      <c r="C46" s="74"/>
      <c r="D46" s="74"/>
      <c r="E46" s="74"/>
      <c r="F46" s="74"/>
      <c r="G46" s="74"/>
      <c r="H46" s="74"/>
      <c r="I46" s="74"/>
      <c r="J46" s="82"/>
      <c r="K46" s="82"/>
      <c r="L46" s="74"/>
      <c r="M46" s="74"/>
      <c r="N46" s="74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</row>
    <row r="47" spans="1:34" x14ac:dyDescent="0.35">
      <c r="B47" s="107" t="s">
        <v>457</v>
      </c>
      <c r="C47" s="74"/>
      <c r="D47" s="74"/>
      <c r="E47" s="74"/>
      <c r="F47" s="74"/>
      <c r="G47" s="84">
        <f>+G29+G28+G11</f>
        <v>550.08841917808229</v>
      </c>
      <c r="H47" s="84">
        <f>SUM(H37:H43)</f>
        <v>2090</v>
      </c>
      <c r="I47" s="74"/>
      <c r="J47" s="87"/>
      <c r="K47" s="87"/>
      <c r="L47" s="74"/>
      <c r="M47" s="74"/>
      <c r="N47" s="74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</row>
    <row r="48" spans="1:34" x14ac:dyDescent="0.35">
      <c r="A48" s="107"/>
      <c r="B48" t="s">
        <v>458</v>
      </c>
      <c r="C48" s="74"/>
      <c r="D48" s="74"/>
      <c r="E48" s="74"/>
      <c r="F48" s="74"/>
      <c r="G48" s="84">
        <f>+G45-G47</f>
        <v>330.16666666666663</v>
      </c>
      <c r="H48" s="84">
        <f>+H45-H47</f>
        <v>44144.144039570245</v>
      </c>
      <c r="I48" s="74"/>
      <c r="J48" s="74"/>
      <c r="K48" s="74"/>
      <c r="L48" s="74"/>
      <c r="M48" s="74"/>
      <c r="N48" s="74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</row>
    <row r="49" spans="2:29" x14ac:dyDescent="0.35">
      <c r="B49" s="74"/>
      <c r="C49" s="74"/>
      <c r="D49" s="74"/>
      <c r="E49" s="74"/>
      <c r="F49" s="74"/>
      <c r="G49" s="81"/>
      <c r="H49" s="81"/>
      <c r="I49" s="74"/>
      <c r="J49" s="74"/>
      <c r="K49" s="74"/>
      <c r="L49" s="74"/>
      <c r="M49" s="74"/>
      <c r="N49" s="74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</row>
    <row r="50" spans="2:29" x14ac:dyDescent="0.35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</row>
    <row r="51" spans="2:29" x14ac:dyDescent="0.35"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</row>
    <row r="52" spans="2:29" x14ac:dyDescent="0.35"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</row>
    <row r="53" spans="2:29" x14ac:dyDescent="0.35"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</row>
    <row r="54" spans="2:29" x14ac:dyDescent="0.35"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</row>
    <row r="55" spans="2:29" x14ac:dyDescent="0.35"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x14ac:dyDescent="0.35"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</row>
    <row r="57" spans="2:29" x14ac:dyDescent="0.35"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</row>
    <row r="58" spans="2:29" x14ac:dyDescent="0.35"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2:29" x14ac:dyDescent="0.35"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2:29" x14ac:dyDescent="0.35"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2:29" x14ac:dyDescent="0.35"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2:29" x14ac:dyDescent="0.35"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2:29" x14ac:dyDescent="0.35"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2:29" x14ac:dyDescent="0.35"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2:14" x14ac:dyDescent="0.35"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2:14" x14ac:dyDescent="0.35"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2:14" x14ac:dyDescent="0.35"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2:14" x14ac:dyDescent="0.35"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2:14" x14ac:dyDescent="0.35"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2:14" x14ac:dyDescent="0.35"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2:14" x14ac:dyDescent="0.35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2:14" x14ac:dyDescent="0.35"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2:14" x14ac:dyDescent="0.35"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2:14" x14ac:dyDescent="0.35"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2:14" x14ac:dyDescent="0.35"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2:14" x14ac:dyDescent="0.35"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2:14" x14ac:dyDescent="0.35"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2:14" x14ac:dyDescent="0.35"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2:14" x14ac:dyDescent="0.35"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2:14" x14ac:dyDescent="0.35"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2:14" x14ac:dyDescent="0.35"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2:14" x14ac:dyDescent="0.35"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2:14" x14ac:dyDescent="0.35"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2:14" x14ac:dyDescent="0.35"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2:14" x14ac:dyDescent="0.35"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2:14" x14ac:dyDescent="0.35"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2:14" x14ac:dyDescent="0.35"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2:14" x14ac:dyDescent="0.35"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2:14" x14ac:dyDescent="0.35"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2:14" x14ac:dyDescent="0.35"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2:14" x14ac:dyDescent="0.35"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2:14" x14ac:dyDescent="0.35"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2:14" x14ac:dyDescent="0.35"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2:14" x14ac:dyDescent="0.35"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2:14" x14ac:dyDescent="0.35"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2:14" x14ac:dyDescent="0.35"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2:14" x14ac:dyDescent="0.35"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2:14" x14ac:dyDescent="0.35"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</row>
    <row r="99" spans="2:14" x14ac:dyDescent="0.35"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</row>
    <row r="100" spans="2:14" x14ac:dyDescent="0.35"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</row>
    <row r="101" spans="2:14" x14ac:dyDescent="0.35"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</row>
    <row r="102" spans="2:14" x14ac:dyDescent="0.35"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</row>
    <row r="103" spans="2:14" x14ac:dyDescent="0.35"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</row>
    <row r="104" spans="2:14" x14ac:dyDescent="0.35"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</row>
    <row r="105" spans="2:14" x14ac:dyDescent="0.35"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</row>
    <row r="106" spans="2:14" x14ac:dyDescent="0.35"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</row>
    <row r="107" spans="2:14" x14ac:dyDescent="0.35"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</row>
    <row r="108" spans="2:14" x14ac:dyDescent="0.35"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</row>
    <row r="109" spans="2:14" x14ac:dyDescent="0.35"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</row>
    <row r="110" spans="2:14" x14ac:dyDescent="0.35"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</row>
    <row r="111" spans="2:14" x14ac:dyDescent="0.35"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</row>
    <row r="112" spans="2:14" x14ac:dyDescent="0.35"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</row>
    <row r="113" spans="2:14" x14ac:dyDescent="0.35"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</row>
    <row r="114" spans="2:14" x14ac:dyDescent="0.35"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</row>
    <row r="115" spans="2:14" x14ac:dyDescent="0.35"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</row>
    <row r="116" spans="2:14" x14ac:dyDescent="0.35"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</row>
    <row r="117" spans="2:14" x14ac:dyDescent="0.35"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</row>
    <row r="118" spans="2:14" x14ac:dyDescent="0.35"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</row>
    <row r="119" spans="2:14" x14ac:dyDescent="0.35"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</row>
    <row r="120" spans="2:14" x14ac:dyDescent="0.35"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</row>
    <row r="121" spans="2:14" x14ac:dyDescent="0.35"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</row>
    <row r="122" spans="2:14" x14ac:dyDescent="0.35"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</row>
    <row r="123" spans="2:14" x14ac:dyDescent="0.35"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</row>
    <row r="124" spans="2:14" x14ac:dyDescent="0.35"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</row>
    <row r="125" spans="2:14" x14ac:dyDescent="0.35"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</row>
    <row r="126" spans="2:14" x14ac:dyDescent="0.35"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</row>
    <row r="127" spans="2:14" x14ac:dyDescent="0.35"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</row>
    <row r="128" spans="2:14" x14ac:dyDescent="0.35"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</row>
    <row r="129" spans="2:14" x14ac:dyDescent="0.35"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</row>
    <row r="130" spans="2:14" x14ac:dyDescent="0.35"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</row>
    <row r="131" spans="2:14" x14ac:dyDescent="0.35"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</row>
    <row r="132" spans="2:14" x14ac:dyDescent="0.35"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</row>
    <row r="133" spans="2:14" x14ac:dyDescent="0.35"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</row>
    <row r="134" spans="2:14" x14ac:dyDescent="0.35"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</row>
    <row r="135" spans="2:14" x14ac:dyDescent="0.35"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</row>
    <row r="136" spans="2:14" x14ac:dyDescent="0.35"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</row>
    <row r="137" spans="2:14" x14ac:dyDescent="0.35"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</row>
    <row r="138" spans="2:14" x14ac:dyDescent="0.35"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</row>
    <row r="139" spans="2:14" x14ac:dyDescent="0.35"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</row>
    <row r="140" spans="2:14" x14ac:dyDescent="0.35"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</row>
    <row r="141" spans="2:14" x14ac:dyDescent="0.35"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</row>
    <row r="142" spans="2:14" x14ac:dyDescent="0.35"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</row>
    <row r="143" spans="2:14" x14ac:dyDescent="0.35"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</row>
    <row r="144" spans="2:14" x14ac:dyDescent="0.35"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</row>
    <row r="145" spans="2:14" x14ac:dyDescent="0.35"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</row>
    <row r="146" spans="2:14" x14ac:dyDescent="0.35"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</row>
    <row r="147" spans="2:14" x14ac:dyDescent="0.35"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</row>
    <row r="148" spans="2:14" x14ac:dyDescent="0.35"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</row>
    <row r="149" spans="2:14" x14ac:dyDescent="0.35"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</row>
    <row r="150" spans="2:14" x14ac:dyDescent="0.35"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</row>
    <row r="151" spans="2:14" x14ac:dyDescent="0.35"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</row>
    <row r="152" spans="2:14" x14ac:dyDescent="0.35"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</row>
    <row r="153" spans="2:14" x14ac:dyDescent="0.35"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</row>
    <row r="154" spans="2:14" x14ac:dyDescent="0.35"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</row>
    <row r="155" spans="2:14" x14ac:dyDescent="0.35"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</row>
    <row r="156" spans="2:14" x14ac:dyDescent="0.35"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</row>
    <row r="157" spans="2:14" x14ac:dyDescent="0.35"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</row>
    <row r="158" spans="2:14" x14ac:dyDescent="0.35"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</row>
    <row r="159" spans="2:14" x14ac:dyDescent="0.35"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</row>
    <row r="160" spans="2:14" x14ac:dyDescent="0.35"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</row>
    <row r="161" spans="2:14" x14ac:dyDescent="0.35"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</row>
    <row r="162" spans="2:14" x14ac:dyDescent="0.35"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</row>
    <row r="163" spans="2:14" x14ac:dyDescent="0.35"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</row>
    <row r="164" spans="2:14" x14ac:dyDescent="0.35"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</row>
    <row r="165" spans="2:14" x14ac:dyDescent="0.35"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</row>
    <row r="166" spans="2:14" x14ac:dyDescent="0.35"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</row>
    <row r="167" spans="2:14" x14ac:dyDescent="0.35"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</row>
    <row r="168" spans="2:14" x14ac:dyDescent="0.35"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</row>
    <row r="169" spans="2:14" x14ac:dyDescent="0.35"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</row>
    <row r="170" spans="2:14" x14ac:dyDescent="0.35"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</row>
    <row r="171" spans="2:14" x14ac:dyDescent="0.35"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</row>
    <row r="172" spans="2:14" x14ac:dyDescent="0.35"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</row>
    <row r="173" spans="2:14" x14ac:dyDescent="0.35"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</row>
    <row r="174" spans="2:14" x14ac:dyDescent="0.35"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</row>
    <row r="175" spans="2:14" x14ac:dyDescent="0.35"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</row>
    <row r="176" spans="2:14" x14ac:dyDescent="0.35"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</row>
    <row r="177" spans="2:14" x14ac:dyDescent="0.35"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</row>
    <row r="178" spans="2:14" x14ac:dyDescent="0.35"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</row>
    <row r="179" spans="2:14" x14ac:dyDescent="0.35"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</row>
    <row r="180" spans="2:14" x14ac:dyDescent="0.35"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</row>
    <row r="181" spans="2:14" x14ac:dyDescent="0.35"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</row>
    <row r="182" spans="2:14" x14ac:dyDescent="0.35"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</row>
    <row r="183" spans="2:14" x14ac:dyDescent="0.35"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</row>
    <row r="184" spans="2:14" x14ac:dyDescent="0.35"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</row>
    <row r="185" spans="2:14" x14ac:dyDescent="0.35"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</row>
    <row r="186" spans="2:14" x14ac:dyDescent="0.35"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</row>
    <row r="187" spans="2:14" x14ac:dyDescent="0.35"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</row>
    <row r="188" spans="2:14" x14ac:dyDescent="0.35"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</row>
    <row r="189" spans="2:14" x14ac:dyDescent="0.35"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</row>
    <row r="190" spans="2:14" x14ac:dyDescent="0.35"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</row>
    <row r="191" spans="2:14" x14ac:dyDescent="0.35"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</row>
    <row r="192" spans="2:14" x14ac:dyDescent="0.35"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</row>
    <row r="193" spans="2:14" x14ac:dyDescent="0.35"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</row>
    <row r="194" spans="2:14" x14ac:dyDescent="0.35"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</row>
    <row r="195" spans="2:14" x14ac:dyDescent="0.35"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</row>
    <row r="196" spans="2:14" x14ac:dyDescent="0.35"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</row>
    <row r="197" spans="2:14" x14ac:dyDescent="0.35"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</row>
    <row r="198" spans="2:14" x14ac:dyDescent="0.35"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</row>
    <row r="199" spans="2:14" x14ac:dyDescent="0.35"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</row>
    <row r="200" spans="2:14" x14ac:dyDescent="0.35"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</row>
    <row r="201" spans="2:14" x14ac:dyDescent="0.35"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</row>
    <row r="202" spans="2:14" x14ac:dyDescent="0.35"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</row>
    <row r="203" spans="2:14" x14ac:dyDescent="0.35"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</row>
    <row r="204" spans="2:14" x14ac:dyDescent="0.35"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</row>
    <row r="205" spans="2:14" x14ac:dyDescent="0.35"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</row>
    <row r="206" spans="2:14" x14ac:dyDescent="0.35"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</row>
    <row r="207" spans="2:14" x14ac:dyDescent="0.35"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</row>
    <row r="208" spans="2:14" x14ac:dyDescent="0.35"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</row>
    <row r="209" spans="2:14" x14ac:dyDescent="0.35"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</row>
    <row r="210" spans="2:14" x14ac:dyDescent="0.35"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</row>
    <row r="211" spans="2:14" x14ac:dyDescent="0.35"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</row>
    <row r="212" spans="2:14" x14ac:dyDescent="0.35"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</row>
    <row r="213" spans="2:14" x14ac:dyDescent="0.35"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</row>
    <row r="214" spans="2:14" x14ac:dyDescent="0.35"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</row>
    <row r="215" spans="2:14" x14ac:dyDescent="0.35"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</row>
    <row r="216" spans="2:14" x14ac:dyDescent="0.35"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</row>
    <row r="217" spans="2:14" x14ac:dyDescent="0.35"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</row>
    <row r="218" spans="2:14" x14ac:dyDescent="0.35"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</row>
    <row r="219" spans="2:14" x14ac:dyDescent="0.35"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</row>
    <row r="220" spans="2:14" x14ac:dyDescent="0.35"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</row>
    <row r="221" spans="2:14" x14ac:dyDescent="0.35"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</row>
    <row r="222" spans="2:14" x14ac:dyDescent="0.35"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</row>
    <row r="223" spans="2:14" x14ac:dyDescent="0.35"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</row>
    <row r="224" spans="2:14" x14ac:dyDescent="0.35"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</row>
    <row r="225" spans="2:14" x14ac:dyDescent="0.35"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</row>
    <row r="226" spans="2:14" x14ac:dyDescent="0.35"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</row>
    <row r="227" spans="2:14" x14ac:dyDescent="0.35"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</row>
    <row r="228" spans="2:14" x14ac:dyDescent="0.35"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</row>
    <row r="229" spans="2:14" x14ac:dyDescent="0.35"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</row>
    <row r="230" spans="2:14" x14ac:dyDescent="0.35"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</row>
    <row r="231" spans="2:14" x14ac:dyDescent="0.35"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</row>
    <row r="232" spans="2:14" x14ac:dyDescent="0.35"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</row>
    <row r="233" spans="2:14" x14ac:dyDescent="0.35"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</row>
    <row r="234" spans="2:14" x14ac:dyDescent="0.35"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</row>
    <row r="235" spans="2:14" x14ac:dyDescent="0.35"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</row>
    <row r="236" spans="2:14" x14ac:dyDescent="0.35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</row>
    <row r="237" spans="2:14" x14ac:dyDescent="0.35"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</row>
    <row r="238" spans="2:14" x14ac:dyDescent="0.35"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</row>
    <row r="239" spans="2:14" x14ac:dyDescent="0.35"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</row>
    <row r="240" spans="2:14" x14ac:dyDescent="0.35"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</row>
    <row r="241" spans="2:14" x14ac:dyDescent="0.35"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</row>
    <row r="242" spans="2:14" x14ac:dyDescent="0.35"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</row>
    <row r="243" spans="2:14" x14ac:dyDescent="0.35"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</row>
    <row r="244" spans="2:14" x14ac:dyDescent="0.35"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</row>
    <row r="245" spans="2:14" x14ac:dyDescent="0.35"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</row>
    <row r="246" spans="2:14" x14ac:dyDescent="0.35"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</row>
    <row r="247" spans="2:14" x14ac:dyDescent="0.35"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</row>
    <row r="248" spans="2:14" x14ac:dyDescent="0.35"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</row>
    <row r="249" spans="2:14" x14ac:dyDescent="0.35"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</row>
    <row r="250" spans="2:14" x14ac:dyDescent="0.35"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</row>
    <row r="251" spans="2:14" x14ac:dyDescent="0.35"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</row>
    <row r="252" spans="2:14" x14ac:dyDescent="0.35"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</row>
    <row r="253" spans="2:14" x14ac:dyDescent="0.35"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</row>
    <row r="254" spans="2:14" x14ac:dyDescent="0.35"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</row>
    <row r="255" spans="2:14" x14ac:dyDescent="0.35"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</row>
    <row r="256" spans="2:14" x14ac:dyDescent="0.35"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</row>
    <row r="257" spans="2:14" x14ac:dyDescent="0.35"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</row>
    <row r="258" spans="2:14" x14ac:dyDescent="0.35"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</row>
    <row r="259" spans="2:14" x14ac:dyDescent="0.35"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</row>
    <row r="260" spans="2:14" x14ac:dyDescent="0.35"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</row>
    <row r="261" spans="2:14" x14ac:dyDescent="0.35"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</row>
    <row r="262" spans="2:14" x14ac:dyDescent="0.35"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</row>
    <row r="263" spans="2:14" x14ac:dyDescent="0.35"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</row>
    <row r="264" spans="2:14" x14ac:dyDescent="0.35"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</row>
    <row r="265" spans="2:14" x14ac:dyDescent="0.35"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</row>
    <row r="266" spans="2:14" x14ac:dyDescent="0.35"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</row>
    <row r="267" spans="2:14" x14ac:dyDescent="0.35"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</row>
    <row r="268" spans="2:14" x14ac:dyDescent="0.35"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</row>
    <row r="269" spans="2:14" x14ac:dyDescent="0.35"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</row>
    <row r="270" spans="2:14" x14ac:dyDescent="0.35"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</row>
    <row r="271" spans="2:14" x14ac:dyDescent="0.35"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</row>
    <row r="272" spans="2:14" x14ac:dyDescent="0.35"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</row>
    <row r="273" spans="2:14" x14ac:dyDescent="0.35"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</row>
    <row r="274" spans="2:14" x14ac:dyDescent="0.35"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</row>
    <row r="275" spans="2:14" x14ac:dyDescent="0.35"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</row>
    <row r="276" spans="2:14" x14ac:dyDescent="0.35"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</row>
    <row r="277" spans="2:14" x14ac:dyDescent="0.35"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</row>
    <row r="278" spans="2:14" x14ac:dyDescent="0.35"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</row>
    <row r="279" spans="2:14" x14ac:dyDescent="0.35"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</row>
    <row r="280" spans="2:14" x14ac:dyDescent="0.35"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</row>
    <row r="281" spans="2:14" x14ac:dyDescent="0.35"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</row>
    <row r="282" spans="2:14" x14ac:dyDescent="0.35"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</row>
    <row r="283" spans="2:14" x14ac:dyDescent="0.35"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</row>
    <row r="284" spans="2:14" x14ac:dyDescent="0.35"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</row>
    <row r="285" spans="2:14" x14ac:dyDescent="0.35"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</row>
    <row r="286" spans="2:14" x14ac:dyDescent="0.35"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</row>
    <row r="287" spans="2:14" x14ac:dyDescent="0.35"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</row>
    <row r="288" spans="2:14" x14ac:dyDescent="0.35"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</row>
    <row r="289" spans="2:14" x14ac:dyDescent="0.35"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</row>
    <row r="290" spans="2:14" x14ac:dyDescent="0.35"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</row>
    <row r="291" spans="2:14" x14ac:dyDescent="0.35"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</row>
    <row r="292" spans="2:14" x14ac:dyDescent="0.35"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</row>
    <row r="293" spans="2:14" x14ac:dyDescent="0.35"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</row>
    <row r="294" spans="2:14" x14ac:dyDescent="0.35"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</row>
    <row r="295" spans="2:14" x14ac:dyDescent="0.35"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</row>
    <row r="296" spans="2:14" x14ac:dyDescent="0.35"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</row>
    <row r="297" spans="2:14" x14ac:dyDescent="0.35"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</row>
    <row r="298" spans="2:14" x14ac:dyDescent="0.35"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</row>
    <row r="299" spans="2:14" x14ac:dyDescent="0.35"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</row>
    <row r="300" spans="2:14" x14ac:dyDescent="0.35"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</row>
    <row r="301" spans="2:14" x14ac:dyDescent="0.35"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</row>
    <row r="302" spans="2:14" x14ac:dyDescent="0.35"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</row>
    <row r="303" spans="2:14" x14ac:dyDescent="0.35"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</row>
    <row r="304" spans="2:14" x14ac:dyDescent="0.35"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</row>
    <row r="305" spans="2:14" x14ac:dyDescent="0.35"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</row>
    <row r="306" spans="2:14" x14ac:dyDescent="0.35"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</row>
    <row r="307" spans="2:14" x14ac:dyDescent="0.35"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</row>
    <row r="308" spans="2:14" x14ac:dyDescent="0.35"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</row>
    <row r="309" spans="2:14" x14ac:dyDescent="0.35"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</row>
    <row r="310" spans="2:14" x14ac:dyDescent="0.35"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</row>
    <row r="311" spans="2:14" x14ac:dyDescent="0.35"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</row>
    <row r="312" spans="2:14" x14ac:dyDescent="0.35"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</row>
    <row r="313" spans="2:14" x14ac:dyDescent="0.35"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</row>
    <row r="314" spans="2:14" x14ac:dyDescent="0.35"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</row>
    <row r="315" spans="2:14" x14ac:dyDescent="0.35"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</row>
    <row r="316" spans="2:14" x14ac:dyDescent="0.35"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</row>
    <row r="317" spans="2:14" x14ac:dyDescent="0.35"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</row>
    <row r="318" spans="2:14" x14ac:dyDescent="0.35"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</row>
    <row r="319" spans="2:14" x14ac:dyDescent="0.35"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</row>
    <row r="320" spans="2:14" x14ac:dyDescent="0.35"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</row>
    <row r="321" spans="2:14" x14ac:dyDescent="0.35"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</row>
    <row r="322" spans="2:14" x14ac:dyDescent="0.35"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</row>
    <row r="323" spans="2:14" x14ac:dyDescent="0.35"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</row>
    <row r="324" spans="2:14" x14ac:dyDescent="0.35"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</row>
    <row r="325" spans="2:14" x14ac:dyDescent="0.35"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</row>
    <row r="326" spans="2:14" x14ac:dyDescent="0.35"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</row>
    <row r="327" spans="2:14" x14ac:dyDescent="0.35"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</row>
    <row r="328" spans="2:14" x14ac:dyDescent="0.35"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</row>
    <row r="329" spans="2:14" x14ac:dyDescent="0.35"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</row>
    <row r="330" spans="2:14" x14ac:dyDescent="0.35"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</row>
    <row r="331" spans="2:14" x14ac:dyDescent="0.35"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</row>
    <row r="332" spans="2:14" x14ac:dyDescent="0.35"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</row>
    <row r="333" spans="2:14" x14ac:dyDescent="0.35"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</row>
    <row r="334" spans="2:14" x14ac:dyDescent="0.35"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</row>
    <row r="335" spans="2:14" x14ac:dyDescent="0.35"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</row>
    <row r="336" spans="2:14" x14ac:dyDescent="0.35"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</row>
    <row r="337" spans="2:14" x14ac:dyDescent="0.35"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</row>
    <row r="338" spans="2:14" x14ac:dyDescent="0.35"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</row>
    <row r="339" spans="2:14" x14ac:dyDescent="0.35"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</row>
    <row r="340" spans="2:14" x14ac:dyDescent="0.35"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</row>
    <row r="341" spans="2:14" x14ac:dyDescent="0.35"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</row>
    <row r="342" spans="2:14" x14ac:dyDescent="0.35"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</row>
    <row r="343" spans="2:14" x14ac:dyDescent="0.35"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</row>
    <row r="344" spans="2:14" x14ac:dyDescent="0.35"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</row>
    <row r="345" spans="2:14" x14ac:dyDescent="0.35"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</row>
    <row r="346" spans="2:14" x14ac:dyDescent="0.35"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</row>
    <row r="347" spans="2:14" x14ac:dyDescent="0.35"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</row>
    <row r="348" spans="2:14" x14ac:dyDescent="0.35"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</row>
    <row r="349" spans="2:14" x14ac:dyDescent="0.35"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</row>
    <row r="350" spans="2:14" x14ac:dyDescent="0.35"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</row>
    <row r="351" spans="2:14" x14ac:dyDescent="0.35"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</row>
    <row r="352" spans="2:14" x14ac:dyDescent="0.35"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</row>
    <row r="353" spans="2:14" x14ac:dyDescent="0.35"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</row>
    <row r="354" spans="2:14" x14ac:dyDescent="0.35"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</row>
    <row r="355" spans="2:14" x14ac:dyDescent="0.35"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</row>
    <row r="356" spans="2:14" x14ac:dyDescent="0.35"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</row>
    <row r="357" spans="2:14" x14ac:dyDescent="0.35"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</row>
    <row r="358" spans="2:14" x14ac:dyDescent="0.35"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</row>
    <row r="359" spans="2:14" x14ac:dyDescent="0.35"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</row>
    <row r="360" spans="2:14" x14ac:dyDescent="0.35"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</row>
    <row r="361" spans="2:14" x14ac:dyDescent="0.35"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</row>
    <row r="362" spans="2:14" x14ac:dyDescent="0.35"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</row>
    <row r="363" spans="2:14" x14ac:dyDescent="0.35"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</row>
    <row r="364" spans="2:14" x14ac:dyDescent="0.35"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</row>
    <row r="365" spans="2:14" x14ac:dyDescent="0.35"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</row>
    <row r="366" spans="2:14" x14ac:dyDescent="0.35"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</row>
    <row r="367" spans="2:14" x14ac:dyDescent="0.35"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</row>
    <row r="368" spans="2:14" x14ac:dyDescent="0.35"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</row>
    <row r="369" spans="2:14" x14ac:dyDescent="0.35"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</row>
    <row r="370" spans="2:14" x14ac:dyDescent="0.35"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</row>
    <row r="371" spans="2:14" x14ac:dyDescent="0.35"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</row>
    <row r="372" spans="2:14" x14ac:dyDescent="0.35"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</row>
    <row r="373" spans="2:14" x14ac:dyDescent="0.35"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</row>
    <row r="374" spans="2:14" x14ac:dyDescent="0.35"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</row>
    <row r="375" spans="2:14" x14ac:dyDescent="0.35"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</row>
    <row r="376" spans="2:14" x14ac:dyDescent="0.35"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</row>
    <row r="377" spans="2:14" x14ac:dyDescent="0.35"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</row>
    <row r="378" spans="2:14" x14ac:dyDescent="0.35"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</row>
    <row r="379" spans="2:14" x14ac:dyDescent="0.35"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</row>
    <row r="380" spans="2:14" x14ac:dyDescent="0.35"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</row>
    <row r="381" spans="2:14" x14ac:dyDescent="0.35"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</row>
    <row r="382" spans="2:14" x14ac:dyDescent="0.35"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</row>
    <row r="383" spans="2:14" x14ac:dyDescent="0.35"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</row>
    <row r="384" spans="2:14" x14ac:dyDescent="0.35"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</row>
    <row r="385" spans="2:14" x14ac:dyDescent="0.35"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</row>
    <row r="386" spans="2:14" x14ac:dyDescent="0.35"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</row>
    <row r="387" spans="2:14" x14ac:dyDescent="0.35"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</row>
    <row r="388" spans="2:14" x14ac:dyDescent="0.35"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</row>
    <row r="389" spans="2:14" x14ac:dyDescent="0.35"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</row>
    <row r="390" spans="2:14" x14ac:dyDescent="0.35"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</row>
    <row r="391" spans="2:14" x14ac:dyDescent="0.35"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</row>
    <row r="392" spans="2:14" x14ac:dyDescent="0.35"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</row>
    <row r="393" spans="2:14" x14ac:dyDescent="0.35"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</row>
    <row r="394" spans="2:14" x14ac:dyDescent="0.35"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</row>
    <row r="395" spans="2:14" x14ac:dyDescent="0.35"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</row>
    <row r="396" spans="2:14" x14ac:dyDescent="0.35"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</row>
    <row r="397" spans="2:14" x14ac:dyDescent="0.35"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</row>
    <row r="398" spans="2:14" x14ac:dyDescent="0.35"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</row>
    <row r="399" spans="2:14" x14ac:dyDescent="0.35"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</row>
    <row r="400" spans="2:14" x14ac:dyDescent="0.35"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</row>
    <row r="401" spans="2:14" x14ac:dyDescent="0.35"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</row>
    <row r="402" spans="2:14" x14ac:dyDescent="0.35"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</row>
    <row r="403" spans="2:14" x14ac:dyDescent="0.35"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</row>
    <row r="404" spans="2:14" x14ac:dyDescent="0.35"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</row>
    <row r="405" spans="2:14" x14ac:dyDescent="0.35"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</row>
    <row r="406" spans="2:14" x14ac:dyDescent="0.35"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</row>
    <row r="407" spans="2:14" x14ac:dyDescent="0.35"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</row>
    <row r="408" spans="2:14" x14ac:dyDescent="0.35"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</row>
    <row r="409" spans="2:14" x14ac:dyDescent="0.35"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</row>
    <row r="410" spans="2:14" x14ac:dyDescent="0.35"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</row>
    <row r="411" spans="2:14" x14ac:dyDescent="0.35"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</row>
    <row r="412" spans="2:14" x14ac:dyDescent="0.35"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</row>
    <row r="413" spans="2:14" x14ac:dyDescent="0.35"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</row>
    <row r="414" spans="2:14" x14ac:dyDescent="0.35"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</row>
    <row r="415" spans="2:14" x14ac:dyDescent="0.35"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</row>
    <row r="416" spans="2:14" x14ac:dyDescent="0.35"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</row>
    <row r="417" spans="2:14" x14ac:dyDescent="0.35"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</row>
    <row r="418" spans="2:14" x14ac:dyDescent="0.35"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</row>
    <row r="419" spans="2:14" x14ac:dyDescent="0.35"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</row>
    <row r="420" spans="2:14" x14ac:dyDescent="0.35"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</row>
    <row r="421" spans="2:14" x14ac:dyDescent="0.35"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</row>
    <row r="422" spans="2:14" x14ac:dyDescent="0.35"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</row>
    <row r="423" spans="2:14" x14ac:dyDescent="0.35"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</row>
    <row r="424" spans="2:14" x14ac:dyDescent="0.35"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</row>
    <row r="425" spans="2:14" x14ac:dyDescent="0.35"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</row>
    <row r="426" spans="2:14" x14ac:dyDescent="0.35"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</row>
    <row r="427" spans="2:14" x14ac:dyDescent="0.35"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</row>
    <row r="428" spans="2:14" x14ac:dyDescent="0.35"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</row>
    <row r="429" spans="2:14" x14ac:dyDescent="0.35"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</row>
    <row r="430" spans="2:14" x14ac:dyDescent="0.35"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</row>
    <row r="431" spans="2:14" x14ac:dyDescent="0.35"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</row>
    <row r="432" spans="2:14" x14ac:dyDescent="0.35"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</row>
    <row r="433" spans="2:14" x14ac:dyDescent="0.35"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</row>
    <row r="434" spans="2:14" x14ac:dyDescent="0.35"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</row>
    <row r="435" spans="2:14" x14ac:dyDescent="0.35"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</row>
    <row r="436" spans="2:14" x14ac:dyDescent="0.35"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</row>
    <row r="437" spans="2:14" x14ac:dyDescent="0.35"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</row>
    <row r="438" spans="2:14" x14ac:dyDescent="0.35"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</row>
    <row r="439" spans="2:14" x14ac:dyDescent="0.35"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</row>
    <row r="440" spans="2:14" x14ac:dyDescent="0.35"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</row>
    <row r="441" spans="2:14" x14ac:dyDescent="0.35"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</row>
    <row r="442" spans="2:14" x14ac:dyDescent="0.35"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</row>
    <row r="443" spans="2:14" x14ac:dyDescent="0.35"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</row>
    <row r="444" spans="2:14" x14ac:dyDescent="0.35"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</row>
    <row r="445" spans="2:14" x14ac:dyDescent="0.35"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</row>
    <row r="446" spans="2:14" x14ac:dyDescent="0.35"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</row>
    <row r="447" spans="2:14" x14ac:dyDescent="0.35"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</row>
    <row r="448" spans="2:14" x14ac:dyDescent="0.35"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</row>
    <row r="449" spans="2:14" x14ac:dyDescent="0.35"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</row>
    <row r="450" spans="2:14" x14ac:dyDescent="0.35"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</row>
    <row r="451" spans="2:14" x14ac:dyDescent="0.35"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</row>
    <row r="452" spans="2:14" x14ac:dyDescent="0.35"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</row>
    <row r="453" spans="2:14" x14ac:dyDescent="0.35"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</row>
    <row r="454" spans="2:14" x14ac:dyDescent="0.35"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</row>
    <row r="455" spans="2:14" x14ac:dyDescent="0.35"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</row>
    <row r="456" spans="2:14" x14ac:dyDescent="0.35"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</row>
    <row r="457" spans="2:14" x14ac:dyDescent="0.35"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</row>
    <row r="458" spans="2:14" x14ac:dyDescent="0.35">
      <c r="B458" s="74"/>
      <c r="C458" s="74"/>
      <c r="D458" s="74"/>
      <c r="E458" s="74"/>
      <c r="F458" s="74"/>
      <c r="I458" s="74"/>
      <c r="J458" s="74"/>
      <c r="K458" s="74"/>
      <c r="L458" s="74"/>
      <c r="M458" s="74"/>
      <c r="N458" s="74"/>
    </row>
    <row r="459" spans="2:14" x14ac:dyDescent="0.35">
      <c r="C459" s="74"/>
      <c r="I459" s="74"/>
      <c r="J459" s="74"/>
      <c r="K459" s="74"/>
      <c r="L459" s="74"/>
      <c r="M459" s="74"/>
      <c r="N459" s="74"/>
    </row>
    <row r="460" spans="2:14" x14ac:dyDescent="0.35">
      <c r="J460" s="74"/>
      <c r="K460" s="74"/>
      <c r="L460" s="74"/>
      <c r="M460" s="74"/>
      <c r="N460" s="74"/>
    </row>
    <row r="461" spans="2:14" x14ac:dyDescent="0.35">
      <c r="L461" s="74"/>
      <c r="M461" s="74"/>
      <c r="N461" s="74"/>
    </row>
    <row r="462" spans="2:14" x14ac:dyDescent="0.35">
      <c r="L462" s="74"/>
      <c r="M462" s="74"/>
    </row>
    <row r="463" spans="2:14" x14ac:dyDescent="0.35">
      <c r="L463" s="74"/>
      <c r="M463" s="74"/>
    </row>
    <row r="464" spans="2:14" x14ac:dyDescent="0.35">
      <c r="L464" s="74"/>
      <c r="M464" s="74"/>
    </row>
    <row r="465" spans="12:13" x14ac:dyDescent="0.35">
      <c r="L465" s="74"/>
      <c r="M465" s="74"/>
    </row>
    <row r="466" spans="12:13" x14ac:dyDescent="0.35">
      <c r="L466" s="74"/>
      <c r="M466" s="74"/>
    </row>
    <row r="467" spans="12:13" x14ac:dyDescent="0.35">
      <c r="L467" s="74"/>
      <c r="M467" s="74"/>
    </row>
    <row r="468" spans="12:13" x14ac:dyDescent="0.35">
      <c r="L468" s="74"/>
    </row>
    <row r="469" spans="12:13" x14ac:dyDescent="0.35">
      <c r="L469" s="74"/>
    </row>
    <row r="470" spans="12:13" x14ac:dyDescent="0.35">
      <c r="L470" s="74"/>
    </row>
  </sheetData>
  <printOptions horizontalCentered="1"/>
  <pageMargins left="0.31496062992125984" right="0" top="0.74803149606299213" bottom="0.74803149606299213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67"/>
  <sheetViews>
    <sheetView topLeftCell="A17" workbookViewId="0">
      <selection activeCell="B35" sqref="B35"/>
    </sheetView>
  </sheetViews>
  <sheetFormatPr defaultRowHeight="14.5" x14ac:dyDescent="0.35"/>
  <cols>
    <col min="2" max="2" width="15.54296875" bestFit="1" customWidth="1"/>
  </cols>
  <sheetData>
    <row r="1" spans="1:9" x14ac:dyDescent="0.35">
      <c r="A1" s="39" t="s">
        <v>519</v>
      </c>
    </row>
    <row r="2" spans="1:9" x14ac:dyDescent="0.35">
      <c r="D2" s="259" t="s">
        <v>38</v>
      </c>
      <c r="E2" s="259"/>
    </row>
    <row r="3" spans="1:9" x14ac:dyDescent="0.35">
      <c r="A3" s="120" t="s">
        <v>515</v>
      </c>
      <c r="B3" s="120" t="s">
        <v>98</v>
      </c>
      <c r="C3" s="120" t="s">
        <v>516</v>
      </c>
      <c r="D3" s="120" t="s">
        <v>517</v>
      </c>
      <c r="E3" s="152" t="s">
        <v>518</v>
      </c>
    </row>
    <row r="4" spans="1:9" x14ac:dyDescent="0.35">
      <c r="A4" s="154">
        <v>44743</v>
      </c>
      <c r="B4" s="125">
        <v>372872</v>
      </c>
      <c r="C4" s="121">
        <v>0.45</v>
      </c>
      <c r="D4" s="121">
        <f>((B4*C4)/100)/365</f>
        <v>4.5970520547945206</v>
      </c>
      <c r="E4" s="121">
        <f>+D4</f>
        <v>4.5970520547945206</v>
      </c>
    </row>
    <row r="5" spans="1:9" x14ac:dyDescent="0.35">
      <c r="A5" s="154">
        <v>44744</v>
      </c>
      <c r="B5" s="125">
        <v>373116</v>
      </c>
      <c r="C5" s="121">
        <v>0.3</v>
      </c>
      <c r="D5" s="121">
        <f t="shared" ref="D5:D69" si="0">((B5*C5)/100)/365</f>
        <v>3.0667068493150684</v>
      </c>
      <c r="E5" s="121">
        <f>+E4+D5</f>
        <v>7.6637589041095886</v>
      </c>
    </row>
    <row r="6" spans="1:9" x14ac:dyDescent="0.35">
      <c r="A6" s="154">
        <v>44745</v>
      </c>
      <c r="B6" s="125">
        <v>373116</v>
      </c>
      <c r="C6" s="121">
        <v>0.3</v>
      </c>
      <c r="D6" s="121">
        <f t="shared" si="0"/>
        <v>3.0667068493150684</v>
      </c>
      <c r="E6" s="121">
        <f t="shared" ref="E6:E70" si="1">+E5+D6</f>
        <v>10.730465753424657</v>
      </c>
    </row>
    <row r="7" spans="1:9" x14ac:dyDescent="0.35">
      <c r="A7" s="154">
        <v>44746</v>
      </c>
      <c r="B7" s="125">
        <v>373116</v>
      </c>
      <c r="C7" s="121">
        <v>0.3</v>
      </c>
      <c r="D7" s="121">
        <f t="shared" si="0"/>
        <v>3.0667068493150684</v>
      </c>
      <c r="E7" s="121">
        <f t="shared" si="1"/>
        <v>13.797172602739725</v>
      </c>
    </row>
    <row r="8" spans="1:9" x14ac:dyDescent="0.35">
      <c r="A8" s="154">
        <v>44747</v>
      </c>
      <c r="B8" s="125">
        <v>374643</v>
      </c>
      <c r="C8" s="121">
        <v>0.3</v>
      </c>
      <c r="D8" s="121">
        <f t="shared" si="0"/>
        <v>3.0792575342465751</v>
      </c>
      <c r="E8" s="121">
        <f t="shared" si="1"/>
        <v>16.876430136986301</v>
      </c>
    </row>
    <row r="9" spans="1:9" x14ac:dyDescent="0.35">
      <c r="A9" s="154">
        <v>44748</v>
      </c>
      <c r="B9" s="125">
        <v>374925</v>
      </c>
      <c r="C9" s="121">
        <v>0.3</v>
      </c>
      <c r="D9" s="121">
        <f t="shared" si="0"/>
        <v>3.0815753424657535</v>
      </c>
      <c r="E9" s="121">
        <f t="shared" si="1"/>
        <v>19.958005479452055</v>
      </c>
    </row>
    <row r="10" spans="1:9" x14ac:dyDescent="0.35">
      <c r="A10" s="154">
        <v>44749</v>
      </c>
      <c r="B10" s="125">
        <v>382677</v>
      </c>
      <c r="C10" s="121">
        <v>0.3</v>
      </c>
      <c r="D10" s="121">
        <f t="shared" si="0"/>
        <v>3.1452904109589039</v>
      </c>
      <c r="E10" s="121">
        <f t="shared" si="1"/>
        <v>23.103295890410958</v>
      </c>
    </row>
    <row r="11" spans="1:9" x14ac:dyDescent="0.35">
      <c r="A11" s="154">
        <v>44750</v>
      </c>
      <c r="B11" s="125">
        <v>383351</v>
      </c>
      <c r="C11" s="121">
        <v>0.3</v>
      </c>
      <c r="D11" s="121">
        <f t="shared" si="0"/>
        <v>3.1508301369863019</v>
      </c>
      <c r="E11" s="121">
        <f t="shared" si="1"/>
        <v>26.254126027397259</v>
      </c>
    </row>
    <row r="12" spans="1:9" x14ac:dyDescent="0.35">
      <c r="A12" s="154">
        <v>44751</v>
      </c>
      <c r="B12" s="125">
        <v>353731</v>
      </c>
      <c r="C12" s="121">
        <v>0.3</v>
      </c>
      <c r="D12" s="121">
        <f t="shared" si="0"/>
        <v>2.907378082191781</v>
      </c>
      <c r="E12" s="121">
        <f t="shared" si="1"/>
        <v>29.161504109589039</v>
      </c>
    </row>
    <row r="13" spans="1:9" x14ac:dyDescent="0.35">
      <c r="A13" s="154">
        <v>44752</v>
      </c>
      <c r="B13" s="125">
        <v>353731</v>
      </c>
      <c r="C13" s="121">
        <v>0.3</v>
      </c>
      <c r="D13" s="121">
        <f t="shared" si="0"/>
        <v>2.907378082191781</v>
      </c>
      <c r="E13" s="121">
        <f t="shared" si="1"/>
        <v>32.068882191780823</v>
      </c>
    </row>
    <row r="14" spans="1:9" x14ac:dyDescent="0.35">
      <c r="A14" s="154">
        <v>44753</v>
      </c>
      <c r="B14" s="125">
        <v>353731</v>
      </c>
      <c r="C14" s="121">
        <v>0.3</v>
      </c>
      <c r="D14" s="121">
        <f t="shared" si="0"/>
        <v>2.907378082191781</v>
      </c>
      <c r="E14" s="121">
        <f t="shared" si="1"/>
        <v>34.976260273972606</v>
      </c>
      <c r="I14" s="155"/>
    </row>
    <row r="15" spans="1:9" x14ac:dyDescent="0.35">
      <c r="A15" s="154">
        <v>44754</v>
      </c>
      <c r="B15" s="125">
        <v>384301</v>
      </c>
      <c r="C15" s="121">
        <v>0.3</v>
      </c>
      <c r="D15" s="121">
        <f t="shared" si="0"/>
        <v>3.1586383561643836</v>
      </c>
      <c r="E15" s="121">
        <f t="shared" si="1"/>
        <v>38.134898630136988</v>
      </c>
      <c r="I15" s="155"/>
    </row>
    <row r="16" spans="1:9" x14ac:dyDescent="0.35">
      <c r="A16" s="154">
        <v>44755</v>
      </c>
      <c r="B16" s="125">
        <v>344599</v>
      </c>
      <c r="C16" s="121">
        <v>0.3</v>
      </c>
      <c r="D16" s="121">
        <f t="shared" si="0"/>
        <v>2.8323205479452054</v>
      </c>
      <c r="E16" s="121">
        <f t="shared" si="1"/>
        <v>40.967219178082196</v>
      </c>
      <c r="I16" s="155"/>
    </row>
    <row r="17" spans="1:5" x14ac:dyDescent="0.35">
      <c r="A17" s="154">
        <v>44756</v>
      </c>
      <c r="B17" s="125">
        <v>353384</v>
      </c>
      <c r="C17" s="121">
        <v>0.3</v>
      </c>
      <c r="D17" s="121">
        <f t="shared" si="0"/>
        <v>2.9045260273972602</v>
      </c>
      <c r="E17" s="121">
        <f t="shared" si="1"/>
        <v>43.871745205479456</v>
      </c>
    </row>
    <row r="18" spans="1:5" x14ac:dyDescent="0.35">
      <c r="A18" s="154">
        <v>44757</v>
      </c>
      <c r="B18" s="125">
        <v>353597</v>
      </c>
      <c r="C18" s="121">
        <v>0.3</v>
      </c>
      <c r="D18" s="121">
        <f t="shared" si="0"/>
        <v>2.9062767123287672</v>
      </c>
      <c r="E18" s="121">
        <f t="shared" si="1"/>
        <v>46.778021917808225</v>
      </c>
    </row>
    <row r="19" spans="1:5" x14ac:dyDescent="0.35">
      <c r="A19" s="154">
        <v>44758</v>
      </c>
      <c r="B19" s="125">
        <v>353731</v>
      </c>
      <c r="C19" s="121">
        <v>0.3</v>
      </c>
      <c r="D19" s="121">
        <f t="shared" si="0"/>
        <v>2.907378082191781</v>
      </c>
      <c r="E19" s="121">
        <f t="shared" si="1"/>
        <v>49.685400000000008</v>
      </c>
    </row>
    <row r="20" spans="1:5" x14ac:dyDescent="0.35">
      <c r="A20" s="154">
        <v>44759</v>
      </c>
      <c r="B20" s="125">
        <v>353731</v>
      </c>
      <c r="C20" s="121">
        <v>0.3</v>
      </c>
      <c r="D20" s="121">
        <f t="shared" si="0"/>
        <v>2.907378082191781</v>
      </c>
      <c r="E20" s="121">
        <f t="shared" si="1"/>
        <v>52.592778082191792</v>
      </c>
    </row>
    <row r="21" spans="1:5" x14ac:dyDescent="0.35">
      <c r="A21" s="154">
        <v>44760</v>
      </c>
      <c r="B21" s="125">
        <v>353731</v>
      </c>
      <c r="C21" s="121">
        <v>0.3</v>
      </c>
      <c r="D21" s="121">
        <f t="shared" si="0"/>
        <v>2.907378082191781</v>
      </c>
      <c r="E21" s="121">
        <f t="shared" si="1"/>
        <v>55.500156164383576</v>
      </c>
    </row>
    <row r="22" spans="1:5" x14ac:dyDescent="0.35">
      <c r="A22" s="154">
        <v>44761</v>
      </c>
      <c r="B22" s="125">
        <v>353902</v>
      </c>
      <c r="C22" s="121">
        <v>0.3</v>
      </c>
      <c r="D22" s="121">
        <f t="shared" si="0"/>
        <v>2.9087835616438356</v>
      </c>
      <c r="E22" s="121">
        <f t="shared" si="1"/>
        <v>58.408939726027413</v>
      </c>
    </row>
    <row r="23" spans="1:5" x14ac:dyDescent="0.35">
      <c r="A23" s="154">
        <v>44762</v>
      </c>
      <c r="B23" s="125">
        <v>365622</v>
      </c>
      <c r="C23" s="121">
        <v>0.3</v>
      </c>
      <c r="D23" s="121">
        <f t="shared" si="0"/>
        <v>3.0051123287671233</v>
      </c>
      <c r="E23" s="121">
        <f t="shared" si="1"/>
        <v>61.414052054794539</v>
      </c>
    </row>
    <row r="24" spans="1:5" x14ac:dyDescent="0.35">
      <c r="A24" s="154">
        <v>44763</v>
      </c>
      <c r="B24" s="125">
        <v>366182</v>
      </c>
      <c r="C24" s="121">
        <v>0.3</v>
      </c>
      <c r="D24" s="121">
        <f t="shared" si="0"/>
        <v>3.0097150684931502</v>
      </c>
      <c r="E24" s="121">
        <f t="shared" si="1"/>
        <v>64.423767123287689</v>
      </c>
    </row>
    <row r="25" spans="1:5" x14ac:dyDescent="0.35">
      <c r="A25" s="154">
        <v>44764</v>
      </c>
      <c r="B25" s="125">
        <v>366819</v>
      </c>
      <c r="C25" s="121">
        <v>0.3</v>
      </c>
      <c r="D25" s="121">
        <f t="shared" si="0"/>
        <v>3.0149506849315064</v>
      </c>
      <c r="E25" s="121">
        <f t="shared" si="1"/>
        <v>67.438717808219195</v>
      </c>
    </row>
    <row r="26" spans="1:5" x14ac:dyDescent="0.35">
      <c r="A26" s="154">
        <v>44765</v>
      </c>
      <c r="B26" s="125">
        <v>356819</v>
      </c>
      <c r="C26" s="121">
        <v>0.3</v>
      </c>
      <c r="D26" s="121">
        <f t="shared" si="0"/>
        <v>2.9327589041095887</v>
      </c>
      <c r="E26" s="121">
        <f t="shared" si="1"/>
        <v>70.371476712328786</v>
      </c>
    </row>
    <row r="27" spans="1:5" x14ac:dyDescent="0.35">
      <c r="A27" s="154">
        <v>44766</v>
      </c>
      <c r="B27" s="125">
        <v>356819</v>
      </c>
      <c r="C27" s="121">
        <v>0.3</v>
      </c>
      <c r="D27" s="121">
        <f t="shared" si="0"/>
        <v>2.9327589041095887</v>
      </c>
      <c r="E27" s="121">
        <f t="shared" si="1"/>
        <v>73.304235616438376</v>
      </c>
    </row>
    <row r="28" spans="1:5" x14ac:dyDescent="0.35">
      <c r="A28" s="154">
        <v>44767</v>
      </c>
      <c r="B28" s="125">
        <v>357368</v>
      </c>
      <c r="C28" s="121">
        <v>0.3</v>
      </c>
      <c r="D28" s="121">
        <f t="shared" si="0"/>
        <v>2.9372712328767125</v>
      </c>
      <c r="E28" s="121">
        <f t="shared" si="1"/>
        <v>76.241506849315087</v>
      </c>
    </row>
    <row r="29" spans="1:5" x14ac:dyDescent="0.35">
      <c r="A29" s="154">
        <v>44768</v>
      </c>
      <c r="B29" s="125">
        <v>357642</v>
      </c>
      <c r="C29" s="121">
        <v>0.3</v>
      </c>
      <c r="D29" s="121">
        <f t="shared" si="0"/>
        <v>2.9395232876712325</v>
      </c>
      <c r="E29" s="121">
        <f t="shared" si="1"/>
        <v>79.181030136986323</v>
      </c>
    </row>
    <row r="30" spans="1:5" x14ac:dyDescent="0.35">
      <c r="A30" s="154">
        <v>44769</v>
      </c>
      <c r="B30" s="125">
        <v>355881</v>
      </c>
      <c r="C30" s="121">
        <v>0.3</v>
      </c>
      <c r="D30" s="121">
        <f t="shared" si="0"/>
        <v>2.9250493150684931</v>
      </c>
      <c r="E30" s="121">
        <f t="shared" si="1"/>
        <v>82.106079452054814</v>
      </c>
    </row>
    <row r="31" spans="1:5" x14ac:dyDescent="0.35">
      <c r="A31" s="154">
        <v>44770</v>
      </c>
      <c r="B31" s="125">
        <v>356998</v>
      </c>
      <c r="C31" s="121">
        <v>0.3</v>
      </c>
      <c r="D31" s="121">
        <f t="shared" si="0"/>
        <v>2.9342301369863013</v>
      </c>
      <c r="E31" s="121">
        <f t="shared" si="1"/>
        <v>85.040309589041115</v>
      </c>
    </row>
    <row r="32" spans="1:5" x14ac:dyDescent="0.35">
      <c r="A32" s="154">
        <v>44771</v>
      </c>
      <c r="B32" s="125">
        <v>357198</v>
      </c>
      <c r="C32" s="121">
        <v>0.3</v>
      </c>
      <c r="D32" s="121">
        <f t="shared" si="0"/>
        <v>2.9358739726027401</v>
      </c>
      <c r="E32" s="121">
        <f t="shared" si="1"/>
        <v>87.97618356164385</v>
      </c>
    </row>
    <row r="33" spans="1:5" x14ac:dyDescent="0.35">
      <c r="A33" s="154">
        <v>44772</v>
      </c>
      <c r="B33" s="125">
        <v>357198</v>
      </c>
      <c r="C33" s="121">
        <v>0.3</v>
      </c>
      <c r="D33" s="121">
        <f t="shared" si="0"/>
        <v>2.9358739726027401</v>
      </c>
      <c r="E33" s="121">
        <f t="shared" si="1"/>
        <v>90.912057534246586</v>
      </c>
    </row>
    <row r="34" spans="1:5" x14ac:dyDescent="0.35">
      <c r="A34" s="154">
        <v>44773</v>
      </c>
      <c r="B34" s="125">
        <v>357198</v>
      </c>
      <c r="C34" s="121">
        <v>0.3</v>
      </c>
      <c r="D34" s="121">
        <f t="shared" si="0"/>
        <v>2.9358739726027401</v>
      </c>
      <c r="E34" s="121">
        <f t="shared" si="1"/>
        <v>93.847931506849321</v>
      </c>
    </row>
    <row r="35" spans="1:5" x14ac:dyDescent="0.35">
      <c r="A35" s="154"/>
      <c r="B35" s="125"/>
      <c r="C35" s="121">
        <v>0.3</v>
      </c>
      <c r="D35" s="121">
        <f t="shared" si="0"/>
        <v>0</v>
      </c>
      <c r="E35" s="121">
        <f t="shared" si="1"/>
        <v>93.847931506849321</v>
      </c>
    </row>
    <row r="36" spans="1:5" x14ac:dyDescent="0.35">
      <c r="A36" s="154"/>
      <c r="B36" s="125"/>
      <c r="C36" s="121">
        <v>0.3</v>
      </c>
      <c r="D36" s="121">
        <f t="shared" si="0"/>
        <v>0</v>
      </c>
      <c r="E36" s="121">
        <f t="shared" si="1"/>
        <v>93.847931506849321</v>
      </c>
    </row>
    <row r="37" spans="1:5" x14ac:dyDescent="0.35">
      <c r="A37" s="154"/>
      <c r="B37" s="125"/>
      <c r="C37" s="121">
        <v>0.3</v>
      </c>
      <c r="D37" s="121">
        <f t="shared" si="0"/>
        <v>0</v>
      </c>
      <c r="E37" s="121">
        <f t="shared" si="1"/>
        <v>93.847931506849321</v>
      </c>
    </row>
    <row r="38" spans="1:5" x14ac:dyDescent="0.35">
      <c r="A38" s="154"/>
      <c r="B38" s="125"/>
      <c r="C38" s="121">
        <v>0.3</v>
      </c>
      <c r="D38" s="121">
        <f t="shared" si="0"/>
        <v>0</v>
      </c>
      <c r="E38" s="121">
        <f t="shared" si="1"/>
        <v>93.847931506849321</v>
      </c>
    </row>
    <row r="39" spans="1:5" x14ac:dyDescent="0.35">
      <c r="A39" s="154"/>
      <c r="B39" s="125"/>
      <c r="C39" s="121">
        <v>0.3</v>
      </c>
      <c r="D39" s="121">
        <f t="shared" si="0"/>
        <v>0</v>
      </c>
      <c r="E39" s="121">
        <f t="shared" si="1"/>
        <v>93.847931506849321</v>
      </c>
    </row>
    <row r="40" spans="1:5" x14ac:dyDescent="0.35">
      <c r="A40" s="154"/>
      <c r="B40" s="125"/>
      <c r="C40" s="121">
        <v>0.3</v>
      </c>
      <c r="D40" s="121">
        <f t="shared" si="0"/>
        <v>0</v>
      </c>
      <c r="E40" s="121">
        <f t="shared" si="1"/>
        <v>93.847931506849321</v>
      </c>
    </row>
    <row r="41" spans="1:5" x14ac:dyDescent="0.35">
      <c r="A41" s="154"/>
      <c r="B41" s="125"/>
      <c r="C41" s="121">
        <v>0.3</v>
      </c>
      <c r="D41" s="121">
        <f t="shared" si="0"/>
        <v>0</v>
      </c>
      <c r="E41" s="121">
        <f t="shared" si="1"/>
        <v>93.847931506849321</v>
      </c>
    </row>
    <row r="42" spans="1:5" x14ac:dyDescent="0.35">
      <c r="A42" s="154"/>
      <c r="B42" s="125"/>
      <c r="C42" s="121">
        <v>0.3</v>
      </c>
      <c r="D42" s="121">
        <f t="shared" si="0"/>
        <v>0</v>
      </c>
      <c r="E42" s="121">
        <f t="shared" si="1"/>
        <v>93.847931506849321</v>
      </c>
    </row>
    <row r="43" spans="1:5" x14ac:dyDescent="0.35">
      <c r="A43" s="154"/>
      <c r="B43" s="125"/>
      <c r="C43" s="121">
        <v>0.3</v>
      </c>
      <c r="D43" s="121">
        <f t="shared" si="0"/>
        <v>0</v>
      </c>
      <c r="E43" s="121">
        <f t="shared" si="1"/>
        <v>93.847931506849321</v>
      </c>
    </row>
    <row r="44" spans="1:5" x14ac:dyDescent="0.35">
      <c r="A44" s="154"/>
      <c r="B44" s="125"/>
      <c r="C44" s="121">
        <v>0.3</v>
      </c>
      <c r="D44" s="121">
        <f t="shared" si="0"/>
        <v>0</v>
      </c>
      <c r="E44" s="121">
        <f t="shared" si="1"/>
        <v>93.847931506849321</v>
      </c>
    </row>
    <row r="45" spans="1:5" x14ac:dyDescent="0.35">
      <c r="A45" s="154"/>
      <c r="B45" s="125"/>
      <c r="C45" s="121">
        <v>0.3</v>
      </c>
      <c r="D45" s="121">
        <f t="shared" si="0"/>
        <v>0</v>
      </c>
      <c r="E45" s="121">
        <f t="shared" si="1"/>
        <v>93.847931506849321</v>
      </c>
    </row>
    <row r="46" spans="1:5" x14ac:dyDescent="0.35">
      <c r="A46" s="154"/>
      <c r="B46" s="125"/>
      <c r="C46" s="121">
        <v>0.3</v>
      </c>
      <c r="D46" s="121">
        <f t="shared" si="0"/>
        <v>0</v>
      </c>
      <c r="E46" s="121">
        <f t="shared" si="1"/>
        <v>93.847931506849321</v>
      </c>
    </row>
    <row r="47" spans="1:5" x14ac:dyDescent="0.35">
      <c r="A47" s="154"/>
      <c r="B47" s="125"/>
      <c r="C47" s="121">
        <v>0.3</v>
      </c>
      <c r="D47" s="121">
        <f t="shared" si="0"/>
        <v>0</v>
      </c>
      <c r="E47" s="121">
        <f t="shared" si="1"/>
        <v>93.847931506849321</v>
      </c>
    </row>
    <row r="48" spans="1:5" x14ac:dyDescent="0.35">
      <c r="A48" s="154"/>
      <c r="B48" s="125"/>
      <c r="C48" s="121">
        <v>0.3</v>
      </c>
      <c r="D48" s="121">
        <f t="shared" ref="D48:D49" si="2">((B48*C48)/100)/365</f>
        <v>0</v>
      </c>
      <c r="E48" s="121">
        <f t="shared" ref="E48:E49" si="3">+E47+D48</f>
        <v>93.847931506849321</v>
      </c>
    </row>
    <row r="49" spans="1:5" x14ac:dyDescent="0.35">
      <c r="A49" s="154"/>
      <c r="B49" s="125"/>
      <c r="C49" s="121">
        <v>0.3</v>
      </c>
      <c r="D49" s="121">
        <f t="shared" si="2"/>
        <v>0</v>
      </c>
      <c r="E49" s="121">
        <f t="shared" si="3"/>
        <v>93.847931506849321</v>
      </c>
    </row>
    <row r="50" spans="1:5" x14ac:dyDescent="0.35">
      <c r="A50" s="154"/>
      <c r="B50" s="125"/>
      <c r="C50" s="121">
        <v>0.3</v>
      </c>
      <c r="D50" s="121">
        <f t="shared" si="0"/>
        <v>0</v>
      </c>
      <c r="E50" s="121">
        <f t="shared" si="1"/>
        <v>93.847931506849321</v>
      </c>
    </row>
    <row r="51" spans="1:5" x14ac:dyDescent="0.35">
      <c r="A51" s="154"/>
      <c r="B51" s="125"/>
      <c r="C51" s="121">
        <v>0.3</v>
      </c>
      <c r="D51" s="121">
        <f t="shared" si="0"/>
        <v>0</v>
      </c>
      <c r="E51" s="121">
        <f t="shared" si="1"/>
        <v>93.847931506849321</v>
      </c>
    </row>
    <row r="52" spans="1:5" x14ac:dyDescent="0.35">
      <c r="A52" s="154"/>
      <c r="B52" s="125"/>
      <c r="C52" s="121">
        <v>0.3</v>
      </c>
      <c r="D52" s="121">
        <f t="shared" si="0"/>
        <v>0</v>
      </c>
      <c r="E52" s="121">
        <f t="shared" si="1"/>
        <v>93.847931506849321</v>
      </c>
    </row>
    <row r="53" spans="1:5" x14ac:dyDescent="0.35">
      <c r="A53" s="154"/>
      <c r="B53" s="125"/>
      <c r="C53" s="121">
        <v>0.3</v>
      </c>
      <c r="D53" s="121">
        <f t="shared" si="0"/>
        <v>0</v>
      </c>
      <c r="E53" s="121">
        <f t="shared" si="1"/>
        <v>93.847931506849321</v>
      </c>
    </row>
    <row r="54" spans="1:5" x14ac:dyDescent="0.35">
      <c r="A54" s="154"/>
      <c r="B54" s="125"/>
      <c r="C54" s="121">
        <v>0.3</v>
      </c>
      <c r="D54" s="121">
        <f t="shared" si="0"/>
        <v>0</v>
      </c>
      <c r="E54" s="121">
        <f t="shared" si="1"/>
        <v>93.847931506849321</v>
      </c>
    </row>
    <row r="55" spans="1:5" x14ac:dyDescent="0.35">
      <c r="A55" s="154"/>
      <c r="B55" s="125"/>
      <c r="C55" s="121">
        <v>0.3</v>
      </c>
      <c r="D55" s="121">
        <f t="shared" si="0"/>
        <v>0</v>
      </c>
      <c r="E55" s="121">
        <f t="shared" si="1"/>
        <v>93.847931506849321</v>
      </c>
    </row>
    <row r="56" spans="1:5" x14ac:dyDescent="0.35">
      <c r="A56" s="154"/>
      <c r="B56" s="125"/>
      <c r="C56" s="121">
        <v>0.3</v>
      </c>
      <c r="D56" s="121">
        <f t="shared" si="0"/>
        <v>0</v>
      </c>
      <c r="E56" s="121">
        <f t="shared" si="1"/>
        <v>93.847931506849321</v>
      </c>
    </row>
    <row r="57" spans="1:5" x14ac:dyDescent="0.35">
      <c r="A57" s="154"/>
      <c r="B57" s="125"/>
      <c r="C57" s="121">
        <v>0.3</v>
      </c>
      <c r="D57" s="121">
        <f t="shared" si="0"/>
        <v>0</v>
      </c>
      <c r="E57" s="121">
        <f t="shared" si="1"/>
        <v>93.847931506849321</v>
      </c>
    </row>
    <row r="58" spans="1:5" x14ac:dyDescent="0.35">
      <c r="A58" s="154"/>
      <c r="B58" s="125"/>
      <c r="C58" s="121">
        <v>0.3</v>
      </c>
      <c r="D58" s="121">
        <f t="shared" si="0"/>
        <v>0</v>
      </c>
      <c r="E58" s="121">
        <f t="shared" si="1"/>
        <v>93.847931506849321</v>
      </c>
    </row>
    <row r="59" spans="1:5" x14ac:dyDescent="0.35">
      <c r="A59" s="154"/>
      <c r="B59" s="125"/>
      <c r="C59" s="121">
        <v>0.3</v>
      </c>
      <c r="D59" s="121">
        <f t="shared" si="0"/>
        <v>0</v>
      </c>
      <c r="E59" s="121">
        <f t="shared" si="1"/>
        <v>93.847931506849321</v>
      </c>
    </row>
    <row r="60" spans="1:5" x14ac:dyDescent="0.35">
      <c r="A60" s="154"/>
      <c r="B60" s="125"/>
      <c r="C60" s="121">
        <v>0.3</v>
      </c>
      <c r="D60" s="121">
        <f t="shared" si="0"/>
        <v>0</v>
      </c>
      <c r="E60" s="121">
        <f t="shared" si="1"/>
        <v>93.847931506849321</v>
      </c>
    </row>
    <row r="61" spans="1:5" x14ac:dyDescent="0.35">
      <c r="A61" s="154"/>
      <c r="B61" s="125"/>
      <c r="C61" s="121">
        <v>0.3</v>
      </c>
      <c r="D61" s="121">
        <f t="shared" si="0"/>
        <v>0</v>
      </c>
      <c r="E61" s="121">
        <f t="shared" si="1"/>
        <v>93.847931506849321</v>
      </c>
    </row>
    <row r="62" spans="1:5" x14ac:dyDescent="0.35">
      <c r="A62" s="154"/>
      <c r="B62" s="125"/>
      <c r="C62" s="121">
        <v>0.3</v>
      </c>
      <c r="D62" s="121">
        <f t="shared" si="0"/>
        <v>0</v>
      </c>
      <c r="E62" s="121">
        <f t="shared" si="1"/>
        <v>93.847931506849321</v>
      </c>
    </row>
    <row r="63" spans="1:5" x14ac:dyDescent="0.35">
      <c r="A63" s="154"/>
      <c r="B63" s="125"/>
      <c r="C63" s="121">
        <v>0.3</v>
      </c>
      <c r="D63" s="121">
        <f t="shared" si="0"/>
        <v>0</v>
      </c>
      <c r="E63" s="121">
        <f t="shared" si="1"/>
        <v>93.847931506849321</v>
      </c>
    </row>
    <row r="64" spans="1:5" x14ac:dyDescent="0.35">
      <c r="A64" s="154"/>
      <c r="B64" s="125"/>
      <c r="C64" s="121">
        <v>0.3</v>
      </c>
      <c r="D64" s="121">
        <f t="shared" si="0"/>
        <v>0</v>
      </c>
      <c r="E64" s="121">
        <f t="shared" si="1"/>
        <v>93.847931506849321</v>
      </c>
    </row>
    <row r="65" spans="1:5" x14ac:dyDescent="0.35">
      <c r="A65" s="154"/>
      <c r="B65" s="125"/>
      <c r="C65" s="121">
        <v>0.3</v>
      </c>
      <c r="D65" s="121">
        <f t="shared" si="0"/>
        <v>0</v>
      </c>
      <c r="E65" s="121">
        <f t="shared" si="1"/>
        <v>93.847931506849321</v>
      </c>
    </row>
    <row r="66" spans="1:5" x14ac:dyDescent="0.35">
      <c r="A66" s="154"/>
      <c r="B66" s="125"/>
      <c r="C66" s="121">
        <v>0.3</v>
      </c>
      <c r="D66" s="121">
        <f t="shared" si="0"/>
        <v>0</v>
      </c>
      <c r="E66" s="121">
        <f t="shared" si="1"/>
        <v>93.847931506849321</v>
      </c>
    </row>
    <row r="67" spans="1:5" x14ac:dyDescent="0.35">
      <c r="A67" s="154"/>
      <c r="B67" s="125"/>
      <c r="C67" s="121">
        <v>0.3</v>
      </c>
      <c r="D67" s="121">
        <f t="shared" si="0"/>
        <v>0</v>
      </c>
      <c r="E67" s="121">
        <f t="shared" si="1"/>
        <v>93.847931506849321</v>
      </c>
    </row>
    <row r="68" spans="1:5" x14ac:dyDescent="0.35">
      <c r="A68" s="154"/>
      <c r="B68" s="125"/>
      <c r="C68" s="121">
        <v>0.3</v>
      </c>
      <c r="D68" s="121">
        <f t="shared" si="0"/>
        <v>0</v>
      </c>
      <c r="E68" s="121">
        <f t="shared" si="1"/>
        <v>93.847931506849321</v>
      </c>
    </row>
    <row r="69" spans="1:5" x14ac:dyDescent="0.35">
      <c r="A69" s="154"/>
      <c r="B69" s="125"/>
      <c r="C69" s="121">
        <v>0.3</v>
      </c>
      <c r="D69" s="121">
        <f t="shared" si="0"/>
        <v>0</v>
      </c>
      <c r="E69" s="121">
        <f t="shared" si="1"/>
        <v>93.847931506849321</v>
      </c>
    </row>
    <row r="70" spans="1:5" x14ac:dyDescent="0.35">
      <c r="A70" s="154"/>
      <c r="B70" s="125"/>
      <c r="C70" s="121">
        <v>0.3</v>
      </c>
      <c r="D70" s="121">
        <f t="shared" ref="D70:D95" si="4">((B70*C70)/100)/365</f>
        <v>0</v>
      </c>
      <c r="E70" s="121">
        <f t="shared" si="1"/>
        <v>93.847931506849321</v>
      </c>
    </row>
    <row r="71" spans="1:5" x14ac:dyDescent="0.35">
      <c r="A71" s="154"/>
      <c r="B71" s="125"/>
      <c r="C71" s="121">
        <v>0.3</v>
      </c>
      <c r="D71" s="121">
        <f t="shared" si="4"/>
        <v>0</v>
      </c>
      <c r="E71" s="121">
        <f t="shared" ref="E71:E95" si="5">+E70+D71</f>
        <v>93.847931506849321</v>
      </c>
    </row>
    <row r="72" spans="1:5" x14ac:dyDescent="0.35">
      <c r="A72" s="154"/>
      <c r="B72" s="125"/>
      <c r="C72" s="121">
        <v>0.3</v>
      </c>
      <c r="D72" s="121">
        <f t="shared" si="4"/>
        <v>0</v>
      </c>
      <c r="E72" s="121">
        <f t="shared" si="5"/>
        <v>93.847931506849321</v>
      </c>
    </row>
    <row r="73" spans="1:5" x14ac:dyDescent="0.35">
      <c r="A73" s="154"/>
      <c r="B73" s="125"/>
      <c r="C73" s="121">
        <v>0.3</v>
      </c>
      <c r="D73" s="121">
        <f t="shared" si="4"/>
        <v>0</v>
      </c>
      <c r="E73" s="121">
        <f t="shared" si="5"/>
        <v>93.847931506849321</v>
      </c>
    </row>
    <row r="74" spans="1:5" x14ac:dyDescent="0.35">
      <c r="A74" s="154"/>
      <c r="B74" s="125"/>
      <c r="C74" s="121">
        <v>0.3</v>
      </c>
      <c r="D74" s="121">
        <f t="shared" si="4"/>
        <v>0</v>
      </c>
      <c r="E74" s="121">
        <f t="shared" si="5"/>
        <v>93.847931506849321</v>
      </c>
    </row>
    <row r="75" spans="1:5" x14ac:dyDescent="0.35">
      <c r="A75" s="154"/>
      <c r="B75" s="125"/>
      <c r="C75" s="121">
        <v>0.3</v>
      </c>
      <c r="D75" s="121">
        <f t="shared" si="4"/>
        <v>0</v>
      </c>
      <c r="E75" s="121">
        <f t="shared" si="5"/>
        <v>93.847931506849321</v>
      </c>
    </row>
    <row r="76" spans="1:5" x14ac:dyDescent="0.35">
      <c r="A76" s="154"/>
      <c r="B76" s="125"/>
      <c r="C76" s="121">
        <v>0.3</v>
      </c>
      <c r="D76" s="121">
        <f t="shared" si="4"/>
        <v>0</v>
      </c>
      <c r="E76" s="121">
        <f t="shared" si="5"/>
        <v>93.847931506849321</v>
      </c>
    </row>
    <row r="77" spans="1:5" x14ac:dyDescent="0.35">
      <c r="A77" s="154"/>
      <c r="B77" s="125"/>
      <c r="C77" s="121">
        <v>0.3</v>
      </c>
      <c r="D77" s="121">
        <f t="shared" si="4"/>
        <v>0</v>
      </c>
      <c r="E77" s="121">
        <f t="shared" si="5"/>
        <v>93.847931506849321</v>
      </c>
    </row>
    <row r="78" spans="1:5" x14ac:dyDescent="0.35">
      <c r="A78" s="154"/>
      <c r="B78" s="125"/>
      <c r="C78" s="121">
        <v>0.3</v>
      </c>
      <c r="D78" s="121">
        <f t="shared" si="4"/>
        <v>0</v>
      </c>
      <c r="E78" s="121">
        <f t="shared" si="5"/>
        <v>93.847931506849321</v>
      </c>
    </row>
    <row r="79" spans="1:5" x14ac:dyDescent="0.35">
      <c r="A79" s="154"/>
      <c r="B79" s="125"/>
      <c r="C79" s="121">
        <v>0.3</v>
      </c>
      <c r="D79" s="121">
        <f t="shared" si="4"/>
        <v>0</v>
      </c>
      <c r="E79" s="121">
        <f t="shared" si="5"/>
        <v>93.847931506849321</v>
      </c>
    </row>
    <row r="80" spans="1:5" x14ac:dyDescent="0.35">
      <c r="A80" s="154"/>
      <c r="B80" s="125"/>
      <c r="C80" s="121">
        <v>0.3</v>
      </c>
      <c r="D80" s="121">
        <f t="shared" si="4"/>
        <v>0</v>
      </c>
      <c r="E80" s="121">
        <f t="shared" si="5"/>
        <v>93.847931506849321</v>
      </c>
    </row>
    <row r="81" spans="1:5" x14ac:dyDescent="0.35">
      <c r="A81" s="154"/>
      <c r="B81" s="125"/>
      <c r="C81" s="121">
        <v>0.3</v>
      </c>
      <c r="D81" s="121">
        <f t="shared" si="4"/>
        <v>0</v>
      </c>
      <c r="E81" s="121">
        <f t="shared" si="5"/>
        <v>93.847931506849321</v>
      </c>
    </row>
    <row r="82" spans="1:5" x14ac:dyDescent="0.35">
      <c r="A82" s="154"/>
      <c r="B82" s="125"/>
      <c r="C82" s="121">
        <v>0.3</v>
      </c>
      <c r="D82" s="121">
        <f t="shared" si="4"/>
        <v>0</v>
      </c>
      <c r="E82" s="121">
        <f t="shared" si="5"/>
        <v>93.847931506849321</v>
      </c>
    </row>
    <row r="83" spans="1:5" x14ac:dyDescent="0.35">
      <c r="A83" s="154"/>
      <c r="B83" s="125"/>
      <c r="C83" s="121">
        <v>0.3</v>
      </c>
      <c r="D83" s="121">
        <f t="shared" si="4"/>
        <v>0</v>
      </c>
      <c r="E83" s="121">
        <f t="shared" si="5"/>
        <v>93.847931506849321</v>
      </c>
    </row>
    <row r="84" spans="1:5" x14ac:dyDescent="0.35">
      <c r="A84" s="154"/>
      <c r="B84" s="125"/>
      <c r="C84" s="121">
        <v>0.3</v>
      </c>
      <c r="D84" s="121">
        <f t="shared" si="4"/>
        <v>0</v>
      </c>
      <c r="E84" s="121">
        <f t="shared" si="5"/>
        <v>93.847931506849321</v>
      </c>
    </row>
    <row r="85" spans="1:5" x14ac:dyDescent="0.35">
      <c r="A85" s="154"/>
      <c r="B85" s="125"/>
      <c r="C85" s="121">
        <v>0.3</v>
      </c>
      <c r="D85" s="121">
        <f t="shared" si="4"/>
        <v>0</v>
      </c>
      <c r="E85" s="121">
        <f t="shared" si="5"/>
        <v>93.847931506849321</v>
      </c>
    </row>
    <row r="86" spans="1:5" x14ac:dyDescent="0.35">
      <c r="A86" s="154"/>
      <c r="B86" s="125"/>
      <c r="C86" s="121">
        <v>0.3</v>
      </c>
      <c r="D86" s="121">
        <f t="shared" si="4"/>
        <v>0</v>
      </c>
      <c r="E86" s="121">
        <f t="shared" si="5"/>
        <v>93.847931506849321</v>
      </c>
    </row>
    <row r="87" spans="1:5" x14ac:dyDescent="0.35">
      <c r="A87" s="154"/>
      <c r="B87" s="125"/>
      <c r="C87" s="121">
        <v>0.3</v>
      </c>
      <c r="D87" s="121">
        <f t="shared" si="4"/>
        <v>0</v>
      </c>
      <c r="E87" s="121">
        <f t="shared" si="5"/>
        <v>93.847931506849321</v>
      </c>
    </row>
    <row r="88" spans="1:5" x14ac:dyDescent="0.35">
      <c r="A88" s="154"/>
      <c r="B88" s="125"/>
      <c r="C88" s="121">
        <v>0.3</v>
      </c>
      <c r="D88" s="121">
        <f t="shared" si="4"/>
        <v>0</v>
      </c>
      <c r="E88" s="121">
        <f t="shared" si="5"/>
        <v>93.847931506849321</v>
      </c>
    </row>
    <row r="89" spans="1:5" x14ac:dyDescent="0.35">
      <c r="A89" s="154"/>
      <c r="B89" s="125"/>
      <c r="C89" s="121">
        <v>0.3</v>
      </c>
      <c r="D89" s="121">
        <f t="shared" si="4"/>
        <v>0</v>
      </c>
      <c r="E89" s="121">
        <f t="shared" si="5"/>
        <v>93.847931506849321</v>
      </c>
    </row>
    <row r="90" spans="1:5" x14ac:dyDescent="0.35">
      <c r="A90" s="154"/>
      <c r="B90" s="125"/>
      <c r="C90" s="121">
        <v>0.3</v>
      </c>
      <c r="D90" s="121">
        <f t="shared" si="4"/>
        <v>0</v>
      </c>
      <c r="E90" s="121">
        <f t="shared" si="5"/>
        <v>93.847931506849321</v>
      </c>
    </row>
    <row r="91" spans="1:5" x14ac:dyDescent="0.35">
      <c r="A91" s="154"/>
      <c r="B91" s="125"/>
      <c r="C91" s="121">
        <v>0.3</v>
      </c>
      <c r="D91" s="121">
        <f t="shared" si="4"/>
        <v>0</v>
      </c>
      <c r="E91" s="121">
        <f t="shared" si="5"/>
        <v>93.847931506849321</v>
      </c>
    </row>
    <row r="92" spans="1:5" x14ac:dyDescent="0.35">
      <c r="A92" s="154"/>
      <c r="B92" s="125"/>
      <c r="C92" s="121">
        <v>0.3</v>
      </c>
      <c r="D92" s="121">
        <f t="shared" si="4"/>
        <v>0</v>
      </c>
      <c r="E92" s="121">
        <f t="shared" si="5"/>
        <v>93.847931506849321</v>
      </c>
    </row>
    <row r="93" spans="1:5" x14ac:dyDescent="0.35">
      <c r="A93" s="154"/>
      <c r="B93" s="125"/>
      <c r="C93" s="121">
        <v>0.3</v>
      </c>
      <c r="D93" s="121">
        <f t="shared" si="4"/>
        <v>0</v>
      </c>
      <c r="E93" s="121">
        <f t="shared" si="5"/>
        <v>93.847931506849321</v>
      </c>
    </row>
    <row r="94" spans="1:5" x14ac:dyDescent="0.35">
      <c r="A94" s="154"/>
      <c r="B94" s="125"/>
      <c r="C94" s="121">
        <v>0.3</v>
      </c>
      <c r="D94" s="121">
        <f t="shared" si="4"/>
        <v>0</v>
      </c>
      <c r="E94" s="121">
        <f t="shared" si="5"/>
        <v>93.847931506849321</v>
      </c>
    </row>
    <row r="95" spans="1:5" x14ac:dyDescent="0.35">
      <c r="A95" s="154"/>
      <c r="B95" s="125"/>
      <c r="C95" s="121">
        <v>0.3</v>
      </c>
      <c r="D95" s="121">
        <f t="shared" si="4"/>
        <v>0</v>
      </c>
      <c r="E95" s="121">
        <f t="shared" si="5"/>
        <v>93.847931506849321</v>
      </c>
    </row>
    <row r="96" spans="1:5" x14ac:dyDescent="0.35">
      <c r="A96" s="154"/>
      <c r="B96" s="125"/>
      <c r="C96" s="121">
        <v>0.3</v>
      </c>
      <c r="E96" s="121"/>
    </row>
    <row r="97" spans="1:5" x14ac:dyDescent="0.35">
      <c r="A97" s="154"/>
      <c r="B97" s="125"/>
      <c r="E97" s="121"/>
    </row>
    <row r="98" spans="1:5" x14ac:dyDescent="0.35">
      <c r="A98" s="154"/>
      <c r="B98" s="125"/>
    </row>
    <row r="99" spans="1:5" x14ac:dyDescent="0.35">
      <c r="A99" s="154"/>
      <c r="B99" s="125"/>
    </row>
    <row r="100" spans="1:5" x14ac:dyDescent="0.35">
      <c r="A100" s="154"/>
      <c r="B100" s="125"/>
    </row>
    <row r="101" spans="1:5" x14ac:dyDescent="0.35">
      <c r="A101" s="154"/>
      <c r="B101" s="125"/>
    </row>
    <row r="102" spans="1:5" x14ac:dyDescent="0.35">
      <c r="A102" s="154"/>
      <c r="B102" s="125"/>
    </row>
    <row r="103" spans="1:5" x14ac:dyDescent="0.35">
      <c r="A103" s="154"/>
      <c r="B103" s="125"/>
    </row>
    <row r="104" spans="1:5" x14ac:dyDescent="0.35">
      <c r="A104" s="154"/>
      <c r="B104" s="125"/>
    </row>
    <row r="105" spans="1:5" x14ac:dyDescent="0.35">
      <c r="A105" s="154"/>
      <c r="B105" s="125"/>
    </row>
    <row r="106" spans="1:5" x14ac:dyDescent="0.35">
      <c r="A106" s="154"/>
      <c r="B106" s="125"/>
    </row>
    <row r="107" spans="1:5" x14ac:dyDescent="0.35">
      <c r="A107" s="154"/>
      <c r="B107" s="125"/>
    </row>
    <row r="108" spans="1:5" x14ac:dyDescent="0.35">
      <c r="A108" s="154"/>
      <c r="B108" s="125"/>
    </row>
    <row r="109" spans="1:5" x14ac:dyDescent="0.35">
      <c r="A109" s="154"/>
      <c r="B109" s="125"/>
    </row>
    <row r="110" spans="1:5" x14ac:dyDescent="0.35">
      <c r="A110" s="154"/>
      <c r="B110" s="125"/>
    </row>
    <row r="111" spans="1:5" x14ac:dyDescent="0.35">
      <c r="A111" s="154"/>
      <c r="B111" s="125"/>
    </row>
    <row r="112" spans="1:5" x14ac:dyDescent="0.35">
      <c r="A112" s="154"/>
      <c r="B112" s="125"/>
    </row>
    <row r="113" spans="1:2" x14ac:dyDescent="0.35">
      <c r="A113" s="154"/>
      <c r="B113" s="125"/>
    </row>
    <row r="114" spans="1:2" x14ac:dyDescent="0.35">
      <c r="A114" s="153"/>
    </row>
    <row r="115" spans="1:2" x14ac:dyDescent="0.35">
      <c r="A115" s="153"/>
    </row>
    <row r="116" spans="1:2" x14ac:dyDescent="0.35">
      <c r="A116" s="153"/>
    </row>
    <row r="117" spans="1:2" x14ac:dyDescent="0.35">
      <c r="A117" s="153"/>
    </row>
    <row r="118" spans="1:2" x14ac:dyDescent="0.35">
      <c r="A118" s="153"/>
    </row>
    <row r="119" spans="1:2" x14ac:dyDescent="0.35">
      <c r="A119" s="153"/>
    </row>
    <row r="120" spans="1:2" x14ac:dyDescent="0.35">
      <c r="A120" s="153"/>
    </row>
    <row r="121" spans="1:2" x14ac:dyDescent="0.35">
      <c r="A121" s="153"/>
    </row>
    <row r="122" spans="1:2" x14ac:dyDescent="0.35">
      <c r="A122" s="153"/>
    </row>
    <row r="123" spans="1:2" x14ac:dyDescent="0.35">
      <c r="A123" s="153"/>
    </row>
    <row r="124" spans="1:2" x14ac:dyDescent="0.35">
      <c r="A124" s="153"/>
    </row>
    <row r="125" spans="1:2" x14ac:dyDescent="0.35">
      <c r="A125" s="153"/>
    </row>
    <row r="126" spans="1:2" x14ac:dyDescent="0.35">
      <c r="A126" s="153"/>
    </row>
    <row r="127" spans="1:2" x14ac:dyDescent="0.35">
      <c r="A127" s="153"/>
    </row>
    <row r="128" spans="1:2" x14ac:dyDescent="0.35">
      <c r="A128" s="153"/>
    </row>
    <row r="129" spans="1:1" x14ac:dyDescent="0.35">
      <c r="A129" s="153"/>
    </row>
    <row r="130" spans="1:1" x14ac:dyDescent="0.35">
      <c r="A130" s="153"/>
    </row>
    <row r="131" spans="1:1" x14ac:dyDescent="0.35">
      <c r="A131" s="153"/>
    </row>
    <row r="132" spans="1:1" x14ac:dyDescent="0.35">
      <c r="A132" s="153"/>
    </row>
    <row r="133" spans="1:1" x14ac:dyDescent="0.35">
      <c r="A133" s="153"/>
    </row>
    <row r="134" spans="1:1" x14ac:dyDescent="0.35">
      <c r="A134" s="153"/>
    </row>
    <row r="135" spans="1:1" x14ac:dyDescent="0.35">
      <c r="A135" s="153"/>
    </row>
    <row r="136" spans="1:1" x14ac:dyDescent="0.35">
      <c r="A136" s="153"/>
    </row>
    <row r="137" spans="1:1" x14ac:dyDescent="0.35">
      <c r="A137" s="153"/>
    </row>
    <row r="138" spans="1:1" x14ac:dyDescent="0.35">
      <c r="A138" s="153"/>
    </row>
    <row r="139" spans="1:1" x14ac:dyDescent="0.35">
      <c r="A139" s="153"/>
    </row>
    <row r="140" spans="1:1" x14ac:dyDescent="0.35">
      <c r="A140" s="153"/>
    </row>
    <row r="141" spans="1:1" x14ac:dyDescent="0.35">
      <c r="A141" s="153"/>
    </row>
    <row r="142" spans="1:1" x14ac:dyDescent="0.35">
      <c r="A142" s="153"/>
    </row>
    <row r="143" spans="1:1" x14ac:dyDescent="0.35">
      <c r="A143" s="153"/>
    </row>
    <row r="144" spans="1:1" x14ac:dyDescent="0.35">
      <c r="A144" s="153"/>
    </row>
    <row r="145" spans="1:1" x14ac:dyDescent="0.35">
      <c r="A145" s="153"/>
    </row>
    <row r="146" spans="1:1" x14ac:dyDescent="0.35">
      <c r="A146" s="153"/>
    </row>
    <row r="147" spans="1:1" x14ac:dyDescent="0.35">
      <c r="A147" s="153"/>
    </row>
    <row r="148" spans="1:1" x14ac:dyDescent="0.35">
      <c r="A148" s="153"/>
    </row>
    <row r="149" spans="1:1" x14ac:dyDescent="0.35">
      <c r="A149" s="153"/>
    </row>
    <row r="150" spans="1:1" x14ac:dyDescent="0.35">
      <c r="A150" s="153"/>
    </row>
    <row r="151" spans="1:1" x14ac:dyDescent="0.35">
      <c r="A151" s="153"/>
    </row>
    <row r="152" spans="1:1" x14ac:dyDescent="0.35">
      <c r="A152" s="153"/>
    </row>
    <row r="153" spans="1:1" x14ac:dyDescent="0.35">
      <c r="A153" s="153"/>
    </row>
    <row r="154" spans="1:1" x14ac:dyDescent="0.35">
      <c r="A154" s="153"/>
    </row>
    <row r="155" spans="1:1" x14ac:dyDescent="0.35">
      <c r="A155" s="153"/>
    </row>
    <row r="156" spans="1:1" x14ac:dyDescent="0.35">
      <c r="A156" s="153"/>
    </row>
    <row r="157" spans="1:1" x14ac:dyDescent="0.35">
      <c r="A157" s="153"/>
    </row>
    <row r="158" spans="1:1" x14ac:dyDescent="0.35">
      <c r="A158" s="153"/>
    </row>
    <row r="159" spans="1:1" x14ac:dyDescent="0.35">
      <c r="A159" s="153"/>
    </row>
    <row r="160" spans="1:1" x14ac:dyDescent="0.35">
      <c r="A160" s="153"/>
    </row>
    <row r="161" spans="1:1" x14ac:dyDescent="0.35">
      <c r="A161" s="153"/>
    </row>
    <row r="162" spans="1:1" x14ac:dyDescent="0.35">
      <c r="A162" s="153"/>
    </row>
    <row r="163" spans="1:1" x14ac:dyDescent="0.35">
      <c r="A163" s="153"/>
    </row>
    <row r="164" spans="1:1" x14ac:dyDescent="0.35">
      <c r="A164" s="153"/>
    </row>
    <row r="165" spans="1:1" x14ac:dyDescent="0.35">
      <c r="A165" s="153"/>
    </row>
    <row r="166" spans="1:1" x14ac:dyDescent="0.35">
      <c r="A166" s="153"/>
    </row>
    <row r="167" spans="1:1" x14ac:dyDescent="0.35">
      <c r="A167" s="153"/>
    </row>
  </sheetData>
  <mergeCells count="1">
    <mergeCell ref="D2:E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9"/>
  <sheetViews>
    <sheetView zoomScale="85" zoomScaleNormal="85" workbookViewId="0">
      <selection activeCell="C14" sqref="C14"/>
    </sheetView>
  </sheetViews>
  <sheetFormatPr defaultRowHeight="14.5" x14ac:dyDescent="0.35"/>
  <cols>
    <col min="1" max="1" width="17.26953125" bestFit="1" customWidth="1"/>
    <col min="2" max="3" width="8.81640625" customWidth="1"/>
    <col min="4" max="4" width="10.26953125" bestFit="1" customWidth="1"/>
    <col min="5" max="6" width="8.81640625" customWidth="1"/>
    <col min="7" max="7" width="10.26953125" bestFit="1" customWidth="1"/>
    <col min="8" max="10" width="8.81640625" customWidth="1"/>
    <col min="11" max="11" width="8.1796875" bestFit="1" customWidth="1"/>
    <col min="12" max="12" width="8.81640625" bestFit="1" customWidth="1"/>
    <col min="13" max="13" width="10.26953125" bestFit="1" customWidth="1"/>
    <col min="14" max="14" width="1.54296875" customWidth="1"/>
  </cols>
  <sheetData>
    <row r="1" spans="1:13" x14ac:dyDescent="0.35">
      <c r="A1" s="39" t="s">
        <v>489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3" x14ac:dyDescent="0.3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3" x14ac:dyDescent="0.35">
      <c r="B3" s="260" t="s">
        <v>645</v>
      </c>
      <c r="C3" s="261"/>
      <c r="D3" s="262"/>
      <c r="E3" s="260" t="s">
        <v>596</v>
      </c>
      <c r="F3" s="261"/>
      <c r="G3" s="262"/>
      <c r="H3" s="260" t="s">
        <v>576</v>
      </c>
      <c r="I3" s="261"/>
      <c r="J3" s="262"/>
      <c r="K3" s="260" t="s">
        <v>575</v>
      </c>
      <c r="L3" s="261"/>
      <c r="M3" s="262"/>
    </row>
    <row r="4" spans="1:13" x14ac:dyDescent="0.35">
      <c r="A4" s="187" t="s">
        <v>570</v>
      </c>
      <c r="B4" s="199" t="s">
        <v>472</v>
      </c>
      <c r="C4" s="199" t="s">
        <v>473</v>
      </c>
      <c r="D4" s="199" t="s">
        <v>474</v>
      </c>
      <c r="E4" s="199" t="s">
        <v>472</v>
      </c>
      <c r="F4" s="199" t="s">
        <v>473</v>
      </c>
      <c r="G4" s="199" t="s">
        <v>474</v>
      </c>
      <c r="H4" s="199" t="s">
        <v>472</v>
      </c>
      <c r="I4" s="199" t="s">
        <v>473</v>
      </c>
      <c r="J4" s="199" t="s">
        <v>474</v>
      </c>
      <c r="K4" s="199" t="s">
        <v>472</v>
      </c>
      <c r="L4" s="199" t="s">
        <v>473</v>
      </c>
      <c r="M4" s="199" t="s">
        <v>474</v>
      </c>
    </row>
    <row r="5" spans="1:13" x14ac:dyDescent="0.35">
      <c r="A5" s="188" t="s">
        <v>597</v>
      </c>
      <c r="B5" s="189">
        <v>3</v>
      </c>
      <c r="C5" s="190">
        <v>262</v>
      </c>
      <c r="D5" s="191">
        <f>+C5*B5</f>
        <v>786</v>
      </c>
      <c r="E5" s="189">
        <v>5</v>
      </c>
      <c r="F5" s="190">
        <v>117.6</v>
      </c>
      <c r="G5" s="191">
        <f>+F5*E5</f>
        <v>588</v>
      </c>
      <c r="H5" s="189">
        <v>6</v>
      </c>
      <c r="I5" s="190">
        <v>117.6</v>
      </c>
      <c r="J5" s="191">
        <f>+I5*H5</f>
        <v>705.59999999999991</v>
      </c>
      <c r="K5" s="189">
        <v>7</v>
      </c>
      <c r="L5" s="190">
        <v>117.6</v>
      </c>
      <c r="M5" s="191">
        <f>+L5*K5</f>
        <v>823.19999999999993</v>
      </c>
    </row>
    <row r="6" spans="1:13" x14ac:dyDescent="0.35">
      <c r="A6" s="188" t="s">
        <v>598</v>
      </c>
      <c r="B6" s="192">
        <v>3</v>
      </c>
      <c r="C6" s="193">
        <v>186</v>
      </c>
      <c r="D6" s="194">
        <f t="shared" ref="D6:D13" si="0">+C6*B6</f>
        <v>558</v>
      </c>
      <c r="E6" s="192">
        <v>4</v>
      </c>
      <c r="F6" s="193">
        <f>620/4</f>
        <v>155</v>
      </c>
      <c r="G6" s="194">
        <f t="shared" ref="G6:G13" si="1">+F6*E6</f>
        <v>620</v>
      </c>
      <c r="H6" s="192"/>
      <c r="I6" s="193"/>
      <c r="J6" s="194"/>
      <c r="K6" s="192"/>
      <c r="L6" s="193"/>
      <c r="M6" s="194"/>
    </row>
    <row r="7" spans="1:13" x14ac:dyDescent="0.35">
      <c r="A7" s="188" t="s">
        <v>571</v>
      </c>
      <c r="B7" s="192">
        <v>6</v>
      </c>
      <c r="C7" s="193">
        <v>58.93</v>
      </c>
      <c r="D7" s="194">
        <f t="shared" si="0"/>
        <v>353.58</v>
      </c>
      <c r="E7" s="192">
        <v>6</v>
      </c>
      <c r="F7" s="193">
        <v>58.93</v>
      </c>
      <c r="G7" s="194">
        <f t="shared" si="1"/>
        <v>353.58</v>
      </c>
      <c r="H7" s="192"/>
      <c r="I7" s="193">
        <v>58.93</v>
      </c>
      <c r="J7" s="194">
        <f t="shared" ref="J7:J13" si="2">+I7*H7</f>
        <v>0</v>
      </c>
      <c r="K7" s="192">
        <v>2</v>
      </c>
      <c r="L7" s="193">
        <v>58.93</v>
      </c>
      <c r="M7" s="194">
        <f t="shared" ref="M7:M13" si="3">+L7*K7</f>
        <v>117.86</v>
      </c>
    </row>
    <row r="8" spans="1:13" x14ac:dyDescent="0.35">
      <c r="A8" s="188" t="s">
        <v>470</v>
      </c>
      <c r="B8" s="192"/>
      <c r="C8" s="193"/>
      <c r="D8" s="194">
        <f t="shared" si="0"/>
        <v>0</v>
      </c>
      <c r="E8" s="192"/>
      <c r="F8" s="193"/>
      <c r="G8" s="194">
        <f t="shared" si="1"/>
        <v>0</v>
      </c>
      <c r="H8" s="192"/>
      <c r="I8" s="193"/>
      <c r="J8" s="194">
        <f t="shared" si="2"/>
        <v>0</v>
      </c>
      <c r="K8" s="192">
        <v>0</v>
      </c>
      <c r="L8" s="193"/>
      <c r="M8" s="194">
        <f t="shared" si="3"/>
        <v>0</v>
      </c>
    </row>
    <row r="9" spans="1:13" x14ac:dyDescent="0.35">
      <c r="A9" s="188" t="s">
        <v>572</v>
      </c>
      <c r="B9" s="192">
        <v>4</v>
      </c>
      <c r="C9" s="193">
        <v>19.5</v>
      </c>
      <c r="D9" s="194">
        <f t="shared" si="0"/>
        <v>78</v>
      </c>
      <c r="E9" s="192">
        <v>14</v>
      </c>
      <c r="F9" s="193">
        <v>19.5</v>
      </c>
      <c r="G9" s="194">
        <f t="shared" si="1"/>
        <v>273</v>
      </c>
      <c r="H9" s="192">
        <v>6</v>
      </c>
      <c r="I9" s="193">
        <v>19.5</v>
      </c>
      <c r="J9" s="194">
        <f t="shared" si="2"/>
        <v>117</v>
      </c>
      <c r="K9" s="192">
        <v>7</v>
      </c>
      <c r="L9" s="193">
        <v>19.5</v>
      </c>
      <c r="M9" s="194">
        <f t="shared" si="3"/>
        <v>136.5</v>
      </c>
    </row>
    <row r="10" spans="1:13" x14ac:dyDescent="0.35">
      <c r="A10" s="188" t="s">
        <v>573</v>
      </c>
      <c r="B10" s="192"/>
      <c r="C10" s="193"/>
      <c r="D10" s="194">
        <f t="shared" si="0"/>
        <v>0</v>
      </c>
      <c r="E10" s="192"/>
      <c r="F10" s="193"/>
      <c r="G10" s="194">
        <f t="shared" si="1"/>
        <v>0</v>
      </c>
      <c r="H10" s="192"/>
      <c r="I10" s="193"/>
      <c r="J10" s="194">
        <f t="shared" si="2"/>
        <v>0</v>
      </c>
      <c r="K10" s="192">
        <v>0</v>
      </c>
      <c r="L10" s="193"/>
      <c r="M10" s="194">
        <f t="shared" si="3"/>
        <v>0</v>
      </c>
    </row>
    <row r="11" spans="1:13" x14ac:dyDescent="0.35">
      <c r="A11" s="188" t="s">
        <v>574</v>
      </c>
      <c r="B11" s="192">
        <v>2</v>
      </c>
      <c r="C11" s="193">
        <v>19.5</v>
      </c>
      <c r="D11" s="194">
        <f t="shared" si="0"/>
        <v>39</v>
      </c>
      <c r="E11" s="192">
        <v>3</v>
      </c>
      <c r="F11" s="193">
        <v>19.5</v>
      </c>
      <c r="G11" s="194">
        <f t="shared" si="1"/>
        <v>58.5</v>
      </c>
      <c r="H11" s="192">
        <v>4</v>
      </c>
      <c r="I11" s="193">
        <v>19.5</v>
      </c>
      <c r="J11" s="194">
        <f t="shared" si="2"/>
        <v>78</v>
      </c>
      <c r="K11" s="192">
        <v>6</v>
      </c>
      <c r="L11" s="193">
        <v>19.5</v>
      </c>
      <c r="M11" s="194">
        <f t="shared" si="3"/>
        <v>117</v>
      </c>
    </row>
    <row r="12" spans="1:13" x14ac:dyDescent="0.35">
      <c r="A12" s="188" t="s">
        <v>471</v>
      </c>
      <c r="B12" s="192">
        <v>1</v>
      </c>
      <c r="C12" s="193">
        <v>18.45</v>
      </c>
      <c r="D12" s="194">
        <f t="shared" si="0"/>
        <v>18.45</v>
      </c>
      <c r="E12" s="192">
        <v>1</v>
      </c>
      <c r="F12" s="193">
        <v>18.45</v>
      </c>
      <c r="G12" s="194">
        <f t="shared" si="1"/>
        <v>18.45</v>
      </c>
      <c r="H12" s="192">
        <v>2</v>
      </c>
      <c r="I12" s="193">
        <v>18.45</v>
      </c>
      <c r="J12" s="194">
        <f t="shared" si="2"/>
        <v>36.9</v>
      </c>
      <c r="K12" s="192">
        <v>2</v>
      </c>
      <c r="L12" s="193">
        <v>18.45</v>
      </c>
      <c r="M12" s="194">
        <f t="shared" si="3"/>
        <v>36.9</v>
      </c>
    </row>
    <row r="13" spans="1:13" x14ac:dyDescent="0.35">
      <c r="A13" s="188" t="s">
        <v>646</v>
      </c>
      <c r="B13" s="192">
        <v>4</v>
      </c>
      <c r="C13" s="193">
        <v>75</v>
      </c>
      <c r="D13" s="194">
        <f t="shared" si="0"/>
        <v>300</v>
      </c>
      <c r="E13" s="192"/>
      <c r="F13" s="193">
        <v>30</v>
      </c>
      <c r="G13" s="194">
        <f t="shared" si="1"/>
        <v>0</v>
      </c>
      <c r="H13" s="192"/>
      <c r="I13" s="193">
        <v>30</v>
      </c>
      <c r="J13" s="194">
        <f t="shared" si="2"/>
        <v>0</v>
      </c>
      <c r="K13" s="192">
        <v>3</v>
      </c>
      <c r="L13" s="193">
        <v>30</v>
      </c>
      <c r="M13" s="194">
        <f t="shared" si="3"/>
        <v>90</v>
      </c>
    </row>
    <row r="14" spans="1:13" x14ac:dyDescent="0.35">
      <c r="A14" s="188" t="s">
        <v>599</v>
      </c>
      <c r="B14" s="195"/>
      <c r="C14" s="196"/>
      <c r="D14" s="220"/>
      <c r="E14" s="195"/>
      <c r="F14" s="196"/>
      <c r="G14" s="220">
        <v>1310</v>
      </c>
      <c r="H14" s="195"/>
      <c r="I14" s="196"/>
      <c r="J14" s="197"/>
      <c r="K14" s="195"/>
      <c r="L14" s="196"/>
      <c r="M14" s="197"/>
    </row>
    <row r="15" spans="1:13" x14ac:dyDescent="0.35">
      <c r="A15" s="188"/>
      <c r="B15" s="188"/>
      <c r="C15" s="188"/>
      <c r="D15" s="198">
        <f>SUM(D5:D14)</f>
        <v>2133.0299999999997</v>
      </c>
      <c r="E15" s="188"/>
      <c r="F15" s="188"/>
      <c r="G15" s="198">
        <f>SUM(G5:G14)</f>
        <v>3221.5299999999997</v>
      </c>
      <c r="H15" s="188"/>
      <c r="I15" s="188"/>
      <c r="J15" s="198">
        <f>SUM(J5:J14)</f>
        <v>937.49999999999989</v>
      </c>
      <c r="K15" s="188"/>
      <c r="L15" s="188"/>
      <c r="M15" s="198">
        <f>SUM(M5:M14)</f>
        <v>1321.46</v>
      </c>
    </row>
    <row r="16" spans="1:13" x14ac:dyDescent="0.35">
      <c r="D16" s="121"/>
      <c r="G16" s="121"/>
    </row>
    <row r="17" spans="1:7" x14ac:dyDescent="0.35">
      <c r="A17" s="221" t="s">
        <v>600</v>
      </c>
      <c r="D17" s="122">
        <v>3779.42</v>
      </c>
      <c r="G17" s="122">
        <v>3779.42</v>
      </c>
    </row>
    <row r="18" spans="1:7" x14ac:dyDescent="0.35">
      <c r="D18" s="121"/>
      <c r="G18" s="121"/>
    </row>
    <row r="19" spans="1:7" x14ac:dyDescent="0.35">
      <c r="A19" t="s">
        <v>601</v>
      </c>
      <c r="D19" s="122">
        <f>+D17-D15</f>
        <v>1646.3900000000003</v>
      </c>
      <c r="G19" s="122">
        <f>+G17-G15</f>
        <v>557.89000000000033</v>
      </c>
    </row>
  </sheetData>
  <mergeCells count="4">
    <mergeCell ref="K3:M3"/>
    <mergeCell ref="H3:J3"/>
    <mergeCell ref="E3:G3"/>
    <mergeCell ref="B3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Accounts</vt:lpstr>
      <vt:lpstr>Payments</vt:lpstr>
      <vt:lpstr>TB</vt:lpstr>
      <vt:lpstr>Accruals</vt:lpstr>
      <vt:lpstr>Unity interest</vt:lpstr>
      <vt:lpstr>Stock</vt:lpstr>
      <vt:lpstr>Accounts!Print_Area</vt:lpstr>
      <vt:lpstr>Accruals!Print_Area</vt:lpstr>
      <vt:lpstr>Payments!Print_Area</vt:lpstr>
      <vt:lpstr>TB!Print_Area</vt:lpstr>
      <vt:lpstr>TB!Print_Titles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Cave</dc:creator>
  <cp:lastModifiedBy>Chris Cave</cp:lastModifiedBy>
  <cp:lastPrinted>2022-08-05T13:30:37Z</cp:lastPrinted>
  <dcterms:created xsi:type="dcterms:W3CDTF">2013-04-20T19:20:31Z</dcterms:created>
  <dcterms:modified xsi:type="dcterms:W3CDTF">2022-08-05T13:32:11Z</dcterms:modified>
</cp:coreProperties>
</file>